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570" windowHeight="11520" activeTab="0"/>
  </bookViews>
  <sheets>
    <sheet name="Приложение 1" sheetId="1" r:id="rId1"/>
  </sheets>
  <definedNames>
    <definedName name="_xlnm.Print_Area" localSheetId="0">'Приложение 1'!$B$1:$AA$189</definedName>
  </definedNames>
  <calcPr fullCalcOnLoad="1" refMode="R1C1"/>
</workbook>
</file>

<file path=xl/sharedStrings.xml><?xml version="1.0" encoding="utf-8"?>
<sst xmlns="http://schemas.openxmlformats.org/spreadsheetml/2006/main" count="451" uniqueCount="219">
  <si>
    <r>
      <t xml:space="preserve">Задача 2 "Социальная  поддержка </t>
    </r>
    <r>
      <rPr>
        <b/>
        <sz val="11"/>
        <color indexed="8"/>
        <rFont val="Times New Roman"/>
        <family val="1"/>
      </rPr>
      <t>для детей сотрудников учреждений здравоохранения города Ржева Тверской области"</t>
    </r>
  </si>
  <si>
    <r>
      <rPr>
        <b/>
        <i/>
        <sz val="11"/>
        <rFont val="Times New Roman"/>
        <family val="1"/>
      </rPr>
      <t xml:space="preserve">Показатель </t>
    </r>
    <r>
      <rPr>
        <sz val="11"/>
        <rFont val="Times New Roman"/>
        <family val="1"/>
      </rPr>
      <t xml:space="preserve"> "Количество участников фестиваля "Мы равные - мы как все"</t>
    </r>
  </si>
  <si>
    <t>Единица  измерения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</si>
  <si>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</si>
  <si>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</si>
  <si>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</si>
  <si>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</si>
  <si>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Годы реализации программы</t>
  </si>
  <si>
    <t>раздел</t>
  </si>
  <si>
    <t>подраздел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</si>
  <si>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</si>
  <si>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периодичность</t>
  </si>
  <si>
    <t>тыс.рублей</t>
  </si>
  <si>
    <t>чел.</t>
  </si>
  <si>
    <t>%</t>
  </si>
  <si>
    <t xml:space="preserve">постоянно </t>
  </si>
  <si>
    <t>постоянно</t>
  </si>
  <si>
    <t>при необходимости</t>
  </si>
  <si>
    <t>ед.</t>
  </si>
  <si>
    <t>тыс. руб.</t>
  </si>
  <si>
    <t xml:space="preserve">Подпрограмма 1 "Дополнительные меры по социальной поддержке отдельных категорий граждан" </t>
  </si>
  <si>
    <t xml:space="preserve">Подпрограмма 2 "Дополнительные меры по социальной поддержке работников  здравоохранения города Ржева" </t>
  </si>
  <si>
    <t>шт.</t>
  </si>
  <si>
    <t>чел</t>
  </si>
  <si>
    <t xml:space="preserve"> </t>
  </si>
  <si>
    <t>Б</t>
  </si>
  <si>
    <t>Ж</t>
  </si>
  <si>
    <t>Э</t>
  </si>
  <si>
    <t>-</t>
  </si>
  <si>
    <t>да-1/нет-0</t>
  </si>
  <si>
    <t>Показатель "Количество изготовленных проездных билетов для льготного проезда ученикам с 1 по 11 классы муниципальных образовательных организаций города Ржева Тверской области"</t>
  </si>
  <si>
    <t>да -1/нет-0</t>
  </si>
  <si>
    <t>Показатель  "Количество объектов, обеспеченных беспрепятственным доступом лицам с ограниченными возможностями"</t>
  </si>
  <si>
    <t>да-1 нет-0</t>
  </si>
  <si>
    <t>1. Программа - муниципальная  программа города Ржева Тверской области</t>
  </si>
  <si>
    <t xml:space="preserve">2. Цель - цель муниципальной программы города Ржева Тверской области.
</t>
  </si>
  <si>
    <t xml:space="preserve">3. Подпрограмма  - подпрограмма муниципальной  программы  города Ржева Тверской области </t>
  </si>
  <si>
    <t xml:space="preserve">4. Задача - задача подпрограммы.
</t>
  </si>
  <si>
    <t xml:space="preserve">5.  Мероприятие - мероприятие подпрограммы.
</t>
  </si>
  <si>
    <t xml:space="preserve">6. Административное мероприятие - административное мероприятие подпрограммы или обеспечивающей подпрограммы.
</t>
  </si>
  <si>
    <t xml:space="preserve">7. Показатель - показатель цели программы, показатель задачи подпрограммы, показатель мероприятия подпрограммы (административного мероприятия).
</t>
  </si>
  <si>
    <r>
      <rPr>
        <b/>
        <i/>
        <sz val="11"/>
        <rFont val="Times New Roman"/>
        <family val="1"/>
      </rPr>
      <t>Мероприятие 2.002</t>
    </r>
    <r>
      <rPr>
        <sz val="11"/>
        <rFont val="Times New Roman"/>
        <family val="1"/>
      </rPr>
      <t xml:space="preserve"> "Предоставление льготного проезда ученикам с 1 по 11 классы муниципальных образовательных организаций города Ржева Тверской области"</t>
    </r>
  </si>
  <si>
    <r>
      <rPr>
        <b/>
        <i/>
        <sz val="11"/>
        <rFont val="Times New Roman"/>
        <family val="1"/>
      </rPr>
      <t xml:space="preserve">Мероприятие 2.003 </t>
    </r>
    <r>
      <rPr>
        <sz val="11"/>
        <rFont val="Times New Roman"/>
        <family val="1"/>
      </rPr>
      <t>"Предоставление льготного проезда ученикам с 1 по 11 классы муниципальных образовательных организаций города Ржева Тверской области"</t>
    </r>
  </si>
  <si>
    <r>
      <rPr>
        <b/>
        <i/>
        <sz val="11"/>
        <rFont val="Times New Roman"/>
        <family val="1"/>
      </rPr>
      <t>Мероприятие 2.004</t>
    </r>
    <r>
      <rPr>
        <sz val="11"/>
        <rFont val="Times New Roman"/>
        <family val="1"/>
      </rPr>
      <t xml:space="preserve"> "Предоставление льготного проезда ученикам с 1 по 11 классы муниципальных образовательных организаций города Ржева Тверской области" (родительская плата)</t>
    </r>
  </si>
  <si>
    <r>
      <rPr>
        <b/>
        <i/>
        <sz val="11"/>
        <rFont val="Times New Roman"/>
        <family val="1"/>
      </rPr>
      <t>Мероприятие 2.005</t>
    </r>
    <r>
      <rPr>
        <sz val="11"/>
        <rFont val="Times New Roman"/>
        <family val="1"/>
      </rPr>
      <t xml:space="preserve"> "Предоставление льготного проезда ученикам с 1 по 11 классы муниципальных образовательных организаций города Ржева Тверской области" (родительская плата)</t>
    </r>
  </si>
  <si>
    <r>
      <rPr>
        <b/>
        <i/>
        <sz val="11"/>
        <rFont val="Times New Roman"/>
        <family val="1"/>
      </rPr>
      <t>Мероприятие 2.007</t>
    </r>
    <r>
      <rPr>
        <sz val="11"/>
        <rFont val="Times New Roman"/>
        <family val="1"/>
      </rPr>
      <t xml:space="preserve"> "Изготовление проездных билетов для льготного проезда ученикам с 1 по 11 классы муниципальных образовательных организаций города Ржева Тверской области"</t>
    </r>
  </si>
  <si>
    <r>
      <rPr>
        <b/>
        <i/>
        <sz val="11"/>
        <rFont val="Times New Roman"/>
        <family val="1"/>
      </rPr>
      <t xml:space="preserve">Мероприятие 3.006 </t>
    </r>
    <r>
      <rPr>
        <sz val="11"/>
        <rFont val="Times New Roman"/>
        <family val="1"/>
      </rPr>
      <t>"Организация и проведение мероприятий ко Дню защиты детей; Дню семьи; Дню матери, Дню знаний, Дню семьи, любви и верности"</t>
    </r>
  </si>
  <si>
    <r>
      <rPr>
        <b/>
        <i/>
        <sz val="11"/>
        <rFont val="Times New Roman"/>
        <family val="1"/>
      </rPr>
      <t xml:space="preserve">Мероприятие  3.007 </t>
    </r>
    <r>
      <rPr>
        <sz val="11"/>
        <rFont val="Times New Roman"/>
        <family val="1"/>
      </rPr>
      <t>"Ремонт жилых помещений, находящихся в муниципальной собственности, закрепленных за детьми – сиротами и детьми, оставшимися без попечения родителей"</t>
    </r>
  </si>
  <si>
    <t>S</t>
  </si>
  <si>
    <t>Программная часть</t>
  </si>
  <si>
    <t>семей</t>
  </si>
  <si>
    <r>
      <rPr>
        <b/>
        <i/>
        <sz val="11"/>
        <rFont val="Times New Roman"/>
        <family val="1"/>
      </rPr>
      <t>Мероприятие 3 .011</t>
    </r>
    <r>
      <rPr>
        <sz val="11"/>
        <rFont val="Times New Roman"/>
        <family val="1"/>
      </rPr>
      <t xml:space="preserve"> "Обеспечение новогодними подарками детей из социально-незащищенных семей"</t>
    </r>
  </si>
  <si>
    <t>Н</t>
  </si>
  <si>
    <t>И</t>
  </si>
  <si>
    <r>
      <rPr>
        <b/>
        <i/>
        <sz val="11"/>
        <rFont val="Times New Roman"/>
        <family val="1"/>
      </rPr>
      <t xml:space="preserve">Мероприятие 2.008 </t>
    </r>
    <r>
      <rPr>
        <sz val="11"/>
        <rFont val="Times New Roman"/>
        <family val="1"/>
      </rPr>
      <t>"Предоставление льготного проезда ученикам с 1 по 11 классы муниципальных образовательных организаций города Ржева Тверской области"</t>
    </r>
  </si>
  <si>
    <r>
      <rPr>
        <b/>
        <i/>
        <sz val="11"/>
        <rFont val="Times New Roman"/>
        <family val="1"/>
      </rPr>
      <t>Мероприятие 2.009</t>
    </r>
    <r>
      <rPr>
        <sz val="11"/>
        <rFont val="Times New Roman"/>
        <family val="1"/>
      </rPr>
      <t xml:space="preserve"> "Предоставление льготного проезда ученикам с 1 по 11 классы муниципальных образовательных организаций города Ржева Тверской области" (родительская плата)</t>
    </r>
  </si>
  <si>
    <t>L</t>
  </si>
  <si>
    <t>B</t>
  </si>
  <si>
    <r>
      <rPr>
        <b/>
        <i/>
        <sz val="11"/>
        <rFont val="Times New Roman"/>
        <family val="1"/>
      </rPr>
      <t>Мероприятие 5.003</t>
    </r>
    <r>
      <rPr>
        <sz val="11"/>
        <rFont val="Times New Roman"/>
        <family val="1"/>
      </rPr>
      <t xml:space="preserve"> "Проведение открытого фестиваля творческих работ и художественной самодеятельности  «Я люблю тебя жизнь» для  пожилых граждан"</t>
    </r>
  </si>
  <si>
    <r>
      <rPr>
        <b/>
        <i/>
        <sz val="11"/>
        <rFont val="Times New Roman"/>
        <family val="1"/>
      </rPr>
      <t xml:space="preserve">Мероприятие 5.005 </t>
    </r>
    <r>
      <rPr>
        <sz val="11"/>
        <rFont val="Times New Roman"/>
        <family val="1"/>
      </rPr>
      <t>"Чествование семейных пар, отмечающих 50-летие совместной жизни"</t>
    </r>
  </si>
  <si>
    <r>
      <t xml:space="preserve">Мероприятие 5.009 </t>
    </r>
    <r>
      <rPr>
        <sz val="11"/>
        <rFont val="Times New Roman"/>
        <family val="1"/>
      </rPr>
      <t>"Чествование к юбилейным датам пенсионеров- ветеранов труда, ранее работавших в органах местного самоуправления"</t>
    </r>
  </si>
  <si>
    <r>
      <rPr>
        <b/>
        <i/>
        <sz val="11"/>
        <rFont val="Times New Roman"/>
        <family val="1"/>
      </rPr>
      <t>Мероприятие  5.008</t>
    </r>
    <r>
      <rPr>
        <sz val="11"/>
        <rFont val="Times New Roman"/>
        <family val="1"/>
      </rPr>
      <t xml:space="preserve"> "Оказание помощи на ремонт домов и квартир ветеранам ВОВ"</t>
    </r>
  </si>
  <si>
    <r>
      <rPr>
        <b/>
        <i/>
        <sz val="11"/>
        <rFont val="Times New Roman"/>
        <family val="1"/>
      </rPr>
      <t>Мероприятие  6.002</t>
    </r>
    <r>
      <rPr>
        <sz val="11"/>
        <rFont val="Times New Roman"/>
        <family val="1"/>
      </rPr>
      <t xml:space="preserve"> "Поддержка общественных организаций города Ржева Тверской области"</t>
    </r>
  </si>
  <si>
    <r>
      <rPr>
        <b/>
        <i/>
        <sz val="11"/>
        <rFont val="Times New Roman"/>
        <family val="1"/>
      </rPr>
      <t>Мероприятие  6.004</t>
    </r>
    <r>
      <rPr>
        <sz val="11"/>
        <rFont val="Times New Roman"/>
        <family val="1"/>
      </rPr>
      <t xml:space="preserve">  "Доплата к пенсиям государственных и муниципальных служащих"</t>
    </r>
  </si>
  <si>
    <r>
      <rPr>
        <b/>
        <i/>
        <sz val="11"/>
        <rFont val="Times New Roman"/>
        <family val="1"/>
      </rPr>
      <t>Мероприятие 6.007</t>
    </r>
    <r>
      <rPr>
        <sz val="11"/>
        <rFont val="Times New Roman"/>
        <family val="1"/>
      </rPr>
      <t xml:space="preserve"> "Пожизненная ежемесячная выплата гражданам, удостоенным звания "Почетный гражданин города Ржева Тверской области"</t>
    </r>
  </si>
  <si>
    <r>
      <rPr>
        <b/>
        <i/>
        <sz val="11"/>
        <rFont val="Times New Roman"/>
        <family val="1"/>
      </rPr>
      <t>Мероприятие 6.008</t>
    </r>
    <r>
      <rPr>
        <sz val="11"/>
        <rFont val="Times New Roman"/>
        <family val="1"/>
      </rPr>
      <t xml:space="preserve"> "Социальная поддержка обучающимся в высших учебных заведениях по направлению Администрации города Ржева"</t>
    </r>
  </si>
  <si>
    <r>
      <rPr>
        <b/>
        <i/>
        <sz val="11"/>
        <rFont val="Times New Roman"/>
        <family val="1"/>
      </rPr>
      <t>Показатель  2</t>
    </r>
    <r>
      <rPr>
        <sz val="11"/>
        <rFont val="Times New Roman"/>
        <family val="1"/>
      </rPr>
      <t xml:space="preserve"> "Доля расходов, направленных на меры социальной поддержки работников здравоохранения"</t>
    </r>
  </si>
  <si>
    <r>
      <rPr>
        <b/>
        <i/>
        <sz val="11"/>
        <rFont val="Times New Roman"/>
        <family val="1"/>
      </rPr>
      <t xml:space="preserve">Административное мероприятие  1.001 </t>
    </r>
    <r>
      <rPr>
        <sz val="11"/>
        <rFont val="Times New Roman"/>
        <family val="1"/>
      </rPr>
      <t>"Обеспечение жильем работников системы здравоохранения города Ржева Тверской области"</t>
    </r>
  </si>
  <si>
    <r>
      <rPr>
        <b/>
        <i/>
        <sz val="11"/>
        <rFont val="Times New Roman"/>
        <family val="1"/>
      </rPr>
      <t>Мероприятие 1.002</t>
    </r>
    <r>
      <rPr>
        <sz val="11"/>
        <rFont val="Times New Roman"/>
        <family val="1"/>
      </rPr>
      <t xml:space="preserve"> "Предоставление единовременной выплаты водителям машин скорой медицинской помощи ГБУЗ "Ржевская станция скорой медицинской помощи "</t>
    </r>
  </si>
  <si>
    <r>
      <rPr>
        <b/>
        <i/>
        <sz val="11"/>
        <rFont val="Times New Roman"/>
        <family val="1"/>
      </rPr>
      <t xml:space="preserve">Показатель </t>
    </r>
    <r>
      <rPr>
        <sz val="11"/>
        <rFont val="Times New Roman"/>
        <family val="1"/>
      </rPr>
      <t>"Количество получателей единовременной выплаты"</t>
    </r>
  </si>
  <si>
    <r>
      <rPr>
        <b/>
        <i/>
        <sz val="11"/>
        <rFont val="Times New Roman"/>
        <family val="1"/>
      </rPr>
      <t>Мероприятие 1.003</t>
    </r>
    <r>
      <rPr>
        <sz val="11"/>
        <rFont val="Times New Roman"/>
        <family val="1"/>
      </rPr>
      <t xml:space="preserve"> "Предоставление единовременной выплаты участковым терапевтам, участковым педиатрам и участковым медсестрам ГБУЗ "Ржевская ЦРБ"</t>
    </r>
  </si>
  <si>
    <r>
      <rPr>
        <b/>
        <i/>
        <sz val="11"/>
        <rFont val="Times New Roman"/>
        <family val="1"/>
      </rPr>
      <t xml:space="preserve">Показатель </t>
    </r>
    <r>
      <rPr>
        <sz val="11"/>
        <rFont val="Times New Roman"/>
        <family val="1"/>
      </rPr>
      <t xml:space="preserve"> "Количество фактических получателей единовременной выплаты</t>
    </r>
  </si>
  <si>
    <r>
      <rPr>
        <b/>
        <i/>
        <sz val="11"/>
        <rFont val="Times New Roman"/>
        <family val="1"/>
      </rPr>
      <t xml:space="preserve">Показатель </t>
    </r>
    <r>
      <rPr>
        <sz val="11"/>
        <rFont val="Times New Roman"/>
        <family val="1"/>
      </rPr>
      <t>"Доля детей сотрудников учреждений здравоохранения города Ржева Тверской области, получивших предоставляемые социальные льготы"</t>
    </r>
  </si>
  <si>
    <r>
      <rPr>
        <b/>
        <i/>
        <sz val="11"/>
        <rFont val="Times New Roman"/>
        <family val="1"/>
      </rPr>
      <t>Административное мероприятие 2.001</t>
    </r>
    <r>
      <rPr>
        <sz val="11"/>
        <rFont val="Times New Roman"/>
        <family val="1"/>
      </rPr>
      <t xml:space="preserve"> "Организация проведения новогодних мероприятий для детей сотрудников учреждений здравоохранения"</t>
    </r>
  </si>
  <si>
    <r>
      <rPr>
        <b/>
        <i/>
        <sz val="11"/>
        <rFont val="Times New Roman"/>
        <family val="1"/>
      </rPr>
      <t xml:space="preserve">Показатель </t>
    </r>
    <r>
      <rPr>
        <sz val="11"/>
        <rFont val="Times New Roman"/>
        <family val="1"/>
      </rPr>
      <t xml:space="preserve"> "Доля охвата детей, принявших участие в новогодних мероприятиях для детей сотрудников учреждений  здравоохранения"</t>
    </r>
  </si>
  <si>
    <r>
      <rPr>
        <b/>
        <i/>
        <sz val="11"/>
        <rFont val="Times New Roman"/>
        <family val="1"/>
      </rPr>
      <t xml:space="preserve">Показатель  1 </t>
    </r>
    <r>
      <rPr>
        <sz val="11"/>
        <rFont val="Times New Roman"/>
        <family val="1"/>
      </rPr>
      <t>"Количество обучающихся в высших учебных заведениях по направлению Администрации города Ржева, получающих социальную поддержку"</t>
    </r>
  </si>
  <si>
    <r>
      <rPr>
        <b/>
        <i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"Количество граждан, удостоенных звания "Почетный гражданин города Ржева Тверской области"</t>
    </r>
  </si>
  <si>
    <r>
      <rPr>
        <b/>
        <i/>
        <sz val="11"/>
        <rFont val="Times New Roman"/>
        <family val="1"/>
      </rPr>
      <t>Показатель  2</t>
    </r>
    <r>
      <rPr>
        <sz val="11"/>
        <rFont val="Times New Roman"/>
        <family val="1"/>
      </rPr>
      <t xml:space="preserve">  "Количество поданных заявлений на ежемесячную выплату гражданам, удостоенным звания "Почетный гражданин города Ржева Тверской области"</t>
    </r>
  </si>
  <si>
    <r>
      <rPr>
        <b/>
        <i/>
        <sz val="11"/>
        <rFont val="Times New Roman"/>
        <family val="1"/>
      </rPr>
      <t>Мероприятие  6.006</t>
    </r>
    <r>
      <rPr>
        <sz val="11"/>
        <rFont val="Times New Roman"/>
        <family val="1"/>
      </rPr>
      <t xml:space="preserve"> "Грантовая поддержка общественных организаций города Ржева Тверской области"</t>
    </r>
  </si>
  <si>
    <r>
      <rPr>
        <b/>
        <i/>
        <sz val="11"/>
        <rFont val="Times New Roman"/>
        <family val="1"/>
      </rPr>
      <t xml:space="preserve">Показатель  </t>
    </r>
    <r>
      <rPr>
        <sz val="11"/>
        <rFont val="Times New Roman"/>
        <family val="1"/>
      </rPr>
      <t xml:space="preserve"> "Количество участников грантовой поддержки"</t>
    </r>
  </si>
  <si>
    <r>
      <rPr>
        <b/>
        <i/>
        <sz val="11"/>
        <rFont val="Times New Roman"/>
        <family val="1"/>
      </rPr>
      <t xml:space="preserve">Показатель  1 </t>
    </r>
    <r>
      <rPr>
        <sz val="11"/>
        <rFont val="Times New Roman"/>
        <family val="1"/>
      </rPr>
      <t>"Количество граждан, удостоенных звания "Почетный гражданин города Ржева Тверской области"</t>
    </r>
  </si>
  <si>
    <r>
      <rPr>
        <b/>
        <i/>
        <sz val="11"/>
        <rFont val="Times New Roman"/>
        <family val="1"/>
      </rPr>
      <t xml:space="preserve">Показатель </t>
    </r>
    <r>
      <rPr>
        <sz val="11"/>
        <rFont val="Times New Roman"/>
        <family val="1"/>
      </rPr>
      <t>"Количество участников мероприятий"</t>
    </r>
  </si>
  <si>
    <r>
      <rPr>
        <b/>
        <i/>
        <sz val="11"/>
        <rFont val="Times New Roman"/>
        <family val="1"/>
      </rPr>
      <t>Показатель</t>
    </r>
    <r>
      <rPr>
        <sz val="11"/>
        <rFont val="Times New Roman"/>
        <family val="1"/>
      </rPr>
      <t xml:space="preserve">  "Количество получателей новогодних подарков"</t>
    </r>
  </si>
  <si>
    <r>
      <rPr>
        <b/>
        <i/>
        <sz val="11"/>
        <rFont val="Times New Roman"/>
        <family val="1"/>
      </rPr>
      <t xml:space="preserve">Показатель  </t>
    </r>
    <r>
      <rPr>
        <sz val="11"/>
        <rFont val="Times New Roman"/>
        <family val="1"/>
      </rPr>
      <t>"Количество участников фестиваля"</t>
    </r>
  </si>
  <si>
    <r>
      <rPr>
        <b/>
        <i/>
        <sz val="11"/>
        <rFont val="Times New Roman"/>
        <family val="1"/>
      </rPr>
      <t xml:space="preserve">Показатель </t>
    </r>
    <r>
      <rPr>
        <sz val="11"/>
        <rFont val="Times New Roman"/>
        <family val="1"/>
      </rPr>
      <t>"Количество получателей услуги"</t>
    </r>
  </si>
  <si>
    <r>
      <rPr>
        <b/>
        <i/>
        <sz val="11"/>
        <rFont val="Times New Roman"/>
        <family val="1"/>
      </rPr>
      <t>Мероприятие  6.003</t>
    </r>
    <r>
      <rPr>
        <sz val="11"/>
        <rFont val="Times New Roman"/>
        <family val="1"/>
      </rPr>
      <t xml:space="preserve"> "Доплата к пенсиям государственных и муниципальных служащих"</t>
    </r>
  </si>
  <si>
    <r>
      <rPr>
        <b/>
        <i/>
        <sz val="11"/>
        <rFont val="Times New Roman"/>
        <family val="1"/>
      </rPr>
      <t>Показатель</t>
    </r>
    <r>
      <rPr>
        <sz val="11"/>
        <rFont val="Times New Roman"/>
        <family val="1"/>
      </rPr>
      <t xml:space="preserve"> "Количество участников новогодних мероприятий"</t>
    </r>
  </si>
  <si>
    <r>
      <rPr>
        <b/>
        <i/>
        <sz val="11"/>
        <rFont val="Times New Roman"/>
        <family val="1"/>
      </rPr>
      <t xml:space="preserve">Показатель </t>
    </r>
    <r>
      <rPr>
        <sz val="11"/>
        <rFont val="Times New Roman"/>
        <family val="1"/>
      </rPr>
      <t>"Количество членов клуба "Мир"</t>
    </r>
  </si>
  <si>
    <r>
      <rPr>
        <b/>
        <i/>
        <sz val="11"/>
        <rFont val="Times New Roman"/>
        <family val="1"/>
      </rPr>
      <t>Показатель</t>
    </r>
    <r>
      <rPr>
        <sz val="11"/>
        <rFont val="Times New Roman"/>
        <family val="1"/>
      </rPr>
      <t xml:space="preserve"> "Количество семейных пар, отмечающих 50-летие совместной жизни"</t>
    </r>
  </si>
  <si>
    <r>
      <rPr>
        <b/>
        <i/>
        <sz val="11"/>
        <rFont val="Times New Roman"/>
        <family val="1"/>
      </rPr>
      <t xml:space="preserve">Административное мероприятие  5.006 </t>
    </r>
    <r>
      <rPr>
        <sz val="11"/>
        <rFont val="Times New Roman"/>
        <family val="1"/>
      </rPr>
      <t>"Организация поездок досуговых мероприятий (экскурсии, музеи, концерты, спектакли) для малообеспеченных пенсионеров"</t>
    </r>
  </si>
  <si>
    <r>
      <rPr>
        <b/>
        <i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"Количество участников досуговых поездок"</t>
    </r>
  </si>
  <si>
    <r>
      <rPr>
        <b/>
        <i/>
        <sz val="11"/>
        <rFont val="Times New Roman"/>
        <family val="1"/>
      </rPr>
      <t xml:space="preserve">Показатель </t>
    </r>
    <r>
      <rPr>
        <sz val="11"/>
        <rFont val="Times New Roman"/>
        <family val="1"/>
      </rPr>
      <t>"Количество выпущенных информационных листков, буклетов о деятельности Отдела опеки и попечительства и о детях, нуждающихся в жизнеустройстве в опекунскую, приемную семью или в усыновлении"</t>
    </r>
  </si>
  <si>
    <r>
      <rPr>
        <b/>
        <i/>
        <sz val="11"/>
        <rFont val="Times New Roman"/>
        <family val="1"/>
      </rPr>
      <t>Мероприятие 4.003</t>
    </r>
    <r>
      <rPr>
        <sz val="11"/>
        <rFont val="Times New Roman"/>
        <family val="1"/>
      </rPr>
      <t xml:space="preserve"> "Организация  и проведение  фестиваля «Мы равные – мы как все» для  инвалидов"</t>
    </r>
  </si>
  <si>
    <r>
      <rPr>
        <b/>
        <i/>
        <sz val="11"/>
        <rFont val="Times New Roman"/>
        <family val="1"/>
      </rPr>
      <t>Мероприятие 4.005</t>
    </r>
    <r>
      <rPr>
        <sz val="11"/>
        <rFont val="Times New Roman"/>
        <family val="1"/>
      </rPr>
      <t xml:space="preserve"> "Оказание помощи в организации мероприятий в клубе инвалидов-колясочников "МИР"</t>
    </r>
  </si>
  <si>
    <r>
      <t xml:space="preserve">Мероприятие 4.009 </t>
    </r>
    <r>
      <rPr>
        <sz val="11"/>
        <rFont val="Times New Roman"/>
        <family val="1"/>
      </rPr>
      <t>"Организация и проведение спартакиады для лиц с ограниченными возможностями"</t>
    </r>
  </si>
  <si>
    <r>
      <t xml:space="preserve">Мероприятие 4.010 </t>
    </r>
    <r>
      <rPr>
        <sz val="11"/>
        <rFont val="Times New Roman"/>
        <family val="1"/>
      </rPr>
      <t>"Обеспечение беспрепятственного доступа лиц с ограниченными возможностями в муниципальных учреждениях города Ржева в рамках реализации программы Тверской области "Доступная среда" на 2016- 2018 годы</t>
    </r>
  </si>
  <si>
    <r>
      <rPr>
        <b/>
        <i/>
        <sz val="11"/>
        <rFont val="Times New Roman"/>
        <family val="1"/>
      </rPr>
      <t xml:space="preserve">Административное мероприятие 1.002 </t>
    </r>
    <r>
      <rPr>
        <sz val="11"/>
        <rFont val="Times New Roman"/>
        <family val="1"/>
      </rPr>
      <t>"Организация социальной рекламы в СМИ и на телевидении"</t>
    </r>
  </si>
  <si>
    <r>
      <rPr>
        <b/>
        <i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>"Количество публикаций в СМИ"</t>
    </r>
  </si>
  <si>
    <r>
      <rPr>
        <b/>
        <i/>
        <sz val="11"/>
        <rFont val="Times New Roman"/>
        <family val="1"/>
      </rPr>
      <t xml:space="preserve">Показатель 2 </t>
    </r>
    <r>
      <rPr>
        <sz val="11"/>
        <rFont val="Times New Roman"/>
        <family val="1"/>
      </rPr>
      <t>"Количество выступлений на телевидении"</t>
    </r>
  </si>
  <si>
    <r>
      <rPr>
        <b/>
        <i/>
        <sz val="11"/>
        <rFont val="Times New Roman"/>
        <family val="1"/>
      </rPr>
      <t>Административное мероприятие 2.001</t>
    </r>
    <r>
      <rPr>
        <sz val="11"/>
        <rFont val="Times New Roman"/>
        <family val="1"/>
      </rPr>
      <t xml:space="preserve"> "Оказание содействия в организации проезда по единым социальным проездным билетам льготным категориям граждан"</t>
    </r>
  </si>
  <si>
    <r>
      <rPr>
        <b/>
        <i/>
        <sz val="11"/>
        <rFont val="Times New Roman"/>
        <family val="1"/>
      </rPr>
      <t>Показатель</t>
    </r>
    <r>
      <rPr>
        <sz val="11"/>
        <rFont val="Times New Roman"/>
        <family val="1"/>
      </rPr>
      <t xml:space="preserve"> "Количество проведенных мероприятий"</t>
    </r>
  </si>
  <si>
    <r>
      <rPr>
        <b/>
        <i/>
        <sz val="11"/>
        <rFont val="Times New Roman"/>
        <family val="1"/>
      </rPr>
      <t xml:space="preserve">Административное мероприятие 3.002 </t>
    </r>
    <r>
      <rPr>
        <sz val="11"/>
        <rFont val="Times New Roman"/>
        <family val="1"/>
      </rPr>
      <t>"Оказание содействия в организации питания детей c 1-4 класс, находящихся в трудной жизненной ситуации, обучающихся в муниципальных учреждениях города Ржева Тверской области"</t>
    </r>
  </si>
  <si>
    <r>
      <rPr>
        <b/>
        <i/>
        <sz val="11"/>
        <rFont val="Times New Roman"/>
        <family val="1"/>
      </rPr>
      <t>Показатель</t>
    </r>
    <r>
      <rPr>
        <sz val="11"/>
        <rFont val="Times New Roman"/>
        <family val="1"/>
      </rPr>
      <t xml:space="preserve"> "Количество проведенных контрольных мероприятий"</t>
    </r>
  </si>
  <si>
    <r>
      <rPr>
        <b/>
        <i/>
        <sz val="11"/>
        <rFont val="Times New Roman"/>
        <family val="1"/>
      </rPr>
      <t>Административное мероприятие 3.003</t>
    </r>
    <r>
      <rPr>
        <sz val="11"/>
        <rFont val="Times New Roman"/>
        <family val="1"/>
      </rPr>
      <t xml:space="preserve"> "Участие в работе по профилактике безнадзорности и беспризорности несовершеннолетних, защите их прав"</t>
    </r>
  </si>
  <si>
    <r>
      <rPr>
        <b/>
        <i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>"Периодичность участия в комиссиях по профилактике безнадзорности и беспризорности несовершеннолетних, защите их прав"</t>
    </r>
  </si>
  <si>
    <r>
      <t xml:space="preserve">Показатель 2 </t>
    </r>
    <r>
      <rPr>
        <sz val="11"/>
        <rFont val="Times New Roman"/>
        <family val="1"/>
      </rPr>
      <t>"Количество комиссий в год по профилактике безнадзорности и беспризорности несовершеннолетних, защите их прав"</t>
    </r>
  </si>
  <si>
    <r>
      <rPr>
        <b/>
        <i/>
        <sz val="11"/>
        <rFont val="Times New Roman"/>
        <family val="1"/>
      </rPr>
      <t>Административное мероприятие 3.004</t>
    </r>
    <r>
      <rPr>
        <sz val="11"/>
        <rFont val="Times New Roman"/>
        <family val="1"/>
      </rPr>
      <t xml:space="preserve"> "Оказание содействия социально – незащищенным гражданам и семьям в вопросах трудоустройства  через городской Центр занятости населения города Ржева Тверской области"</t>
    </r>
  </si>
  <si>
    <r>
      <rPr>
        <b/>
        <i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"Периодичность проведения консультаций по оказанию содействия социально – незащищенным гражданам и семьям в вопросах трудоустройства  через городской Центр занятости населения города Ржева Тверской области"</t>
    </r>
  </si>
  <si>
    <r>
      <t>Показатель 2</t>
    </r>
    <r>
      <rPr>
        <sz val="11"/>
        <rFont val="Times New Roman"/>
        <family val="1"/>
      </rPr>
      <t xml:space="preserve"> "Количество консультаций в год по оказанию содействия социально-незащищенным гражданам и семьям в вопросах трудоустройства через городской Центр занятости населения города Ржева Тверской области"</t>
    </r>
  </si>
  <si>
    <r>
      <rPr>
        <b/>
        <i/>
        <sz val="11"/>
        <rFont val="Times New Roman"/>
        <family val="1"/>
      </rPr>
      <t>Административное мероприятие 3.009</t>
    </r>
    <r>
      <rPr>
        <sz val="11"/>
        <rFont val="Times New Roman"/>
        <family val="1"/>
      </rPr>
      <t xml:space="preserve">  "Разработка и реализация индивидуальных программ реабилитации семей, находящихся в социально-опасном положении органами профилактики безнадзорности и беспризорности"</t>
    </r>
  </si>
  <si>
    <r>
      <rPr>
        <b/>
        <i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"Контроль за реализацией мероприятия"</t>
    </r>
  </si>
  <si>
    <r>
      <rPr>
        <b/>
        <i/>
        <sz val="11"/>
        <rFont val="Times New Roman"/>
        <family val="1"/>
      </rPr>
      <t xml:space="preserve">Показатель 2 </t>
    </r>
    <r>
      <rPr>
        <sz val="11"/>
        <rFont val="Times New Roman"/>
        <family val="1"/>
      </rPr>
      <t>"Количество контрольных мероприятий за реализацией мероприятия за год"</t>
    </r>
  </si>
  <si>
    <r>
      <rPr>
        <b/>
        <i/>
        <sz val="11"/>
        <rFont val="Times New Roman"/>
        <family val="1"/>
      </rPr>
      <t>Административное мероприятие 4.001</t>
    </r>
    <r>
      <rPr>
        <sz val="11"/>
        <rFont val="Times New Roman"/>
        <family val="1"/>
      </rPr>
      <t xml:space="preserve"> "Проведение мероприятий «Круглого стола» с работодателями, посвященного  проблемам трудоустройства инвалидов"</t>
    </r>
  </si>
  <si>
    <r>
      <rPr>
        <b/>
        <i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"Количество получателей услуг"</t>
    </r>
  </si>
  <si>
    <r>
      <rPr>
        <b/>
        <i/>
        <sz val="11"/>
        <rFont val="Times New Roman"/>
        <family val="1"/>
      </rPr>
      <t xml:space="preserve">Показатель 2 </t>
    </r>
    <r>
      <rPr>
        <sz val="11"/>
        <rFont val="Times New Roman"/>
        <family val="1"/>
      </rPr>
      <t>"Количество проведенных мероприятий "Круглого стола" с работодателями"</t>
    </r>
  </si>
  <si>
    <r>
      <rPr>
        <b/>
        <i/>
        <sz val="11"/>
        <rFont val="Times New Roman"/>
        <family val="1"/>
      </rPr>
      <t>Административное мероприятие 4.002</t>
    </r>
    <r>
      <rPr>
        <sz val="11"/>
        <rFont val="Times New Roman"/>
        <family val="1"/>
      </rPr>
      <t xml:space="preserve"> "Проведение профессиональной ориентации инвалидов города Ржева Тверской области"</t>
    </r>
  </si>
  <si>
    <r>
      <rPr>
        <b/>
        <i/>
        <sz val="11"/>
        <rFont val="Times New Roman"/>
        <family val="1"/>
      </rPr>
      <t>Показатель 1</t>
    </r>
    <r>
      <rPr>
        <sz val="11"/>
        <rFont val="Times New Roman"/>
        <family val="1"/>
      </rPr>
      <t>"Количество получателей услуг"</t>
    </r>
  </si>
  <si>
    <r>
      <rPr>
        <b/>
        <i/>
        <sz val="11"/>
        <rFont val="Times New Roman"/>
        <family val="1"/>
      </rPr>
      <t xml:space="preserve">Показатель 2 </t>
    </r>
    <r>
      <rPr>
        <sz val="11"/>
        <rFont val="Times New Roman"/>
        <family val="1"/>
      </rPr>
      <t>"Количество проведенных мероприятий по профессиональной ориентации"</t>
    </r>
  </si>
  <si>
    <t xml:space="preserve">ед. </t>
  </si>
  <si>
    <r>
      <rPr>
        <b/>
        <i/>
        <sz val="11"/>
        <rFont val="Times New Roman"/>
        <family val="1"/>
      </rPr>
      <t>Административное мероприятие 5.001</t>
    </r>
    <r>
      <rPr>
        <sz val="11"/>
        <rFont val="Times New Roman"/>
        <family val="1"/>
      </rPr>
      <t xml:space="preserve"> "Проведение благотворительной акции «Спешите делать добро» - оказание практической помощи ветеранам ВОВ"</t>
    </r>
  </si>
  <si>
    <r>
      <rPr>
        <b/>
        <i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>"Количество участников благотворительной акции "Спешите делать добро"</t>
    </r>
  </si>
  <si>
    <r>
      <rPr>
        <b/>
        <i/>
        <sz val="11"/>
        <rFont val="Times New Roman"/>
        <family val="1"/>
      </rPr>
      <t xml:space="preserve">Показатель  2 </t>
    </r>
    <r>
      <rPr>
        <sz val="11"/>
        <rFont val="Times New Roman"/>
        <family val="1"/>
      </rPr>
      <t>"Периодичность проведения благотворительной акции"</t>
    </r>
  </si>
  <si>
    <r>
      <t xml:space="preserve">Показатель 3 </t>
    </r>
    <r>
      <rPr>
        <sz val="11"/>
        <rFont val="Times New Roman"/>
        <family val="1"/>
      </rPr>
      <t>"Количество проведенных благотворительных акций в год"</t>
    </r>
  </si>
  <si>
    <r>
      <rPr>
        <b/>
        <i/>
        <sz val="11"/>
        <rFont val="Times New Roman"/>
        <family val="1"/>
      </rPr>
      <t>Мероприятие 4.004</t>
    </r>
    <r>
      <rPr>
        <sz val="11"/>
        <rFont val="Times New Roman"/>
        <family val="1"/>
      </rPr>
      <t xml:space="preserve"> "Проведение городского шашечного турнира среди лиц с ограниченными возможностями"</t>
    </r>
  </si>
  <si>
    <r>
      <rPr>
        <b/>
        <i/>
        <sz val="11"/>
        <rFont val="Times New Roman"/>
        <family val="1"/>
      </rPr>
      <t>Показатель</t>
    </r>
    <r>
      <rPr>
        <sz val="11"/>
        <rFont val="Times New Roman"/>
        <family val="1"/>
      </rPr>
      <t xml:space="preserve"> "Количество участников шашечного турнира"</t>
    </r>
  </si>
  <si>
    <r>
      <rPr>
        <b/>
        <i/>
        <sz val="11"/>
        <rFont val="Times New Roman"/>
        <family val="1"/>
      </rPr>
      <t>Показатель</t>
    </r>
    <r>
      <rPr>
        <sz val="11"/>
        <rFont val="Times New Roman"/>
        <family val="1"/>
      </rPr>
      <t xml:space="preserve"> "Количество участников спартакиады"</t>
    </r>
  </si>
  <si>
    <r>
      <rPr>
        <b/>
        <i/>
        <sz val="11"/>
        <rFont val="Times New Roman"/>
        <family val="1"/>
      </rPr>
      <t>Показатель</t>
    </r>
    <r>
      <rPr>
        <sz val="11"/>
        <rFont val="Times New Roman"/>
        <family val="1"/>
      </rPr>
      <t xml:space="preserve"> "Количество жилых помещений, приобретенных для малоимущих многодетных семей, нуждающихся в улучшении жилищных условий"</t>
    </r>
  </si>
  <si>
    <r>
      <rPr>
        <b/>
        <i/>
        <sz val="11"/>
        <rFont val="Times New Roman"/>
        <family val="1"/>
      </rPr>
      <t>Административное мероприятие 3.001</t>
    </r>
    <r>
      <rPr>
        <sz val="11"/>
        <rFont val="Times New Roman"/>
        <family val="1"/>
      </rPr>
      <t xml:space="preserve"> "Содействие в  организации летнего отдыха и оздоровления детей из семей, находящихся в трудной жизненной ситуации и в социально опасном положении"</t>
    </r>
  </si>
  <si>
    <r>
      <rPr>
        <b/>
        <i/>
        <sz val="11"/>
        <rFont val="Times New Roman"/>
        <family val="1"/>
      </rPr>
      <t xml:space="preserve">Показатель </t>
    </r>
    <r>
      <rPr>
        <sz val="11"/>
        <rFont val="Times New Roman"/>
        <family val="1"/>
      </rPr>
      <t>"Обеспечение функционирования МУ ДОД ДЗООЦ "Зарница"</t>
    </r>
  </si>
  <si>
    <r>
      <rPr>
        <b/>
        <i/>
        <sz val="11"/>
        <rFont val="Times New Roman"/>
        <family val="1"/>
      </rPr>
      <t xml:space="preserve">Показатель </t>
    </r>
    <r>
      <rPr>
        <sz val="11"/>
        <rFont val="Times New Roman"/>
        <family val="1"/>
      </rPr>
      <t>"Количество получателей услуг по ремонту жилых помещений"</t>
    </r>
  </si>
  <si>
    <r>
      <rPr>
        <b/>
        <i/>
        <sz val="11"/>
        <rFont val="Times New Roman"/>
        <family val="1"/>
      </rPr>
      <t xml:space="preserve">Показатель </t>
    </r>
    <r>
      <rPr>
        <sz val="11"/>
        <rFont val="Times New Roman"/>
        <family val="1"/>
      </rPr>
      <t>"Количество общественных организаций социально незащищенных граждан  города Ржева Тверской области, которым оказано содействие"</t>
    </r>
  </si>
  <si>
    <r>
      <rPr>
        <b/>
        <i/>
        <sz val="11"/>
        <rFont val="Times New Roman"/>
        <family val="1"/>
      </rPr>
      <t xml:space="preserve">Показатель </t>
    </r>
    <r>
      <rPr>
        <sz val="11"/>
        <rFont val="Times New Roman"/>
        <family val="1"/>
      </rPr>
      <t xml:space="preserve"> "Количество получателей услуг "</t>
    </r>
  </si>
  <si>
    <r>
      <rPr>
        <b/>
        <i/>
        <sz val="11"/>
        <rFont val="Times New Roman"/>
        <family val="1"/>
      </rPr>
      <t>Административное мероприятие 1.001</t>
    </r>
    <r>
      <rPr>
        <sz val="11"/>
        <rFont val="Times New Roman"/>
        <family val="1"/>
      </rPr>
      <t xml:space="preserve"> "Выпуск информационных листков, буклетов о деятельности Отдела опеки и попечительства и о детях, нуждающихся в жизнеустройстве в опекунскую, приемную семью или в усыновлении"</t>
    </r>
  </si>
  <si>
    <r>
      <rPr>
        <b/>
        <i/>
        <sz val="11"/>
        <rFont val="Times New Roman"/>
        <family val="1"/>
      </rPr>
      <t xml:space="preserve">Показатель </t>
    </r>
    <r>
      <rPr>
        <sz val="11"/>
        <rFont val="Times New Roman"/>
        <family val="1"/>
      </rPr>
      <t xml:space="preserve"> "Количество организаций "</t>
    </r>
  </si>
  <si>
    <r>
      <rPr>
        <b/>
        <i/>
        <sz val="11"/>
        <rFont val="Times New Roman"/>
        <family val="1"/>
      </rPr>
      <t xml:space="preserve">Показатель 2 </t>
    </r>
    <r>
      <rPr>
        <sz val="11"/>
        <rFont val="Times New Roman"/>
        <family val="1"/>
      </rPr>
      <t xml:space="preserve"> "Доля пенсионеров от штатной численности муниципальных служащих"</t>
    </r>
  </si>
  <si>
    <r>
      <rPr>
        <b/>
        <i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"Количество пенсионеров, получающих выплату за выслугу лет"</t>
    </r>
  </si>
  <si>
    <r>
      <rPr>
        <b/>
        <i/>
        <sz val="11"/>
        <rFont val="Times New Roman"/>
        <family val="1"/>
      </rPr>
      <t xml:space="preserve">Показатели 2 </t>
    </r>
    <r>
      <rPr>
        <sz val="11"/>
        <rFont val="Times New Roman"/>
        <family val="1"/>
      </rPr>
      <t>"Доля расходов, направленных на поддержку деятельности общественных организаций, стимулирование трудовой и общественной активности населения города Ржева"</t>
    </r>
  </si>
  <si>
    <r>
      <t xml:space="preserve">Показатель </t>
    </r>
    <r>
      <rPr>
        <sz val="11"/>
        <rFont val="Times New Roman"/>
        <family val="1"/>
      </rPr>
      <t>"Количество пенсионеров- ветеранов труда, ранее работавших в органах местного самоуправления,  отмечающих юбилейные даты"</t>
    </r>
  </si>
  <si>
    <r>
      <rPr>
        <b/>
        <i/>
        <sz val="11"/>
        <rFont val="Times New Roman"/>
        <family val="1"/>
      </rPr>
      <t xml:space="preserve">Показатель </t>
    </r>
    <r>
      <rPr>
        <sz val="11"/>
        <rFont val="Times New Roman"/>
        <family val="1"/>
      </rPr>
      <t xml:space="preserve"> "Количество участников обзорных экскурсий"</t>
    </r>
  </si>
  <si>
    <r>
      <rPr>
        <b/>
        <i/>
        <sz val="11"/>
        <rFont val="Times New Roman"/>
        <family val="1"/>
      </rPr>
      <t>Показатель 2</t>
    </r>
    <r>
      <rPr>
        <sz val="11"/>
        <rFont val="Times New Roman"/>
        <family val="1"/>
      </rPr>
      <t xml:space="preserve"> "Количество проведенных поездок, досуговых мероприятий (экскурсий, музеи, концерты, спектакли) для малообеспеченных пенсионеров"</t>
    </r>
  </si>
  <si>
    <r>
      <rPr>
        <b/>
        <i/>
        <sz val="11"/>
        <rFont val="Times New Roman"/>
        <family val="1"/>
      </rPr>
      <t>Показатель</t>
    </r>
    <r>
      <rPr>
        <sz val="11"/>
        <rFont val="Times New Roman"/>
        <family val="1"/>
      </rPr>
      <t xml:space="preserve"> "Количество жилых помещений, приобретенных для малоимущих многодетных семей, нуждающихся в жилых помещениях"</t>
    </r>
  </si>
  <si>
    <r>
      <rPr>
        <b/>
        <i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"Доля участия граждан пожилого возраста и инвалидов в  социальных акциях и мероприятиях"</t>
    </r>
  </si>
  <si>
    <r>
      <rPr>
        <b/>
        <i/>
        <sz val="11"/>
        <rFont val="Times New Roman"/>
        <family val="1"/>
      </rPr>
      <t>Показатель  2</t>
    </r>
    <r>
      <rPr>
        <sz val="11"/>
        <rFont val="Times New Roman"/>
        <family val="1"/>
      </rPr>
      <t xml:space="preserve"> "Доля расходов, направленных на проведение социальных акций и мероприятий для граждан пожилого возраста и инвалидов"</t>
    </r>
  </si>
  <si>
    <r>
      <rPr>
        <b/>
        <i/>
        <sz val="11"/>
        <rFont val="Times New Roman"/>
        <family val="1"/>
      </rPr>
      <t xml:space="preserve">Мероприятие  4.008 </t>
    </r>
    <r>
      <rPr>
        <sz val="11"/>
        <rFont val="Times New Roman"/>
        <family val="1"/>
      </rPr>
      <t>«Субсидии на реализацию мероприятий государственной программы Российской Федерации "Доступная среда" на 2011-2015 годы (за счет средств федерального бюджета)»</t>
    </r>
  </si>
  <si>
    <r>
      <rPr>
        <b/>
        <i/>
        <sz val="11"/>
        <rFont val="Times New Roman"/>
        <family val="1"/>
      </rPr>
      <t>Показатель</t>
    </r>
    <r>
      <rPr>
        <sz val="11"/>
        <rFont val="Times New Roman"/>
        <family val="1"/>
      </rPr>
      <t xml:space="preserve">  "Количество объектов, обеспеченных беспрепятственным доступом лицам с ограниченными возможностями"</t>
    </r>
  </si>
  <si>
    <r>
      <rPr>
        <b/>
        <i/>
        <sz val="11"/>
        <rFont val="Times New Roman"/>
        <family val="1"/>
      </rPr>
      <t>Показатель</t>
    </r>
    <r>
      <rPr>
        <sz val="11"/>
        <rFont val="Times New Roman"/>
        <family val="1"/>
      </rPr>
      <t xml:space="preserve"> "Количество объектов, обеспеченных беспрепятственным доступом лицам с ограниченными возможностями" в муниципальных учреждениях города Ржева</t>
    </r>
  </si>
  <si>
    <r>
      <rPr>
        <b/>
        <i/>
        <sz val="11"/>
        <rFont val="Times New Roman"/>
        <family val="1"/>
      </rPr>
      <t>Мероприятие подпрограммы 4.007 "</t>
    </r>
    <r>
      <rPr>
        <sz val="11"/>
        <rFont val="Times New Roman"/>
        <family val="1"/>
      </rPr>
      <t xml:space="preserve">Расходы муниципальных образований  в рамках реализации программы Тверской области "Доступная среда" на 2014-2015 годы" </t>
    </r>
    <r>
      <rPr>
        <b/>
        <sz val="11"/>
        <rFont val="Times New Roman"/>
        <family val="1"/>
      </rPr>
      <t>(</t>
    </r>
    <r>
      <rPr>
        <sz val="11"/>
        <rFont val="Times New Roman"/>
        <family val="1"/>
      </rPr>
      <t>областные средства)</t>
    </r>
  </si>
  <si>
    <r>
      <rPr>
        <b/>
        <i/>
        <sz val="11"/>
        <rFont val="Times New Roman"/>
        <family val="1"/>
      </rPr>
      <t xml:space="preserve">Мероприятие  4.006 </t>
    </r>
    <r>
      <rPr>
        <sz val="11"/>
        <rFont val="Times New Roman"/>
        <family val="1"/>
      </rPr>
      <t>"Обеспечение беспрепятственного доступа лиц с ограниченными возможностями к муниципальным объектам социальной инфраструктуры - устройство  пандусов с перилами, подъемных устройств"</t>
    </r>
  </si>
  <si>
    <r>
      <rPr>
        <b/>
        <i/>
        <sz val="11"/>
        <rFont val="Times New Roman"/>
        <family val="1"/>
      </rPr>
      <t xml:space="preserve">Показатель </t>
    </r>
    <r>
      <rPr>
        <sz val="11"/>
        <rFont val="Times New Roman"/>
        <family val="1"/>
      </rPr>
      <t xml:space="preserve"> "Количество объектов, обеспеченных беспрепятственным доступом лицам с ограниченными возможностями"</t>
    </r>
  </si>
  <si>
    <r>
      <rPr>
        <b/>
        <i/>
        <sz val="11"/>
        <rFont val="Times New Roman"/>
        <family val="1"/>
      </rPr>
      <t>Мероприятие  3.005</t>
    </r>
    <r>
      <rPr>
        <sz val="11"/>
        <rFont val="Times New Roman"/>
        <family val="1"/>
      </rPr>
      <t xml:space="preserve"> "Проведение благотворительных акций для молодых семей города Ржева Тверской области"</t>
    </r>
  </si>
  <si>
    <r>
      <rPr>
        <b/>
        <i/>
        <sz val="11"/>
        <rFont val="Times New Roman"/>
        <family val="1"/>
      </rPr>
      <t xml:space="preserve">Показатель </t>
    </r>
    <r>
      <rPr>
        <sz val="11"/>
        <rFont val="Times New Roman"/>
        <family val="1"/>
      </rPr>
      <t>"Количество участников благотворительных акций"</t>
    </r>
  </si>
  <si>
    <r>
      <rPr>
        <b/>
        <i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"Доля охвата мерами социальной поддержки  семей с детьми, находящимися в трудной жизненной ситуации и социально-опасном положении"</t>
    </r>
  </si>
  <si>
    <r>
      <rPr>
        <b/>
        <i/>
        <sz val="11"/>
        <rFont val="Times New Roman"/>
        <family val="1"/>
      </rPr>
      <t xml:space="preserve">Показатель 2 </t>
    </r>
    <r>
      <rPr>
        <sz val="11"/>
        <rFont val="Times New Roman"/>
        <family val="1"/>
      </rPr>
      <t>"Доля расходов, направленных на меры  социальной поддержки  семей с детьми, находящимися в трудной жизненной ситуации и социально-опасном положении"</t>
    </r>
  </si>
  <si>
    <r>
      <rPr>
        <b/>
        <i/>
        <sz val="11"/>
        <rFont val="Times New Roman"/>
        <family val="1"/>
      </rPr>
      <t xml:space="preserve">Показатель 3 </t>
    </r>
    <r>
      <rPr>
        <sz val="11"/>
        <rFont val="Times New Roman"/>
        <family val="1"/>
      </rPr>
      <t>"Доля охвата семей и детей, находящихся в трудной жизненной ситуации адресной социальной помощью"</t>
    </r>
  </si>
  <si>
    <r>
      <rPr>
        <b/>
        <i/>
        <sz val="11"/>
        <rFont val="Times New Roman"/>
        <family val="1"/>
      </rPr>
      <t>Показатель  4</t>
    </r>
    <r>
      <rPr>
        <sz val="11"/>
        <rFont val="Times New Roman"/>
        <family val="1"/>
      </rPr>
      <t xml:space="preserve"> "Доля охвата семей и детей, находящихся в трудной жизненной ситуации и в социально-опасном положении ,  принимающих участие  в социально-значимых мероприятиях "</t>
    </r>
  </si>
  <si>
    <r>
      <rPr>
        <b/>
        <i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"Доля учащихся, пользующихся льготным проездом, от общего количества учащихся образовательных учреждений  города Ржева Тверской области"</t>
    </r>
  </si>
  <si>
    <r>
      <rPr>
        <b/>
        <i/>
        <sz val="11"/>
        <rFont val="Times New Roman"/>
        <family val="1"/>
      </rPr>
      <t xml:space="preserve">Показатель </t>
    </r>
    <r>
      <rPr>
        <sz val="11"/>
        <rFont val="Times New Roman"/>
        <family val="1"/>
      </rPr>
      <t xml:space="preserve"> "Количество получателей услуг по получению сухих пайков"</t>
    </r>
  </si>
  <si>
    <r>
      <rPr>
        <b/>
        <i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"Доля охвата мерами социальной поддержки  социально-незащищенных слоев населения"</t>
    </r>
  </si>
  <si>
    <r>
      <rPr>
        <b/>
        <i/>
        <sz val="11"/>
        <rFont val="Times New Roman"/>
        <family val="1"/>
      </rPr>
      <t xml:space="preserve">Показатель  2 </t>
    </r>
    <r>
      <rPr>
        <sz val="11"/>
        <rFont val="Times New Roman"/>
        <family val="1"/>
      </rPr>
      <t>"Доля расходов, направленных на мероприятия по социальной поддержке"</t>
    </r>
  </si>
  <si>
    <r>
      <rPr>
        <b/>
        <i/>
        <sz val="11"/>
        <rFont val="Times New Roman"/>
        <family val="1"/>
      </rPr>
      <t>Показатель 2</t>
    </r>
    <r>
      <rPr>
        <sz val="11"/>
        <rFont val="Times New Roman"/>
        <family val="1"/>
      </rPr>
      <t xml:space="preserve"> "Доля укомплектованности учреждений здравоохранения кадрами врачебного и среднего медицинского персонала"</t>
    </r>
  </si>
  <si>
    <r>
      <rPr>
        <b/>
        <i/>
        <sz val="11"/>
        <rFont val="Times New Roman"/>
        <family val="1"/>
      </rPr>
      <t xml:space="preserve">Показатель </t>
    </r>
    <r>
      <rPr>
        <sz val="11"/>
        <rFont val="Times New Roman"/>
        <family val="1"/>
      </rPr>
      <t xml:space="preserve"> "Доля охвата учащихся, пользующихся льготным проездом, от общего числа обучающихся"</t>
    </r>
  </si>
  <si>
    <r>
      <rPr>
        <b/>
        <i/>
        <sz val="11"/>
        <rFont val="Times New Roman"/>
        <family val="1"/>
      </rPr>
      <t xml:space="preserve">Показатель </t>
    </r>
    <r>
      <rPr>
        <sz val="11"/>
        <rFont val="Times New Roman"/>
        <family val="1"/>
      </rPr>
      <t xml:space="preserve"> "Доля охвата учащихся, пользующихся льготным проездом, от общего числа обучающихся" (родительская плата)          </t>
    </r>
  </si>
  <si>
    <r>
      <rPr>
        <b/>
        <i/>
        <sz val="11"/>
        <rFont val="Times New Roman"/>
        <family val="1"/>
      </rPr>
      <t>Показатель</t>
    </r>
    <r>
      <rPr>
        <sz val="11"/>
        <rFont val="Times New Roman"/>
        <family val="1"/>
      </rPr>
      <t xml:space="preserve">  "Доля охвата учащихся, пользующихся льготным проездом, от общего числа обучающихся" (родительская плата)          </t>
    </r>
  </si>
  <si>
    <r>
      <rPr>
        <b/>
        <i/>
        <sz val="11"/>
        <rFont val="Times New Roman"/>
        <family val="1"/>
      </rPr>
      <t xml:space="preserve">Показатель </t>
    </r>
    <r>
      <rPr>
        <sz val="11"/>
        <rFont val="Times New Roman"/>
        <family val="1"/>
      </rPr>
      <t>"Доля охвата учащихся, пользующихся льготным проездом, от общего числа обучающихся"</t>
    </r>
  </si>
  <si>
    <r>
      <rPr>
        <b/>
        <i/>
        <sz val="11"/>
        <rFont val="Times New Roman"/>
        <family val="1"/>
      </rPr>
      <t xml:space="preserve">Мероприятие 3.013 </t>
    </r>
    <r>
      <rPr>
        <sz val="11"/>
        <rFont val="Times New Roman"/>
        <family val="1"/>
      </rPr>
      <t>"Расходы на приобретение жилых помещений для малоимущих многодетных семей, нуждающихся в жилых помещениях (областной бюджет)</t>
    </r>
  </si>
  <si>
    <r>
      <rPr>
        <b/>
        <i/>
        <sz val="11"/>
        <rFont val="Times New Roman"/>
        <family val="1"/>
      </rPr>
      <t>Показатель 2</t>
    </r>
    <r>
      <rPr>
        <sz val="11"/>
        <rFont val="Times New Roman"/>
        <family val="1"/>
      </rPr>
      <t xml:space="preserve"> "Количество поданных заявлений на ежемесячную выплату гражданам, удостоенным звания "Почетный гражданин города Ржева Тверской области"</t>
    </r>
  </si>
  <si>
    <r>
      <rPr>
        <b/>
        <i/>
        <sz val="11"/>
        <rFont val="Times New Roman"/>
        <family val="1"/>
      </rPr>
      <t xml:space="preserve">Показатель  2 </t>
    </r>
    <r>
      <rPr>
        <sz val="11"/>
        <rFont val="Times New Roman"/>
        <family val="1"/>
      </rPr>
      <t xml:space="preserve">"Доля расходов, направленных на обеспечение льготного проезда учащихся </t>
    </r>
  </si>
  <si>
    <r>
      <rPr>
        <b/>
        <i/>
        <sz val="11"/>
        <rFont val="Times New Roman"/>
        <family val="1"/>
      </rPr>
      <t xml:space="preserve">Мероприятие 5.004 </t>
    </r>
    <r>
      <rPr>
        <sz val="11"/>
        <rFont val="Times New Roman"/>
        <family val="1"/>
      </rPr>
      <t>"Чествование долгожителей города Ржева Тверской области (85,90,95,100 юбилеи)"</t>
    </r>
  </si>
  <si>
    <t xml:space="preserve">Программа, всего </t>
  </si>
  <si>
    <t>Цели программы, подпрограммы,  задачи  подпрограммы, мероприятия  (административные мероприятия) подпрограммы,  и их показатели</t>
  </si>
  <si>
    <t xml:space="preserve">код администратора программы
</t>
  </si>
  <si>
    <t xml:space="preserve">код целевой статьи расхода бюджета
</t>
  </si>
  <si>
    <t xml:space="preserve">программа
</t>
  </si>
  <si>
    <t xml:space="preserve">под-прог-рамма
</t>
  </si>
  <si>
    <t xml:space="preserve">задача подпрог-раммы
</t>
  </si>
  <si>
    <t xml:space="preserve">направление расходов
</t>
  </si>
  <si>
    <t>2014 год</t>
  </si>
  <si>
    <t>2015 год</t>
  </si>
  <si>
    <t>2016 год</t>
  </si>
  <si>
    <t>2017 год</t>
  </si>
  <si>
    <t>2018 год</t>
  </si>
  <si>
    <t>2019 год</t>
  </si>
  <si>
    <r>
      <rPr>
        <b/>
        <i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>"Доля социально-незащищенных категорий граждан, охваченных дополнительными мерами социальной поддержки"</t>
    </r>
  </si>
  <si>
    <t>индивид. при постановке на учет в КДН и ЗП</t>
  </si>
  <si>
    <r>
      <rPr>
        <b/>
        <i/>
        <sz val="11"/>
        <rFont val="Times New Roman"/>
        <family val="1"/>
      </rPr>
      <t xml:space="preserve">Мероприятие 5.007 </t>
    </r>
    <r>
      <rPr>
        <sz val="11"/>
        <rFont val="Times New Roman"/>
        <family val="1"/>
      </rPr>
      <t>"Проведение обзорных экскурсий по текущим выставкам, лекций по Истории и теории мировой художественной культуры специалистами и сотрудниками Выставочного зала для социально незащищенных граждан"</t>
    </r>
  </si>
  <si>
    <r>
      <rPr>
        <b/>
        <i/>
        <sz val="11"/>
        <rFont val="Times New Roman"/>
        <family val="1"/>
      </rPr>
      <t>Мероприятие   1.003</t>
    </r>
    <r>
      <rPr>
        <sz val="11"/>
        <rFont val="Times New Roman"/>
        <family val="1"/>
      </rPr>
      <t xml:space="preserve"> "Обеспечение сухими пайками: граждан и семей, оказавшихся в трудной жизненной ситуации; лиц, без определенного места жительства; лиц, из мест лишения свободы; граждан, находящихся в трудной жизненной ситуации"</t>
    </r>
  </si>
  <si>
    <r>
      <rPr>
        <b/>
        <i/>
        <sz val="11"/>
        <rFont val="Times New Roman"/>
        <family val="1"/>
      </rPr>
      <t>Показатель</t>
    </r>
    <r>
      <rPr>
        <sz val="11"/>
        <rFont val="Times New Roman"/>
        <family val="1"/>
      </rPr>
      <t xml:space="preserve"> "Доля охвата учащихся, пользующихся льготным проездом, от общего числа обучающихся"</t>
    </r>
  </si>
  <si>
    <r>
      <rPr>
        <b/>
        <i/>
        <sz val="11"/>
        <rFont val="Times New Roman"/>
        <family val="1"/>
      </rPr>
      <t xml:space="preserve">Мероприятие 2.006 </t>
    </r>
    <r>
      <rPr>
        <sz val="11"/>
        <rFont val="Times New Roman"/>
        <family val="1"/>
      </rPr>
      <t>"Субсидии на 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(или) студентов, обучающихся по очной форме обучения в образовательных учреждениях, расположенных на территории Тверской области, на пригородных и (или) городских маршрутах наземного пассажирского транспорта общего пользования( кроме железнодорожного, водного транспорта и такси, включая маршрутные)"</t>
    </r>
  </si>
  <si>
    <r>
      <rPr>
        <b/>
        <i/>
        <sz val="11"/>
        <rFont val="Times New Roman"/>
        <family val="1"/>
      </rPr>
      <t>Показатель</t>
    </r>
    <r>
      <rPr>
        <sz val="11"/>
        <rFont val="Times New Roman"/>
        <family val="1"/>
      </rPr>
      <t xml:space="preserve">  "Доля охвата учащихся, пользующихся льготным проездом, от общего числа обучающихся"</t>
    </r>
  </si>
  <si>
    <r>
      <rPr>
        <b/>
        <i/>
        <sz val="11"/>
        <rFont val="Times New Roman"/>
        <family val="1"/>
      </rPr>
      <t>Административное мероприятие  3.008</t>
    </r>
    <r>
      <rPr>
        <sz val="11"/>
        <rFont val="Times New Roman"/>
        <family val="1"/>
      </rPr>
      <t xml:space="preserve"> "Предоставление муниципального жилья нуждающимся гражданам: из числа детей – сирот и детей, оставшихся без попечения родителей, несовершеннолетним, освободившимся из мест лишения свободы"</t>
    </r>
  </si>
  <si>
    <r>
      <rPr>
        <b/>
        <i/>
        <sz val="11"/>
        <rFont val="Times New Roman"/>
        <family val="1"/>
      </rPr>
      <t xml:space="preserve">Показатель </t>
    </r>
    <r>
      <rPr>
        <sz val="11"/>
        <rFont val="Times New Roman"/>
        <family val="1"/>
      </rPr>
      <t>"Количество получателей муниципального жилья из числа детей – сирот и детей, оставшихся без попечения родителей, несовершеннолетним, освободившихся из мест лишения свободы"</t>
    </r>
  </si>
  <si>
    <r>
      <rPr>
        <b/>
        <i/>
        <sz val="11"/>
        <rFont val="Times New Roman"/>
        <family val="1"/>
      </rPr>
      <t>Мероприятие 3.012</t>
    </r>
    <r>
      <rPr>
        <sz val="11"/>
        <rFont val="Times New Roman"/>
        <family val="1"/>
      </rPr>
      <t xml:space="preserve"> "Приобретение жилых помещений для малоимущих многодетных семей, нуждающихся в улучшении жилищных условий" </t>
    </r>
  </si>
  <si>
    <r>
      <rPr>
        <b/>
        <i/>
        <sz val="11"/>
        <rFont val="Times New Roman"/>
        <family val="1"/>
      </rPr>
      <t>Показатели  1</t>
    </r>
    <r>
      <rPr>
        <sz val="11"/>
        <rFont val="Times New Roman"/>
        <family val="1"/>
      </rPr>
      <t xml:space="preserve"> "Доля объектов, адаптированных для беспрепятственного доступа в них инвалидов и других маломобильных групп населения в учреждениях социальной направленности"</t>
    </r>
  </si>
  <si>
    <r>
      <rPr>
        <b/>
        <i/>
        <sz val="11"/>
        <rFont val="Times New Roman"/>
        <family val="1"/>
      </rPr>
      <t>Показатели 2</t>
    </r>
    <r>
      <rPr>
        <sz val="11"/>
        <rFont val="Times New Roman"/>
        <family val="1"/>
      </rPr>
      <t xml:space="preserve"> "Доля расходов, направленных на адаптацию объектов для беспрепятственного доступа в них инвалидов и других маломобильных групп населения в учреждениях социальной направленности"</t>
    </r>
  </si>
  <si>
    <r>
      <rPr>
        <b/>
        <i/>
        <sz val="11"/>
        <rFont val="Times New Roman"/>
        <family val="1"/>
      </rPr>
      <t>Мероприятие  6.001</t>
    </r>
    <r>
      <rPr>
        <sz val="11"/>
        <rFont val="Times New Roman"/>
        <family val="1"/>
      </rPr>
      <t>"Оказание содействия общественным объединениям и организациям в развитии социокультурного направления в работе с пожилыми и инвалидами: ВОС, ВОГ, ВОИ, Совет ветеранов, Дети погибших защитников Отечества, Достоинство, Союз –Чернобыль, Шурави"</t>
    </r>
  </si>
  <si>
    <r>
      <rPr>
        <b/>
        <i/>
        <sz val="11"/>
        <rFont val="Times New Roman"/>
        <family val="1"/>
      </rPr>
      <t>Показатель</t>
    </r>
    <r>
      <rPr>
        <sz val="11"/>
        <rFont val="Times New Roman"/>
        <family val="1"/>
      </rPr>
      <t xml:space="preserve"> "Количество  квартир, предоставленных  из жилищного фонда города Ржева Тверской области"</t>
    </r>
  </si>
  <si>
    <t xml:space="preserve">              Администратор муниципальной  программы  города Ржева Тверской области  - Администрация города Ржева Тверской области </t>
  </si>
  <si>
    <t>Приложение к постановлению Администрации города Ржева</t>
  </si>
  <si>
    <t xml:space="preserve">                          Характеристика   Муниципальной   программы  города Ржева Тверской области</t>
  </si>
  <si>
    <t>"Приложение 1 к Муниципальной программе города Ржева Тверской области "Социальная поддержка и защита населения города Ржева Тверской области" на 2014-2019 годы</t>
  </si>
  <si>
    <t>"Социальная поддержка и защита населения города Ржева Тверской области" на 2014-2019 годы</t>
  </si>
  <si>
    <t>Задача 2 "Обеспечение равной доступности транспортных услуг населению, повышение эффективности и адресности государственной социальной помощи"</t>
  </si>
  <si>
    <r>
      <t>Задача 1 "Обеспечение равной досту</t>
    </r>
    <r>
      <rPr>
        <b/>
        <sz val="10"/>
        <color indexed="8"/>
        <rFont val="Times New Roman"/>
        <family val="1"/>
      </rPr>
      <t>пности социальных услуг населению, расширение видов социальных услуг, повышение их качества, реализация дополнительных мер социальной поддержки в сфере обеспечения социальных гарантий отдельным категориям граждан, нуждающимся в социальной поддержке"</t>
    </r>
  </si>
  <si>
    <r>
      <t>Цель "Социальная поддержка и улучшение качества жизни социально-уязвимых категорий граждан, сохранение кадрового потенциала в учреждениях здравоохранения города Ржева путем установления социальных льгот для отдельных категорий работников учреждений здравоохранения"</t>
    </r>
  </si>
  <si>
    <t>Задача 3 "Улучшение демографической ситуации в городе Ржеве, оказание помощи семьям и детям, находящимся в трудной жизненной ситуации и проведение социально-значимых мероприятий для семей с детьми»</t>
  </si>
  <si>
    <r>
      <t>Задача 4 "Адаптация объектов для беспрепятственног</t>
    </r>
    <r>
      <rPr>
        <b/>
        <sz val="10"/>
        <rFont val="Times New Roman"/>
        <family val="1"/>
      </rPr>
      <t>о доступа в них инвалидов и других маломобильных групп населения в учреждениях социальной направленности"</t>
    </r>
  </si>
  <si>
    <t>Задача  5 "Привлечение внимания общества к проблемам граждан пожилого возраста и инвалидам"</t>
  </si>
  <si>
    <r>
      <t>Задача 6 «</t>
    </r>
    <r>
      <rPr>
        <b/>
        <sz val="11"/>
        <rFont val="Cambria"/>
        <family val="2"/>
      </rPr>
      <t>Поддержка деятельности общественных организаций города Ржева Тверской области, стимулирование трудовой и общественной активности населения города Ржева»</t>
    </r>
  </si>
  <si>
    <t>Задача  1 "Проведение мероприятий по закреплению кадров в учреждениях здравоохранения города Ржева Тверской области"</t>
  </si>
  <si>
    <r>
      <rPr>
        <b/>
        <i/>
        <sz val="11"/>
        <rFont val="Times New Roman"/>
        <family val="1"/>
      </rPr>
      <t>Мероприятие  5.002</t>
    </r>
    <r>
      <rPr>
        <sz val="11"/>
        <rFont val="Times New Roman"/>
        <family val="1"/>
      </rPr>
      <t xml:space="preserve"> "Проведение акций и мероприятий, привлекающих внимание к проблемам пожилых людей, в том числе:
- День освобождения г. Ржева;
- День Победы;
- День пожилых людей;
- День памяти жертв политических репрессий;
- День инвалида;                                                                                                                                                      - День узника"</t>
    </r>
  </si>
  <si>
    <r>
      <rPr>
        <b/>
        <i/>
        <sz val="11"/>
        <rFont val="Times New Roman"/>
        <family val="1"/>
      </rPr>
      <t xml:space="preserve">Мероприятие 1.004 </t>
    </r>
    <r>
      <rPr>
        <sz val="11"/>
        <rFont val="Times New Roman"/>
        <family val="1"/>
      </rPr>
      <t>"Возмещение разницы в цене от предоставления помывок в бане по льготным ценам социально-незащищенным слоям населения города Ржева Тверской области"</t>
    </r>
  </si>
  <si>
    <r>
      <rPr>
        <b/>
        <i/>
        <sz val="11"/>
        <rFont val="Times New Roman"/>
        <family val="1"/>
      </rPr>
      <t xml:space="preserve">Мероприятие 3.010 </t>
    </r>
    <r>
      <rPr>
        <sz val="11"/>
        <rFont val="Times New Roman"/>
        <family val="1"/>
      </rPr>
      <t>"Проведение новогодних мероприятий для детей социально – незащищенных категорий (дети-инвалиды, опекаемые и другие)"</t>
    </r>
  </si>
  <si>
    <r>
      <rPr>
        <b/>
        <i/>
        <sz val="11"/>
        <rFont val="Times New Roman"/>
        <family val="1"/>
      </rPr>
      <t xml:space="preserve">Показатель  1 </t>
    </r>
    <r>
      <rPr>
        <sz val="11"/>
        <rFont val="Times New Roman"/>
        <family val="1"/>
      </rPr>
      <t>"Доля охвата участия общественных организаций в социальных конкурсах"</t>
    </r>
  </si>
  <si>
    <r>
      <rPr>
        <b/>
        <i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>"Количество пенсионеров, получающих выплату за выслугу лет"</t>
    </r>
  </si>
  <si>
    <r>
      <rPr>
        <b/>
        <i/>
        <sz val="11"/>
        <rFont val="Times New Roman"/>
        <family val="1"/>
      </rPr>
      <t>Мероприятие  6.00</t>
    </r>
    <r>
      <rPr>
        <sz val="11"/>
        <rFont val="Times New Roman"/>
        <family val="1"/>
      </rPr>
      <t>5 "Пожизненная ежемесячная выплата гражданам, удостоенным звания "Почетный гражданин города Ржева Тверской области"</t>
    </r>
  </si>
  <si>
    <r>
      <rPr>
        <b/>
        <i/>
        <sz val="11"/>
        <rFont val="Times New Roman"/>
        <family val="1"/>
      </rPr>
      <t xml:space="preserve">Показатель  1 </t>
    </r>
    <r>
      <rPr>
        <sz val="11"/>
        <rFont val="Times New Roman"/>
        <family val="1"/>
      </rPr>
      <t>"Количество работников системы здравоохранения, охваченных мерами социальной поддержки"</t>
    </r>
  </si>
  <si>
    <r>
      <rPr>
        <b/>
        <i/>
        <sz val="11"/>
        <rFont val="Times New Roman"/>
        <family val="1"/>
      </rPr>
      <t>Показатель</t>
    </r>
    <r>
      <rPr>
        <sz val="11"/>
        <rFont val="Times New Roman"/>
        <family val="1"/>
      </rPr>
      <t xml:space="preserve">  "Доля охвата детей сотрудников учреждений здравоохранения, отдохнувших в оздоровительных лагерях Тверской области, из числа заявившихся"</t>
    </r>
  </si>
  <si>
    <r>
      <rPr>
        <b/>
        <i/>
        <sz val="11"/>
        <rFont val="Times New Roman"/>
        <family val="1"/>
      </rPr>
      <t>Административное мероприятие 2.002</t>
    </r>
    <r>
      <rPr>
        <sz val="11"/>
        <rFont val="Times New Roman"/>
        <family val="1"/>
      </rPr>
      <t xml:space="preserve"> "Внеочередное выделение путевок в муниципальный оздоровительный лагерь «Зарница» для  детей сотрудников здравоохранения города Ржева Тверской области»</t>
    </r>
  </si>
  <si>
    <t>Тверской области от 27.12.2017 № 1209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</si>
</sst>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  <numFmt numFmtId="180" formatCode="0.000000000"/>
    <numFmt numFmtId="181" formatCode="0.00000000"/>
    <numFmt numFmtId="182" formatCode="0.0000000"/>
    <numFmt numFmtId="183" formatCode="0.000000"/>
    <numFmt numFmtId="184" formatCode="_-* #,##0.0_р_._-;\-* #,##0.0_р_._-;_-* &quot;-&quot;??_р_._-;_-@_-"/>
  </numFmts>
  <fonts count="48"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b/>
      <i/>
      <sz val="11"/>
      <name val="Times New Roman"/>
      <family val="1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7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1"/>
      <name val="Cambria"/>
      <family val="2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 wrapText="1"/>
    </xf>
    <xf numFmtId="0" fontId="6" fillId="24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176" fontId="3" fillId="25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6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25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9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19" fillId="3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6" fillId="25" borderId="10" xfId="0" applyFont="1" applyFill="1" applyBorder="1" applyAlignment="1">
      <alignment horizontal="center" wrapText="1"/>
    </xf>
    <xf numFmtId="0" fontId="20" fillId="25" borderId="10" xfId="0" applyFont="1" applyFill="1" applyBorder="1" applyAlignment="1">
      <alignment horizontal="center"/>
    </xf>
    <xf numFmtId="0" fontId="19" fillId="25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19" fillId="25" borderId="0" xfId="0" applyFont="1" applyFill="1" applyBorder="1" applyAlignment="1">
      <alignment/>
    </xf>
    <xf numFmtId="0" fontId="18" fillId="25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1" fontId="3" fillId="25" borderId="10" xfId="0" applyNumberFormat="1" applyFont="1" applyFill="1" applyBorder="1" applyAlignment="1">
      <alignment horizontal="center" vertical="center" wrapText="1"/>
    </xf>
    <xf numFmtId="0" fontId="19" fillId="25" borderId="0" xfId="0" applyFont="1" applyFill="1" applyAlignment="1">
      <alignment/>
    </xf>
    <xf numFmtId="0" fontId="20" fillId="25" borderId="10" xfId="0" applyFont="1" applyFill="1" applyBorder="1" applyAlignment="1">
      <alignment horizontal="center" wrapText="1"/>
    </xf>
    <xf numFmtId="0" fontId="3" fillId="25" borderId="0" xfId="0" applyFont="1" applyFill="1" applyAlignment="1">
      <alignment/>
    </xf>
    <xf numFmtId="0" fontId="3" fillId="25" borderId="10" xfId="0" applyFont="1" applyFill="1" applyBorder="1" applyAlignment="1">
      <alignment horizontal="center" wrapText="1"/>
    </xf>
    <xf numFmtId="0" fontId="12" fillId="25" borderId="0" xfId="0" applyFont="1" applyFill="1" applyAlignment="1">
      <alignment/>
    </xf>
    <xf numFmtId="0" fontId="5" fillId="25" borderId="0" xfId="0" applyFont="1" applyFill="1" applyBorder="1" applyAlignment="1">
      <alignment horizontal="left" vertical="top" wrapText="1"/>
    </xf>
    <xf numFmtId="0" fontId="1" fillId="25" borderId="10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 horizontal="center"/>
    </xf>
    <xf numFmtId="0" fontId="22" fillId="25" borderId="0" xfId="0" applyFont="1" applyFill="1" applyAlignment="1">
      <alignment/>
    </xf>
    <xf numFmtId="2" fontId="22" fillId="0" borderId="0" xfId="0" applyNumberFormat="1" applyFont="1" applyAlignment="1">
      <alignment/>
    </xf>
    <xf numFmtId="0" fontId="2" fillId="25" borderId="0" xfId="0" applyFont="1" applyFill="1" applyAlignment="1">
      <alignment/>
    </xf>
    <xf numFmtId="0" fontId="2" fillId="0" borderId="0" xfId="0" applyFont="1" applyFill="1" applyAlignment="1">
      <alignment/>
    </xf>
    <xf numFmtId="0" fontId="22" fillId="25" borderId="0" xfId="0" applyFont="1" applyFill="1" applyAlignment="1">
      <alignment horizontal="left"/>
    </xf>
    <xf numFmtId="0" fontId="2" fillId="25" borderId="0" xfId="0" applyFont="1" applyFill="1" applyBorder="1" applyAlignment="1">
      <alignment/>
    </xf>
    <xf numFmtId="0" fontId="24" fillId="25" borderId="0" xfId="0" applyFont="1" applyFill="1" applyBorder="1" applyAlignment="1">
      <alignment horizontal="center" vertical="center" wrapText="1" readingOrder="1"/>
    </xf>
    <xf numFmtId="0" fontId="2" fillId="25" borderId="0" xfId="0" applyFont="1" applyFill="1" applyBorder="1" applyAlignment="1">
      <alignment horizontal="center"/>
    </xf>
    <xf numFmtId="2" fontId="2" fillId="25" borderId="0" xfId="0" applyNumberFormat="1" applyFont="1" applyFill="1" applyAlignment="1">
      <alignment/>
    </xf>
    <xf numFmtId="0" fontId="22" fillId="25" borderId="0" xfId="0" applyFont="1" applyFill="1" applyBorder="1" applyAlignment="1">
      <alignment/>
    </xf>
    <xf numFmtId="0" fontId="24" fillId="25" borderId="0" xfId="0" applyFont="1" applyFill="1" applyBorder="1" applyAlignment="1">
      <alignment horizontal="center"/>
    </xf>
    <xf numFmtId="0" fontId="25" fillId="25" borderId="0" xfId="0" applyFont="1" applyFill="1" applyBorder="1" applyAlignment="1">
      <alignment horizontal="center"/>
    </xf>
    <xf numFmtId="0" fontId="25" fillId="25" borderId="0" xfId="0" applyFont="1" applyFill="1" applyBorder="1" applyAlignment="1">
      <alignment/>
    </xf>
    <xf numFmtId="0" fontId="26" fillId="25" borderId="0" xfId="0" applyFont="1" applyFill="1" applyBorder="1" applyAlignment="1">
      <alignment/>
    </xf>
    <xf numFmtId="0" fontId="4" fillId="25" borderId="0" xfId="0" applyFont="1" applyFill="1" applyBorder="1" applyAlignment="1">
      <alignment horizontal="center"/>
    </xf>
    <xf numFmtId="0" fontId="13" fillId="25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3" fillId="8" borderId="10" xfId="0" applyFont="1" applyFill="1" applyBorder="1" applyAlignment="1">
      <alignment wrapText="1"/>
    </xf>
    <xf numFmtId="0" fontId="6" fillId="8" borderId="10" xfId="0" applyFont="1" applyFill="1" applyBorder="1" applyAlignment="1">
      <alignment wrapText="1"/>
    </xf>
    <xf numFmtId="176" fontId="3" fillId="8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0" fontId="3" fillId="8" borderId="10" xfId="0" applyFont="1" applyFill="1" applyBorder="1" applyAlignment="1">
      <alignment horizontal="center" wrapText="1"/>
    </xf>
    <xf numFmtId="0" fontId="6" fillId="8" borderId="10" xfId="0" applyFont="1" applyFill="1" applyBorder="1" applyAlignment="1">
      <alignment horizontal="center" wrapText="1"/>
    </xf>
    <xf numFmtId="0" fontId="6" fillId="8" borderId="10" xfId="0" applyFont="1" applyFill="1" applyBorder="1" applyAlignment="1">
      <alignment horizontal="left" vertical="top" wrapText="1"/>
    </xf>
    <xf numFmtId="0" fontId="24" fillId="8" borderId="10" xfId="0" applyFont="1" applyFill="1" applyBorder="1" applyAlignment="1">
      <alignment horizontal="left" vertical="top" wrapText="1"/>
    </xf>
    <xf numFmtId="0" fontId="10" fillId="24" borderId="10" xfId="0" applyFont="1" applyFill="1" applyBorder="1" applyAlignment="1">
      <alignment horizontal="center" vertical="center" wrapText="1"/>
    </xf>
    <xf numFmtId="176" fontId="10" fillId="24" borderId="10" xfId="0" applyNumberFormat="1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176" fontId="6" fillId="8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wrapText="1"/>
    </xf>
    <xf numFmtId="0" fontId="3" fillId="22" borderId="10" xfId="0" applyFont="1" applyFill="1" applyBorder="1" applyAlignment="1">
      <alignment horizontal="left" vertical="top" wrapText="1"/>
    </xf>
    <xf numFmtId="0" fontId="3" fillId="22" borderId="10" xfId="0" applyFont="1" applyFill="1" applyBorder="1" applyAlignment="1">
      <alignment horizontal="center" vertical="center" wrapText="1"/>
    </xf>
    <xf numFmtId="176" fontId="3" fillId="22" borderId="10" xfId="0" applyNumberFormat="1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wrapText="1"/>
    </xf>
    <xf numFmtId="176" fontId="20" fillId="8" borderId="10" xfId="0" applyNumberFormat="1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wrapText="1"/>
    </xf>
    <xf numFmtId="176" fontId="3" fillId="22" borderId="10" xfId="60" applyNumberFormat="1" applyFont="1" applyFill="1" applyBorder="1" applyAlignment="1">
      <alignment horizontal="center" vertical="center" wrapText="1"/>
    </xf>
    <xf numFmtId="184" fontId="3" fillId="22" borderId="10" xfId="60" applyNumberFormat="1" applyFont="1" applyFill="1" applyBorder="1" applyAlignment="1">
      <alignment vertical="center" wrapText="1"/>
    </xf>
    <xf numFmtId="176" fontId="19" fillId="22" borderId="10" xfId="0" applyNumberFormat="1" applyFont="1" applyFill="1" applyBorder="1" applyAlignment="1">
      <alignment horizontal="center" vertical="center" wrapText="1"/>
    </xf>
    <xf numFmtId="0" fontId="19" fillId="22" borderId="10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left" vertical="top" wrapText="1"/>
    </xf>
    <xf numFmtId="1" fontId="3" fillId="22" borderId="10" xfId="0" applyNumberFormat="1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176" fontId="3" fillId="22" borderId="10" xfId="0" applyNumberFormat="1" applyFont="1" applyFill="1" applyBorder="1" applyAlignment="1">
      <alignment horizontal="center" vertical="center"/>
    </xf>
    <xf numFmtId="0" fontId="6" fillId="22" borderId="0" xfId="0" applyFont="1" applyFill="1" applyAlignment="1">
      <alignment horizontal="left" vertical="top" wrapText="1"/>
    </xf>
    <xf numFmtId="0" fontId="17" fillId="22" borderId="10" xfId="0" applyFont="1" applyFill="1" applyBorder="1" applyAlignment="1">
      <alignment horizontal="left" vertical="top" wrapText="1"/>
    </xf>
    <xf numFmtId="0" fontId="3" fillId="22" borderId="10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center"/>
    </xf>
    <xf numFmtId="176" fontId="6" fillId="8" borderId="10" xfId="0" applyNumberFormat="1" applyFont="1" applyFill="1" applyBorder="1" applyAlignment="1">
      <alignment horizontal="center" vertical="center"/>
    </xf>
    <xf numFmtId="176" fontId="19" fillId="22" borderId="10" xfId="0" applyNumberFormat="1" applyFont="1" applyFill="1" applyBorder="1" applyAlignment="1">
      <alignment horizontal="center" vertical="center"/>
    </xf>
    <xf numFmtId="0" fontId="19" fillId="8" borderId="10" xfId="0" applyFont="1" applyFill="1" applyBorder="1" applyAlignment="1">
      <alignment horizontal="center"/>
    </xf>
    <xf numFmtId="176" fontId="20" fillId="8" borderId="10" xfId="0" applyNumberFormat="1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/>
    </xf>
    <xf numFmtId="0" fontId="29" fillId="24" borderId="10" xfId="0" applyFont="1" applyFill="1" applyBorder="1" applyAlignment="1">
      <alignment horizontal="center"/>
    </xf>
    <xf numFmtId="0" fontId="10" fillId="24" borderId="10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19" fillId="22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top" wrapText="1"/>
    </xf>
    <xf numFmtId="0" fontId="1" fillId="25" borderId="10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left" vertical="top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top" wrapText="1"/>
    </xf>
    <xf numFmtId="0" fontId="16" fillId="25" borderId="10" xfId="0" applyFont="1" applyFill="1" applyBorder="1" applyAlignment="1">
      <alignment horizontal="center" vertical="top" wrapText="1"/>
    </xf>
    <xf numFmtId="0" fontId="1" fillId="25" borderId="10" xfId="0" applyFont="1" applyFill="1" applyBorder="1" applyAlignment="1">
      <alignment horizontal="center" vertical="top" wrapText="1"/>
    </xf>
    <xf numFmtId="0" fontId="1" fillId="25" borderId="15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24" fillId="25" borderId="0" xfId="0" applyFont="1" applyFill="1" applyBorder="1" applyAlignment="1">
      <alignment horizontal="center" vertical="top"/>
    </xf>
    <xf numFmtId="0" fontId="4" fillId="25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76" fontId="10" fillId="26" borderId="10" xfId="0" applyNumberFormat="1" applyFont="1" applyFill="1" applyBorder="1" applyAlignment="1">
      <alignment horizontal="center" vertical="center" wrapText="1"/>
    </xf>
    <xf numFmtId="176" fontId="3" fillId="26" borderId="10" xfId="0" applyNumberFormat="1" applyFont="1" applyFill="1" applyBorder="1" applyAlignment="1">
      <alignment horizontal="center" vertical="center" wrapText="1"/>
    </xf>
    <xf numFmtId="176" fontId="6" fillId="26" borderId="10" xfId="0" applyNumberFormat="1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1" fontId="3" fillId="26" borderId="10" xfId="0" applyNumberFormat="1" applyFont="1" applyFill="1" applyBorder="1" applyAlignment="1">
      <alignment horizontal="center" vertical="center" wrapText="1"/>
    </xf>
    <xf numFmtId="176" fontId="3" fillId="26" borderId="10" xfId="60" applyNumberFormat="1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/>
    </xf>
    <xf numFmtId="176" fontId="3" fillId="26" borderId="10" xfId="0" applyNumberFormat="1" applyFont="1" applyFill="1" applyBorder="1" applyAlignment="1">
      <alignment horizontal="center" vertical="center"/>
    </xf>
    <xf numFmtId="176" fontId="6" fillId="26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63"/>
  <sheetViews>
    <sheetView tabSelected="1" view="pageBreakPreview" zoomScale="80" zoomScaleNormal="80" zoomScaleSheetLayoutView="80" workbookViewId="0" topLeftCell="I1">
      <selection activeCell="S167" sqref="S167"/>
    </sheetView>
  </sheetViews>
  <sheetFormatPr defaultColWidth="9.140625" defaultRowHeight="15"/>
  <cols>
    <col min="1" max="1" width="1.28515625" style="7" customWidth="1"/>
    <col min="2" max="2" width="4.7109375" style="7" customWidth="1"/>
    <col min="3" max="3" width="5.140625" style="7" customWidth="1"/>
    <col min="4" max="7" width="4.421875" style="7" customWidth="1"/>
    <col min="8" max="8" width="5.00390625" style="7" customWidth="1"/>
    <col min="9" max="17" width="4.421875" style="7" customWidth="1"/>
    <col min="18" max="18" width="4.00390625" style="7" customWidth="1"/>
    <col min="19" max="19" width="93.00390625" style="7" customWidth="1"/>
    <col min="20" max="20" width="15.7109375" style="7" customWidth="1"/>
    <col min="21" max="22" width="10.57421875" style="11" customWidth="1"/>
    <col min="23" max="27" width="11.00390625" style="11" customWidth="1"/>
    <col min="28" max="16384" width="9.140625" style="7" customWidth="1"/>
  </cols>
  <sheetData>
    <row r="1" spans="2:72" s="77" customFormat="1" ht="12.75">
      <c r="B1" s="78"/>
      <c r="C1" s="78"/>
      <c r="D1" s="78"/>
      <c r="E1" s="78"/>
      <c r="F1" s="78"/>
      <c r="G1" s="78"/>
      <c r="H1" s="78"/>
      <c r="I1" s="78"/>
      <c r="J1" s="78"/>
      <c r="U1" s="81"/>
      <c r="V1" s="81"/>
      <c r="W1" s="81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</row>
    <row r="2" spans="2:72" s="77" customFormat="1" ht="18.75">
      <c r="B2" s="78"/>
      <c r="C2" s="78"/>
      <c r="D2" s="78"/>
      <c r="E2" s="78"/>
      <c r="F2" s="78"/>
      <c r="G2" s="78"/>
      <c r="H2" s="78"/>
      <c r="I2" s="78"/>
      <c r="J2" s="78"/>
      <c r="T2" s="153" t="s">
        <v>197</v>
      </c>
      <c r="U2" s="153"/>
      <c r="V2" s="153"/>
      <c r="W2" s="153"/>
      <c r="X2" s="153"/>
      <c r="Y2" s="153"/>
      <c r="Z2" s="153"/>
      <c r="AA2" s="153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</row>
    <row r="3" spans="2:72" s="77" customFormat="1" ht="18.75">
      <c r="B3" s="78"/>
      <c r="C3" s="78"/>
      <c r="D3" s="78"/>
      <c r="E3" s="78"/>
      <c r="F3" s="78"/>
      <c r="G3" s="78"/>
      <c r="H3" s="78"/>
      <c r="I3" s="78"/>
      <c r="J3" s="78"/>
      <c r="T3" s="153" t="s">
        <v>218</v>
      </c>
      <c r="U3" s="153"/>
      <c r="V3" s="153"/>
      <c r="W3" s="153"/>
      <c r="X3" s="153"/>
      <c r="Y3" s="153"/>
      <c r="Z3" s="153"/>
      <c r="AA3" s="153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</row>
    <row r="4" spans="2:72" s="77" customFormat="1" ht="12" customHeight="1">
      <c r="B4" s="78"/>
      <c r="C4" s="78"/>
      <c r="D4" s="78"/>
      <c r="E4" s="78"/>
      <c r="F4" s="78"/>
      <c r="G4" s="78"/>
      <c r="H4" s="78"/>
      <c r="I4" s="78"/>
      <c r="J4" s="78"/>
      <c r="T4" s="79"/>
      <c r="U4" s="79"/>
      <c r="V4" s="79"/>
      <c r="W4" s="79"/>
      <c r="X4" s="79"/>
      <c r="Y4" s="79"/>
      <c r="Z4" s="79"/>
      <c r="AA4" s="79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</row>
    <row r="5" spans="2:72" s="77" customFormat="1" ht="15" customHeight="1">
      <c r="B5" s="82"/>
      <c r="C5" s="82"/>
      <c r="D5" s="82"/>
      <c r="E5" s="82"/>
      <c r="F5" s="83"/>
      <c r="G5" s="83"/>
      <c r="H5" s="83"/>
      <c r="I5" s="83"/>
      <c r="J5" s="83"/>
      <c r="K5" s="82"/>
      <c r="L5" s="82"/>
      <c r="M5" s="82"/>
      <c r="N5" s="82"/>
      <c r="O5" s="82"/>
      <c r="P5" s="82"/>
      <c r="Q5" s="82"/>
      <c r="R5" s="82"/>
      <c r="S5" s="82"/>
      <c r="T5" s="154" t="s">
        <v>199</v>
      </c>
      <c r="U5" s="154"/>
      <c r="V5" s="154"/>
      <c r="W5" s="154"/>
      <c r="X5" s="154"/>
      <c r="Y5" s="154"/>
      <c r="Z5" s="154"/>
      <c r="AA5" s="154"/>
      <c r="AB5" s="84"/>
      <c r="AC5" s="84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</row>
    <row r="6" spans="2:72" s="77" customFormat="1" ht="29.25" customHeight="1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154"/>
      <c r="U6" s="154"/>
      <c r="V6" s="154"/>
      <c r="W6" s="154"/>
      <c r="X6" s="154"/>
      <c r="Y6" s="154"/>
      <c r="Z6" s="154"/>
      <c r="AA6" s="154"/>
      <c r="AB6" s="84"/>
      <c r="AC6" s="84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</row>
    <row r="7" spans="2:72" s="77" customFormat="1" ht="24.75" customHeight="1" hidden="1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154"/>
      <c r="U7" s="154"/>
      <c r="V7" s="154"/>
      <c r="W7" s="154"/>
      <c r="X7" s="154"/>
      <c r="Y7" s="154"/>
      <c r="Z7" s="154"/>
      <c r="AA7" s="154"/>
      <c r="AB7" s="84"/>
      <c r="AC7" s="84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</row>
    <row r="8" spans="2:72" s="77" customFormat="1" ht="5.25" customHeight="1">
      <c r="B8" s="82"/>
      <c r="C8" s="82"/>
      <c r="D8" s="85"/>
      <c r="E8" s="85"/>
      <c r="F8" s="85"/>
      <c r="G8" s="85"/>
      <c r="H8" s="85"/>
      <c r="I8" s="85"/>
      <c r="J8" s="86"/>
      <c r="K8" s="86"/>
      <c r="L8" s="86"/>
      <c r="M8" s="86"/>
      <c r="N8" s="86"/>
      <c r="O8" s="86"/>
      <c r="P8" s="86"/>
      <c r="Q8" s="86"/>
      <c r="R8" s="86"/>
      <c r="S8" s="86"/>
      <c r="T8" s="87"/>
      <c r="U8" s="88"/>
      <c r="V8" s="88"/>
      <c r="W8" s="88"/>
      <c r="X8" s="82"/>
      <c r="Y8" s="82"/>
      <c r="Z8" s="82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</row>
    <row r="9" spans="2:30" s="89" customFormat="1" ht="12.75">
      <c r="B9" s="85"/>
      <c r="C9" s="8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90"/>
      <c r="AA9" s="91"/>
      <c r="AB9" s="91"/>
      <c r="AC9" s="92"/>
      <c r="AD9" s="92"/>
    </row>
    <row r="10" spans="2:30" s="89" customFormat="1" ht="18.75">
      <c r="B10" s="93"/>
      <c r="C10" s="93"/>
      <c r="D10" s="156" t="s">
        <v>198</v>
      </c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94"/>
      <c r="AA10" s="95"/>
      <c r="AB10" s="91"/>
      <c r="AC10" s="92"/>
      <c r="AD10" s="92"/>
    </row>
    <row r="11" spans="1:33" s="12" customFormat="1" ht="15.75" customHeight="1">
      <c r="A11" s="5"/>
      <c r="B11" s="158" t="s">
        <v>200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6"/>
      <c r="AC11" s="17"/>
      <c r="AD11" s="17"/>
      <c r="AE11" s="17"/>
      <c r="AF11" s="18"/>
      <c r="AG11" s="18"/>
    </row>
    <row r="12" spans="1:33" s="12" customFormat="1" ht="9.75" customHeight="1">
      <c r="A12" s="5"/>
      <c r="B12" s="96"/>
      <c r="C12" s="96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3"/>
      <c r="AC12" s="14"/>
      <c r="AD12" s="14"/>
      <c r="AE12" s="14"/>
      <c r="AF12" s="18"/>
      <c r="AG12" s="18"/>
    </row>
    <row r="13" spans="1:33" s="12" customFormat="1" ht="15.75" customHeight="1">
      <c r="A13" s="5"/>
      <c r="B13" s="157" t="s">
        <v>196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3"/>
      <c r="AC13" s="14"/>
      <c r="AD13" s="14"/>
      <c r="AE13" s="14"/>
      <c r="AF13" s="18"/>
      <c r="AG13" s="18"/>
    </row>
    <row r="14" spans="1:33" s="12" customFormat="1" ht="5.25" customHeight="1">
      <c r="A14" s="5"/>
      <c r="B14" s="3"/>
      <c r="C14" s="3"/>
      <c r="D14" s="160" t="s">
        <v>10</v>
      </c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9"/>
      <c r="AC14" s="17"/>
      <c r="AD14" s="17"/>
      <c r="AE14" s="17"/>
      <c r="AF14" s="18"/>
      <c r="AG14" s="18"/>
    </row>
    <row r="15" spans="1:33" s="12" customFormat="1" ht="19.5">
      <c r="A15" s="5"/>
      <c r="B15" s="3"/>
      <c r="C15" s="3"/>
      <c r="D15" s="3"/>
      <c r="E15" s="3"/>
      <c r="F15" s="3"/>
      <c r="G15" s="3"/>
      <c r="H15" s="3"/>
      <c r="I15" s="3"/>
      <c r="J15" s="4" t="s">
        <v>4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20"/>
      <c r="V15" s="21"/>
      <c r="W15" s="21"/>
      <c r="X15" s="21"/>
      <c r="Y15" s="21"/>
      <c r="Z15" s="21"/>
      <c r="AA15" s="22"/>
      <c r="AB15" s="22"/>
      <c r="AC15" s="15"/>
      <c r="AD15" s="15"/>
      <c r="AE15" s="15"/>
      <c r="AF15" s="15"/>
      <c r="AG15" s="15"/>
    </row>
    <row r="16" spans="1:33" s="12" customFormat="1" ht="15.75" customHeight="1">
      <c r="A16" s="5"/>
      <c r="B16" s="3"/>
      <c r="C16" s="3"/>
      <c r="D16" s="3"/>
      <c r="E16" s="3"/>
      <c r="F16" s="3"/>
      <c r="G16" s="3"/>
      <c r="H16" s="3"/>
      <c r="I16" s="3"/>
      <c r="J16" s="145" t="s">
        <v>34</v>
      </c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23"/>
      <c r="AC16" s="24"/>
      <c r="AD16" s="24"/>
      <c r="AE16" s="24"/>
      <c r="AF16" s="24"/>
      <c r="AG16" s="24"/>
    </row>
    <row r="17" spans="1:33" s="12" customFormat="1" ht="15.75" customHeight="1">
      <c r="A17" s="5"/>
      <c r="B17" s="3"/>
      <c r="C17" s="3"/>
      <c r="D17" s="3"/>
      <c r="E17" s="3"/>
      <c r="F17" s="3"/>
      <c r="G17" s="3"/>
      <c r="H17" s="3"/>
      <c r="I17" s="3"/>
      <c r="J17" s="145" t="s">
        <v>35</v>
      </c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23"/>
      <c r="AC17" s="24"/>
      <c r="AD17" s="24"/>
      <c r="AE17" s="24"/>
      <c r="AF17" s="24"/>
      <c r="AG17" s="24"/>
    </row>
    <row r="18" spans="1:33" s="12" customFormat="1" ht="15.75" customHeight="1">
      <c r="A18" s="5"/>
      <c r="B18" s="3"/>
      <c r="C18" s="3"/>
      <c r="D18" s="3"/>
      <c r="E18" s="3"/>
      <c r="F18" s="3"/>
      <c r="G18" s="3"/>
      <c r="H18" s="3"/>
      <c r="I18" s="3"/>
      <c r="J18" s="145" t="s">
        <v>36</v>
      </c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23"/>
      <c r="AC18" s="24"/>
      <c r="AD18" s="24"/>
      <c r="AE18" s="24"/>
      <c r="AF18" s="24"/>
      <c r="AG18" s="24"/>
    </row>
    <row r="19" spans="1:33" s="12" customFormat="1" ht="15.75" customHeight="1">
      <c r="A19" s="5"/>
      <c r="B19" s="3"/>
      <c r="C19" s="3"/>
      <c r="D19" s="3"/>
      <c r="E19" s="3"/>
      <c r="F19" s="3"/>
      <c r="G19" s="3"/>
      <c r="H19" s="3"/>
      <c r="I19" s="3"/>
      <c r="J19" s="145" t="s">
        <v>37</v>
      </c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23"/>
      <c r="AC19" s="24"/>
      <c r="AD19" s="24"/>
      <c r="AE19" s="24"/>
      <c r="AF19" s="24"/>
      <c r="AG19" s="24"/>
    </row>
    <row r="20" spans="1:33" s="12" customFormat="1" ht="15.75" customHeight="1">
      <c r="A20" s="5"/>
      <c r="B20" s="3"/>
      <c r="C20" s="3"/>
      <c r="D20" s="3"/>
      <c r="E20" s="3"/>
      <c r="F20" s="3"/>
      <c r="G20" s="3"/>
      <c r="H20" s="3"/>
      <c r="I20" s="3"/>
      <c r="J20" s="145" t="s">
        <v>38</v>
      </c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23"/>
      <c r="AC20" s="24"/>
      <c r="AD20" s="24"/>
      <c r="AE20" s="24"/>
      <c r="AF20" s="24"/>
      <c r="AG20" s="24"/>
    </row>
    <row r="21" spans="1:33" s="12" customFormat="1" ht="15.75" customHeight="1">
      <c r="A21" s="5"/>
      <c r="B21" s="3"/>
      <c r="C21" s="3"/>
      <c r="D21" s="3"/>
      <c r="E21" s="3"/>
      <c r="F21" s="3"/>
      <c r="G21" s="3"/>
      <c r="H21" s="3"/>
      <c r="I21" s="3"/>
      <c r="J21" s="145" t="s">
        <v>39</v>
      </c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23"/>
      <c r="AC21" s="24"/>
      <c r="AD21" s="24"/>
      <c r="AE21" s="24"/>
      <c r="AF21" s="24"/>
      <c r="AG21" s="24"/>
    </row>
    <row r="22" spans="1:33" ht="15.75" customHeight="1">
      <c r="A22" s="6"/>
      <c r="B22" s="2"/>
      <c r="C22" s="2"/>
      <c r="D22" s="2"/>
      <c r="E22" s="2"/>
      <c r="F22" s="2"/>
      <c r="G22" s="2"/>
      <c r="H22" s="2"/>
      <c r="I22" s="2"/>
      <c r="J22" s="145" t="s">
        <v>40</v>
      </c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23"/>
      <c r="AC22" s="24"/>
      <c r="AD22" s="24"/>
      <c r="AE22" s="24"/>
      <c r="AF22" s="24"/>
      <c r="AG22" s="24"/>
    </row>
    <row r="23" spans="1:33" ht="3.75" customHeight="1">
      <c r="A23" s="6"/>
      <c r="B23" s="2"/>
      <c r="C23" s="2"/>
      <c r="D23" s="2"/>
      <c r="E23" s="2"/>
      <c r="F23" s="2"/>
      <c r="G23" s="2"/>
      <c r="H23" s="2"/>
      <c r="I23" s="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23"/>
      <c r="AC23" s="24"/>
      <c r="AD23" s="24"/>
      <c r="AE23" s="24"/>
      <c r="AF23" s="24"/>
      <c r="AG23" s="24"/>
    </row>
    <row r="24" spans="1:33" ht="22.5" customHeight="1">
      <c r="A24" s="6"/>
      <c r="B24" s="143" t="s">
        <v>5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 t="s">
        <v>169</v>
      </c>
      <c r="T24" s="143" t="s">
        <v>2</v>
      </c>
      <c r="U24" s="143" t="s">
        <v>7</v>
      </c>
      <c r="V24" s="143"/>
      <c r="W24" s="143"/>
      <c r="X24" s="143"/>
      <c r="Y24" s="143"/>
      <c r="Z24" s="143"/>
      <c r="AA24" s="151" t="s">
        <v>6</v>
      </c>
      <c r="AB24" s="23"/>
      <c r="AC24" s="24"/>
      <c r="AD24" s="24"/>
      <c r="AE24" s="24"/>
      <c r="AF24" s="24"/>
      <c r="AG24" s="24"/>
    </row>
    <row r="25" spans="1:33" ht="30" customHeight="1">
      <c r="A25" s="6"/>
      <c r="B25" s="143" t="s">
        <v>170</v>
      </c>
      <c r="C25" s="143"/>
      <c r="D25" s="143"/>
      <c r="E25" s="143" t="s">
        <v>8</v>
      </c>
      <c r="F25" s="143"/>
      <c r="G25" s="143" t="s">
        <v>9</v>
      </c>
      <c r="H25" s="143"/>
      <c r="I25" s="146" t="s">
        <v>171</v>
      </c>
      <c r="J25" s="147"/>
      <c r="K25" s="147"/>
      <c r="L25" s="147"/>
      <c r="M25" s="147"/>
      <c r="N25" s="147"/>
      <c r="O25" s="147"/>
      <c r="P25" s="147"/>
      <c r="Q25" s="147"/>
      <c r="R25" s="144"/>
      <c r="S25" s="144"/>
      <c r="T25" s="143"/>
      <c r="U25" s="143"/>
      <c r="V25" s="143"/>
      <c r="W25" s="143"/>
      <c r="X25" s="143"/>
      <c r="Y25" s="143"/>
      <c r="Z25" s="143"/>
      <c r="AA25" s="152"/>
      <c r="AB25" s="23"/>
      <c r="AC25" s="24"/>
      <c r="AD25" s="24"/>
      <c r="AE25" s="24"/>
      <c r="AF25" s="24"/>
      <c r="AG25" s="24"/>
    </row>
    <row r="26" spans="1:33" ht="33.75" customHeight="1">
      <c r="A26" s="6"/>
      <c r="B26" s="143"/>
      <c r="C26" s="143"/>
      <c r="D26" s="143"/>
      <c r="E26" s="143"/>
      <c r="F26" s="143"/>
      <c r="G26" s="143"/>
      <c r="H26" s="143"/>
      <c r="I26" s="148" t="s">
        <v>172</v>
      </c>
      <c r="J26" s="148"/>
      <c r="K26" s="75" t="s">
        <v>173</v>
      </c>
      <c r="L26" s="149" t="s">
        <v>174</v>
      </c>
      <c r="M26" s="149"/>
      <c r="N26" s="150" t="s">
        <v>175</v>
      </c>
      <c r="O26" s="150"/>
      <c r="P26" s="150"/>
      <c r="Q26" s="150"/>
      <c r="R26" s="150"/>
      <c r="S26" s="144"/>
      <c r="T26" s="143"/>
      <c r="U26" s="73" t="s">
        <v>176</v>
      </c>
      <c r="V26" s="73" t="s">
        <v>177</v>
      </c>
      <c r="W26" s="73" t="s">
        <v>178</v>
      </c>
      <c r="X26" s="73" t="s">
        <v>179</v>
      </c>
      <c r="Y26" s="73" t="s">
        <v>180</v>
      </c>
      <c r="Z26" s="73" t="s">
        <v>181</v>
      </c>
      <c r="AA26" s="74" t="s">
        <v>24</v>
      </c>
      <c r="AB26" s="23"/>
      <c r="AC26" s="24"/>
      <c r="AD26" s="24"/>
      <c r="AE26" s="24"/>
      <c r="AF26" s="24"/>
      <c r="AG26" s="24"/>
    </row>
    <row r="27" spans="1:28" s="26" customFormat="1" ht="15.75" customHeight="1">
      <c r="A27" s="2"/>
      <c r="B27" s="25">
        <v>1</v>
      </c>
      <c r="C27" s="25">
        <v>2</v>
      </c>
      <c r="D27" s="25">
        <v>3</v>
      </c>
      <c r="E27" s="25">
        <v>4</v>
      </c>
      <c r="F27" s="25">
        <v>5</v>
      </c>
      <c r="G27" s="25">
        <v>6</v>
      </c>
      <c r="H27" s="25">
        <v>7</v>
      </c>
      <c r="I27" s="25">
        <v>8</v>
      </c>
      <c r="J27" s="25">
        <v>9</v>
      </c>
      <c r="K27" s="25">
        <v>10</v>
      </c>
      <c r="L27" s="25">
        <v>11</v>
      </c>
      <c r="M27" s="25">
        <v>12</v>
      </c>
      <c r="N27" s="25">
        <v>13</v>
      </c>
      <c r="O27" s="25">
        <v>14</v>
      </c>
      <c r="P27" s="25">
        <v>15</v>
      </c>
      <c r="Q27" s="25">
        <v>16</v>
      </c>
      <c r="R27" s="25">
        <v>17</v>
      </c>
      <c r="S27" s="25">
        <v>18</v>
      </c>
      <c r="T27" s="25">
        <v>19</v>
      </c>
      <c r="U27" s="25">
        <v>20</v>
      </c>
      <c r="V27" s="25">
        <v>21</v>
      </c>
      <c r="W27" s="25">
        <v>22</v>
      </c>
      <c r="X27" s="25">
        <v>23</v>
      </c>
      <c r="Y27" s="25">
        <v>24</v>
      </c>
      <c r="Z27" s="25">
        <v>25</v>
      </c>
      <c r="AA27" s="25">
        <v>26</v>
      </c>
      <c r="AB27" s="2"/>
    </row>
    <row r="28" spans="1:28" s="26" customFormat="1" ht="22.5" customHeight="1">
      <c r="A28" s="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110" t="s">
        <v>168</v>
      </c>
      <c r="T28" s="111" t="s">
        <v>3</v>
      </c>
      <c r="U28" s="112">
        <f>U33+U173</f>
        <v>9226.5</v>
      </c>
      <c r="V28" s="112">
        <f>V33+V173</f>
        <v>6776.2</v>
      </c>
      <c r="W28" s="112">
        <f>W33+W173</f>
        <v>8575.599999999999</v>
      </c>
      <c r="X28" s="161">
        <v>9479.3</v>
      </c>
      <c r="Y28" s="112">
        <f>Y33</f>
        <v>7467.1</v>
      </c>
      <c r="Z28" s="112">
        <f>Z33</f>
        <v>7467.1</v>
      </c>
      <c r="AA28" s="34"/>
      <c r="AB28" s="2"/>
    </row>
    <row r="29" spans="1:28" s="26" customFormat="1" ht="25.5" customHeight="1">
      <c r="A29" s="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110" t="s">
        <v>49</v>
      </c>
      <c r="T29" s="111" t="s">
        <v>3</v>
      </c>
      <c r="U29" s="112">
        <v>9226.5</v>
      </c>
      <c r="V29" s="112">
        <v>6776.2</v>
      </c>
      <c r="W29" s="112">
        <v>8575.6</v>
      </c>
      <c r="X29" s="161">
        <v>9479.3</v>
      </c>
      <c r="Y29" s="112">
        <v>7467.1</v>
      </c>
      <c r="Z29" s="112">
        <v>7467.1</v>
      </c>
      <c r="AA29" s="34"/>
      <c r="AB29" s="2"/>
    </row>
    <row r="30" spans="1:28" s="26" customFormat="1" ht="60">
      <c r="A30" s="2"/>
      <c r="B30" s="8"/>
      <c r="C30" s="8"/>
      <c r="D30" s="8"/>
      <c r="E30" s="8"/>
      <c r="F30" s="8"/>
      <c r="G30" s="8"/>
      <c r="H30" s="8"/>
      <c r="I30" s="8"/>
      <c r="J30" s="9"/>
      <c r="K30" s="9"/>
      <c r="L30" s="9"/>
      <c r="M30" s="9"/>
      <c r="N30" s="9"/>
      <c r="O30" s="9"/>
      <c r="P30" s="9"/>
      <c r="Q30" s="9"/>
      <c r="R30" s="9"/>
      <c r="S30" s="76" t="s">
        <v>203</v>
      </c>
      <c r="T30" s="39"/>
      <c r="U30" s="38"/>
      <c r="V30" s="38"/>
      <c r="W30" s="38"/>
      <c r="X30" s="162"/>
      <c r="Y30" s="38"/>
      <c r="Z30" s="38"/>
      <c r="AA30" s="38"/>
      <c r="AB30" s="2"/>
    </row>
    <row r="31" spans="1:28" s="26" customFormat="1" ht="30">
      <c r="A31" s="2"/>
      <c r="B31" s="8"/>
      <c r="C31" s="8"/>
      <c r="D31" s="8"/>
      <c r="E31" s="8"/>
      <c r="F31" s="8"/>
      <c r="G31" s="8"/>
      <c r="H31" s="8"/>
      <c r="I31" s="8"/>
      <c r="J31" s="9"/>
      <c r="K31" s="9"/>
      <c r="L31" s="9"/>
      <c r="M31" s="9"/>
      <c r="N31" s="9"/>
      <c r="O31" s="9"/>
      <c r="P31" s="9"/>
      <c r="Q31" s="9"/>
      <c r="R31" s="9"/>
      <c r="S31" s="76" t="s">
        <v>182</v>
      </c>
      <c r="T31" s="33" t="s">
        <v>14</v>
      </c>
      <c r="U31" s="34">
        <v>25</v>
      </c>
      <c r="V31" s="34">
        <v>26</v>
      </c>
      <c r="W31" s="34">
        <v>27</v>
      </c>
      <c r="X31" s="162">
        <v>28</v>
      </c>
      <c r="Y31" s="34">
        <v>29</v>
      </c>
      <c r="Z31" s="34">
        <v>30</v>
      </c>
      <c r="AA31" s="34">
        <v>30</v>
      </c>
      <c r="AB31" s="2"/>
    </row>
    <row r="32" spans="1:28" s="26" customFormat="1" ht="30">
      <c r="A32" s="2"/>
      <c r="B32" s="8"/>
      <c r="C32" s="8"/>
      <c r="D32" s="8"/>
      <c r="E32" s="8"/>
      <c r="F32" s="8"/>
      <c r="G32" s="8"/>
      <c r="H32" s="8"/>
      <c r="I32" s="8"/>
      <c r="J32" s="9"/>
      <c r="K32" s="9"/>
      <c r="L32" s="9"/>
      <c r="M32" s="9"/>
      <c r="N32" s="9"/>
      <c r="O32" s="9"/>
      <c r="P32" s="9"/>
      <c r="Q32" s="9"/>
      <c r="R32" s="9"/>
      <c r="S32" s="76" t="s">
        <v>159</v>
      </c>
      <c r="T32" s="33" t="s">
        <v>14</v>
      </c>
      <c r="U32" s="34">
        <v>71.5</v>
      </c>
      <c r="V32" s="34">
        <v>0</v>
      </c>
      <c r="W32" s="34" t="s">
        <v>28</v>
      </c>
      <c r="X32" s="162" t="s">
        <v>28</v>
      </c>
      <c r="Y32" s="34" t="s">
        <v>28</v>
      </c>
      <c r="Z32" s="34" t="s">
        <v>28</v>
      </c>
      <c r="AA32" s="34">
        <v>71.5</v>
      </c>
      <c r="AB32" s="2"/>
    </row>
    <row r="33" spans="1:28" s="26" customFormat="1" ht="43.5" customHeight="1">
      <c r="A33" s="30"/>
      <c r="B33" s="31"/>
      <c r="C33" s="31"/>
      <c r="D33" s="31"/>
      <c r="E33" s="31"/>
      <c r="F33" s="31"/>
      <c r="G33" s="31"/>
      <c r="H33" s="31"/>
      <c r="I33" s="31"/>
      <c r="J33" s="32"/>
      <c r="K33" s="32"/>
      <c r="L33" s="32"/>
      <c r="M33" s="32"/>
      <c r="N33" s="32"/>
      <c r="O33" s="32"/>
      <c r="P33" s="32"/>
      <c r="Q33" s="32"/>
      <c r="R33" s="32"/>
      <c r="S33" s="142" t="s">
        <v>20</v>
      </c>
      <c r="T33" s="106" t="s">
        <v>19</v>
      </c>
      <c r="U33" s="107">
        <f>SUM(U34,U46,U67,U101,U126,U150)</f>
        <v>7997.2</v>
      </c>
      <c r="V33" s="107">
        <f>V34+V46+V67+V101+V126+V150</f>
        <v>6776.2</v>
      </c>
      <c r="W33" s="107">
        <f>W34+W46+W67+W101+W126+W150</f>
        <v>8575.599999999999</v>
      </c>
      <c r="X33" s="161">
        <v>9479.3</v>
      </c>
      <c r="Y33" s="107">
        <f>Y34+Y46+Y67+Y101+Y126+Y150</f>
        <v>7467.1</v>
      </c>
      <c r="Z33" s="107">
        <f>SUM(Z34,Z46,Z67,Z101,Z126,Z150)</f>
        <v>7467.1</v>
      </c>
      <c r="AA33" s="107"/>
      <c r="AB33" s="2"/>
    </row>
    <row r="34" spans="1:28" s="1" customFormat="1" ht="59.25" customHeight="1">
      <c r="A34" s="29"/>
      <c r="B34" s="97"/>
      <c r="C34" s="97"/>
      <c r="D34" s="97"/>
      <c r="E34" s="97"/>
      <c r="F34" s="97"/>
      <c r="G34" s="97"/>
      <c r="H34" s="97"/>
      <c r="I34" s="97"/>
      <c r="J34" s="98"/>
      <c r="K34" s="98"/>
      <c r="L34" s="98"/>
      <c r="M34" s="98"/>
      <c r="N34" s="98"/>
      <c r="O34" s="98"/>
      <c r="P34" s="98"/>
      <c r="Q34" s="98"/>
      <c r="R34" s="98"/>
      <c r="S34" s="105" t="s">
        <v>202</v>
      </c>
      <c r="T34" s="108" t="s">
        <v>19</v>
      </c>
      <c r="U34" s="109">
        <f aca="true" t="shared" si="0" ref="U34:Z34">SUM(U42,U44)</f>
        <v>1150</v>
      </c>
      <c r="V34" s="109">
        <f t="shared" si="0"/>
        <v>1130</v>
      </c>
      <c r="W34" s="109">
        <f t="shared" si="0"/>
        <v>1110</v>
      </c>
      <c r="X34" s="163">
        <f>SUM(X42,X44)</f>
        <v>1160</v>
      </c>
      <c r="Y34" s="109">
        <f t="shared" si="0"/>
        <v>1160</v>
      </c>
      <c r="Z34" s="109">
        <f t="shared" si="0"/>
        <v>1160</v>
      </c>
      <c r="AA34" s="99"/>
      <c r="AB34" s="2"/>
    </row>
    <row r="35" spans="1:28" s="1" customFormat="1" ht="27" customHeight="1">
      <c r="A35" s="2"/>
      <c r="B35" s="8"/>
      <c r="C35" s="8"/>
      <c r="D35" s="8"/>
      <c r="E35" s="8"/>
      <c r="F35" s="8"/>
      <c r="G35" s="8"/>
      <c r="H35" s="8"/>
      <c r="I35" s="8"/>
      <c r="J35" s="9"/>
      <c r="K35" s="9"/>
      <c r="L35" s="9"/>
      <c r="M35" s="9"/>
      <c r="N35" s="9"/>
      <c r="O35" s="9"/>
      <c r="P35" s="9"/>
      <c r="Q35" s="9"/>
      <c r="R35" s="9"/>
      <c r="S35" s="76" t="s">
        <v>157</v>
      </c>
      <c r="T35" s="33" t="s">
        <v>14</v>
      </c>
      <c r="U35" s="34">
        <v>25</v>
      </c>
      <c r="V35" s="34">
        <v>26</v>
      </c>
      <c r="W35" s="34">
        <v>27</v>
      </c>
      <c r="X35" s="162">
        <v>28</v>
      </c>
      <c r="Y35" s="34">
        <v>29</v>
      </c>
      <c r="Z35" s="34">
        <v>30</v>
      </c>
      <c r="AA35" s="34">
        <f>Z35</f>
        <v>30</v>
      </c>
      <c r="AB35" s="2"/>
    </row>
    <row r="36" spans="1:28" s="1" customFormat="1" ht="25.5" customHeight="1">
      <c r="A36" s="2"/>
      <c r="B36" s="8"/>
      <c r="C36" s="8"/>
      <c r="D36" s="8"/>
      <c r="E36" s="8"/>
      <c r="F36" s="8"/>
      <c r="G36" s="8"/>
      <c r="H36" s="8"/>
      <c r="I36" s="8"/>
      <c r="J36" s="9"/>
      <c r="K36" s="9"/>
      <c r="L36" s="9"/>
      <c r="M36" s="9"/>
      <c r="N36" s="9"/>
      <c r="O36" s="9"/>
      <c r="P36" s="9"/>
      <c r="Q36" s="9"/>
      <c r="R36" s="9"/>
      <c r="S36" s="100" t="s">
        <v>158</v>
      </c>
      <c r="T36" s="33" t="s">
        <v>14</v>
      </c>
      <c r="U36" s="34">
        <f>U34/U28*100</f>
        <v>12.464097978648459</v>
      </c>
      <c r="V36" s="34">
        <f>V34/V28*100</f>
        <v>16.676013104689943</v>
      </c>
      <c r="W36" s="34" t="s">
        <v>28</v>
      </c>
      <c r="X36" s="162" t="s">
        <v>28</v>
      </c>
      <c r="Y36" s="34" t="s">
        <v>28</v>
      </c>
      <c r="Z36" s="34" t="s">
        <v>28</v>
      </c>
      <c r="AA36" s="34">
        <v>16.7</v>
      </c>
      <c r="AB36" s="2"/>
    </row>
    <row r="37" spans="1:28" s="1" customFormat="1" ht="45">
      <c r="A37" s="2"/>
      <c r="B37" s="8"/>
      <c r="C37" s="8"/>
      <c r="D37" s="8"/>
      <c r="E37" s="8"/>
      <c r="F37" s="8"/>
      <c r="G37" s="8"/>
      <c r="H37" s="8"/>
      <c r="I37" s="8"/>
      <c r="J37" s="9"/>
      <c r="K37" s="9"/>
      <c r="L37" s="9"/>
      <c r="M37" s="9"/>
      <c r="N37" s="9"/>
      <c r="O37" s="9"/>
      <c r="P37" s="9"/>
      <c r="Q37" s="9"/>
      <c r="R37" s="9"/>
      <c r="S37" s="76" t="s">
        <v>132</v>
      </c>
      <c r="T37" s="33" t="s">
        <v>29</v>
      </c>
      <c r="U37" s="33">
        <v>1</v>
      </c>
      <c r="V37" s="33">
        <v>1</v>
      </c>
      <c r="W37" s="33">
        <v>1</v>
      </c>
      <c r="X37" s="164">
        <v>1</v>
      </c>
      <c r="Y37" s="33">
        <v>1</v>
      </c>
      <c r="Z37" s="33">
        <v>1</v>
      </c>
      <c r="AA37" s="39"/>
      <c r="AB37" s="2"/>
    </row>
    <row r="38" spans="1:28" s="1" customFormat="1" ht="45">
      <c r="A38" s="2"/>
      <c r="B38" s="8"/>
      <c r="C38" s="8"/>
      <c r="D38" s="8"/>
      <c r="E38" s="8"/>
      <c r="F38" s="8"/>
      <c r="G38" s="8"/>
      <c r="H38" s="8"/>
      <c r="I38" s="8"/>
      <c r="J38" s="9"/>
      <c r="K38" s="9"/>
      <c r="L38" s="9"/>
      <c r="M38" s="9"/>
      <c r="N38" s="9"/>
      <c r="O38" s="9"/>
      <c r="P38" s="9"/>
      <c r="Q38" s="9"/>
      <c r="R38" s="9"/>
      <c r="S38" s="76" t="s">
        <v>91</v>
      </c>
      <c r="T38" s="33" t="s">
        <v>18</v>
      </c>
      <c r="U38" s="33">
        <v>4</v>
      </c>
      <c r="V38" s="33">
        <v>4</v>
      </c>
      <c r="W38" s="33">
        <v>4</v>
      </c>
      <c r="X38" s="164">
        <v>4</v>
      </c>
      <c r="Y38" s="33">
        <v>4</v>
      </c>
      <c r="Z38" s="33">
        <v>4</v>
      </c>
      <c r="AA38" s="33">
        <f>SUM(U38:Z38)</f>
        <v>24</v>
      </c>
      <c r="AB38" s="2"/>
    </row>
    <row r="39" spans="1:28" s="1" customFormat="1" ht="30.75" customHeight="1">
      <c r="A39" s="2"/>
      <c r="B39" s="8"/>
      <c r="C39" s="8"/>
      <c r="D39" s="8"/>
      <c r="E39" s="8"/>
      <c r="F39" s="8"/>
      <c r="G39" s="8"/>
      <c r="H39" s="8"/>
      <c r="I39" s="8"/>
      <c r="J39" s="9"/>
      <c r="K39" s="9"/>
      <c r="L39" s="9"/>
      <c r="M39" s="9"/>
      <c r="N39" s="9"/>
      <c r="O39" s="9"/>
      <c r="P39" s="9"/>
      <c r="Q39" s="9"/>
      <c r="R39" s="9"/>
      <c r="S39" s="76" t="s">
        <v>96</v>
      </c>
      <c r="T39" s="33" t="s">
        <v>29</v>
      </c>
      <c r="U39" s="33">
        <v>1</v>
      </c>
      <c r="V39" s="33">
        <v>1</v>
      </c>
      <c r="W39" s="33">
        <v>1</v>
      </c>
      <c r="X39" s="164">
        <v>1</v>
      </c>
      <c r="Y39" s="33">
        <v>1</v>
      </c>
      <c r="Z39" s="33">
        <v>1</v>
      </c>
      <c r="AA39" s="39"/>
      <c r="AB39" s="2"/>
    </row>
    <row r="40" spans="1:28" s="1" customFormat="1" ht="18.75" customHeight="1">
      <c r="A40" s="2"/>
      <c r="B40" s="8"/>
      <c r="C40" s="8"/>
      <c r="D40" s="8"/>
      <c r="E40" s="8"/>
      <c r="F40" s="8"/>
      <c r="G40" s="8"/>
      <c r="H40" s="8"/>
      <c r="I40" s="8"/>
      <c r="J40" s="9"/>
      <c r="K40" s="9"/>
      <c r="L40" s="9"/>
      <c r="M40" s="9"/>
      <c r="N40" s="9"/>
      <c r="O40" s="9"/>
      <c r="P40" s="9"/>
      <c r="Q40" s="9"/>
      <c r="R40" s="9"/>
      <c r="S40" s="76" t="s">
        <v>97</v>
      </c>
      <c r="T40" s="33" t="s">
        <v>18</v>
      </c>
      <c r="U40" s="33">
        <v>48</v>
      </c>
      <c r="V40" s="33">
        <v>48</v>
      </c>
      <c r="W40" s="33">
        <v>48</v>
      </c>
      <c r="X40" s="164">
        <v>48</v>
      </c>
      <c r="Y40" s="33">
        <v>48</v>
      </c>
      <c r="Z40" s="33">
        <v>48</v>
      </c>
      <c r="AA40" s="33">
        <f>U40+V40+W40+X40+Y40+Z40</f>
        <v>288</v>
      </c>
      <c r="AB40" s="2"/>
    </row>
    <row r="41" spans="1:28" s="1" customFormat="1" ht="18.75" customHeight="1">
      <c r="A41" s="2"/>
      <c r="B41" s="8"/>
      <c r="C41" s="8"/>
      <c r="D41" s="8"/>
      <c r="E41" s="8"/>
      <c r="F41" s="8"/>
      <c r="G41" s="8"/>
      <c r="H41" s="8"/>
      <c r="I41" s="8"/>
      <c r="J41" s="9"/>
      <c r="K41" s="9"/>
      <c r="L41" s="9"/>
      <c r="M41" s="9"/>
      <c r="N41" s="9"/>
      <c r="O41" s="9"/>
      <c r="P41" s="9"/>
      <c r="Q41" s="9"/>
      <c r="R41" s="9"/>
      <c r="S41" s="76" t="s">
        <v>98</v>
      </c>
      <c r="T41" s="33" t="s">
        <v>18</v>
      </c>
      <c r="U41" s="33">
        <v>4</v>
      </c>
      <c r="V41" s="33">
        <v>4</v>
      </c>
      <c r="W41" s="33">
        <v>4</v>
      </c>
      <c r="X41" s="164">
        <v>4</v>
      </c>
      <c r="Y41" s="33">
        <v>4</v>
      </c>
      <c r="Z41" s="33">
        <v>4</v>
      </c>
      <c r="AA41" s="33">
        <f>SUM(U41:Z41)</f>
        <v>24</v>
      </c>
      <c r="AB41" s="2"/>
    </row>
    <row r="42" spans="1:28" s="1" customFormat="1" ht="45">
      <c r="A42" s="2"/>
      <c r="B42" s="113">
        <v>6</v>
      </c>
      <c r="C42" s="113">
        <v>0</v>
      </c>
      <c r="D42" s="113">
        <v>1</v>
      </c>
      <c r="E42" s="113">
        <v>1</v>
      </c>
      <c r="F42" s="113">
        <v>0</v>
      </c>
      <c r="G42" s="113">
        <v>0</v>
      </c>
      <c r="H42" s="113">
        <v>3</v>
      </c>
      <c r="I42" s="113">
        <v>0</v>
      </c>
      <c r="J42" s="113">
        <v>4</v>
      </c>
      <c r="K42" s="113">
        <v>1</v>
      </c>
      <c r="L42" s="113">
        <v>0</v>
      </c>
      <c r="M42" s="113">
        <v>1</v>
      </c>
      <c r="N42" s="113">
        <v>2</v>
      </c>
      <c r="O42" s="113">
        <v>0</v>
      </c>
      <c r="P42" s="113">
        <v>0</v>
      </c>
      <c r="Q42" s="113">
        <v>3</v>
      </c>
      <c r="R42" s="113" t="s">
        <v>25</v>
      </c>
      <c r="S42" s="114" t="s">
        <v>185</v>
      </c>
      <c r="T42" s="115" t="s">
        <v>12</v>
      </c>
      <c r="U42" s="116">
        <v>30</v>
      </c>
      <c r="V42" s="116">
        <v>10</v>
      </c>
      <c r="W42" s="116">
        <v>10</v>
      </c>
      <c r="X42" s="162">
        <v>10</v>
      </c>
      <c r="Y42" s="116">
        <v>10</v>
      </c>
      <c r="Z42" s="116">
        <v>10</v>
      </c>
      <c r="AA42" s="116"/>
      <c r="AB42" s="2"/>
    </row>
    <row r="43" spans="1:28" s="41" customFormat="1" ht="21.75" customHeight="1">
      <c r="A43" s="40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76" t="s">
        <v>156</v>
      </c>
      <c r="T43" s="33" t="s">
        <v>23</v>
      </c>
      <c r="U43" s="33">
        <v>60</v>
      </c>
      <c r="V43" s="33">
        <v>20</v>
      </c>
      <c r="W43" s="33">
        <v>20</v>
      </c>
      <c r="X43" s="164">
        <v>20</v>
      </c>
      <c r="Y43" s="33">
        <v>20</v>
      </c>
      <c r="Z43" s="33">
        <v>20</v>
      </c>
      <c r="AA43" s="33">
        <f>SUM(U43:Z43)</f>
        <v>160</v>
      </c>
      <c r="AB43" s="40"/>
    </row>
    <row r="44" spans="1:28" s="1" customFormat="1" ht="30">
      <c r="A44" s="2"/>
      <c r="B44" s="113">
        <v>6</v>
      </c>
      <c r="C44" s="113">
        <v>0</v>
      </c>
      <c r="D44" s="113">
        <v>1</v>
      </c>
      <c r="E44" s="113">
        <v>1</v>
      </c>
      <c r="F44" s="113">
        <v>0</v>
      </c>
      <c r="G44" s="113">
        <v>0</v>
      </c>
      <c r="H44" s="113">
        <v>3</v>
      </c>
      <c r="I44" s="113">
        <v>0</v>
      </c>
      <c r="J44" s="113">
        <v>4</v>
      </c>
      <c r="K44" s="113">
        <v>1</v>
      </c>
      <c r="L44" s="113">
        <v>0</v>
      </c>
      <c r="M44" s="113">
        <v>1</v>
      </c>
      <c r="N44" s="113">
        <v>2</v>
      </c>
      <c r="O44" s="113">
        <v>0</v>
      </c>
      <c r="P44" s="113">
        <v>0</v>
      </c>
      <c r="Q44" s="113">
        <v>4</v>
      </c>
      <c r="R44" s="113" t="s">
        <v>26</v>
      </c>
      <c r="S44" s="114" t="s">
        <v>210</v>
      </c>
      <c r="T44" s="115" t="s">
        <v>12</v>
      </c>
      <c r="U44" s="116">
        <v>1120</v>
      </c>
      <c r="V44" s="116">
        <v>1120</v>
      </c>
      <c r="W44" s="116">
        <v>1100</v>
      </c>
      <c r="X44" s="162">
        <v>1150</v>
      </c>
      <c r="Y44" s="116">
        <v>1150</v>
      </c>
      <c r="Z44" s="116">
        <v>1150</v>
      </c>
      <c r="AA44" s="116"/>
      <c r="AB44" s="2"/>
    </row>
    <row r="45" spans="1:28" s="71" customFormat="1" ht="20.25" customHeight="1">
      <c r="A45" s="69"/>
      <c r="B45" s="70"/>
      <c r="C45" s="70"/>
      <c r="D45" s="70"/>
      <c r="E45" s="70"/>
      <c r="F45" s="70"/>
      <c r="G45" s="70"/>
      <c r="H45" s="70"/>
      <c r="I45" s="70"/>
      <c r="J45" s="56"/>
      <c r="K45" s="56"/>
      <c r="L45" s="56"/>
      <c r="M45" s="56"/>
      <c r="N45" s="56"/>
      <c r="O45" s="56"/>
      <c r="P45" s="56"/>
      <c r="Q45" s="56"/>
      <c r="R45" s="56"/>
      <c r="S45" s="100" t="s">
        <v>131</v>
      </c>
      <c r="T45" s="35" t="s">
        <v>13</v>
      </c>
      <c r="U45" s="35">
        <v>9600</v>
      </c>
      <c r="V45" s="35">
        <v>9600</v>
      </c>
      <c r="W45" s="35">
        <v>10037</v>
      </c>
      <c r="X45" s="164">
        <v>9600</v>
      </c>
      <c r="Y45" s="35">
        <v>9600</v>
      </c>
      <c r="Z45" s="35">
        <v>9600</v>
      </c>
      <c r="AA45" s="35">
        <f>SUM(U45:Z45)</f>
        <v>58037</v>
      </c>
      <c r="AB45" s="69"/>
    </row>
    <row r="46" spans="1:28" s="1" customFormat="1" ht="35.25" customHeight="1">
      <c r="A46" s="2"/>
      <c r="B46" s="102"/>
      <c r="C46" s="102"/>
      <c r="D46" s="102"/>
      <c r="E46" s="102"/>
      <c r="F46" s="102"/>
      <c r="G46" s="102"/>
      <c r="H46" s="102"/>
      <c r="I46" s="102"/>
      <c r="J46" s="103"/>
      <c r="K46" s="103"/>
      <c r="L46" s="103"/>
      <c r="M46" s="103"/>
      <c r="N46" s="103"/>
      <c r="O46" s="103"/>
      <c r="P46" s="103"/>
      <c r="Q46" s="103"/>
      <c r="R46" s="103"/>
      <c r="S46" s="104" t="s">
        <v>201</v>
      </c>
      <c r="T46" s="108" t="s">
        <v>19</v>
      </c>
      <c r="U46" s="109">
        <f>SUM(U51,U55,U59)</f>
        <v>4529.7</v>
      </c>
      <c r="V46" s="109">
        <f>V51+V53+V55+V57+V61</f>
        <v>4110.4</v>
      </c>
      <c r="W46" s="109">
        <f>W51+W53+W55+W57+W61</f>
        <v>4293.9</v>
      </c>
      <c r="X46" s="163">
        <v>4925.1</v>
      </c>
      <c r="Y46" s="109">
        <f>Y51+Y53+Y55+Y57+Y59+Y61+Y63+Y65</f>
        <v>4378</v>
      </c>
      <c r="Z46" s="109">
        <f>Z51+Z53+Z55+Z57+Z59+Z61+Z63+Z65</f>
        <v>4378</v>
      </c>
      <c r="AA46" s="99"/>
      <c r="AB46" s="2"/>
    </row>
    <row r="47" spans="1:28" s="41" customFormat="1" ht="30">
      <c r="A47" s="40"/>
      <c r="B47" s="55"/>
      <c r="C47" s="55"/>
      <c r="D47" s="55"/>
      <c r="E47" s="55"/>
      <c r="F47" s="55"/>
      <c r="G47" s="55"/>
      <c r="H47" s="55"/>
      <c r="I47" s="55"/>
      <c r="J47" s="54"/>
      <c r="K47" s="54"/>
      <c r="L47" s="54"/>
      <c r="M47" s="54"/>
      <c r="N47" s="54"/>
      <c r="O47" s="54"/>
      <c r="P47" s="54"/>
      <c r="Q47" s="54"/>
      <c r="R47" s="54"/>
      <c r="S47" s="76" t="s">
        <v>155</v>
      </c>
      <c r="T47" s="33" t="s">
        <v>14</v>
      </c>
      <c r="U47" s="34">
        <v>35</v>
      </c>
      <c r="V47" s="34">
        <v>35</v>
      </c>
      <c r="W47" s="34">
        <v>35</v>
      </c>
      <c r="X47" s="162">
        <v>55</v>
      </c>
      <c r="Y47" s="34">
        <v>55</v>
      </c>
      <c r="Z47" s="34">
        <v>55</v>
      </c>
      <c r="AA47" s="34">
        <v>35</v>
      </c>
      <c r="AB47" s="40"/>
    </row>
    <row r="48" spans="1:28" s="71" customFormat="1" ht="20.25" customHeight="1">
      <c r="A48" s="69"/>
      <c r="B48" s="70"/>
      <c r="C48" s="70"/>
      <c r="D48" s="70"/>
      <c r="E48" s="70"/>
      <c r="F48" s="70"/>
      <c r="G48" s="70"/>
      <c r="H48" s="70"/>
      <c r="I48" s="70"/>
      <c r="J48" s="56"/>
      <c r="K48" s="56"/>
      <c r="L48" s="56"/>
      <c r="M48" s="56"/>
      <c r="N48" s="56"/>
      <c r="O48" s="56"/>
      <c r="P48" s="56"/>
      <c r="Q48" s="56"/>
      <c r="R48" s="56"/>
      <c r="S48" s="100" t="s">
        <v>166</v>
      </c>
      <c r="T48" s="35" t="s">
        <v>14</v>
      </c>
      <c r="U48" s="36">
        <f>U46/U28*100</f>
        <v>49.09445618598602</v>
      </c>
      <c r="V48" s="36">
        <f>V46/V28*100</f>
        <v>60.65936660665269</v>
      </c>
      <c r="W48" s="36" t="s">
        <v>28</v>
      </c>
      <c r="X48" s="162" t="s">
        <v>28</v>
      </c>
      <c r="Y48" s="36" t="s">
        <v>28</v>
      </c>
      <c r="Z48" s="36" t="s">
        <v>28</v>
      </c>
      <c r="AA48" s="36">
        <v>60.7</v>
      </c>
      <c r="AB48" s="69"/>
    </row>
    <row r="49" spans="1:28" s="41" customFormat="1" ht="30">
      <c r="A49" s="40"/>
      <c r="B49" s="55"/>
      <c r="C49" s="55"/>
      <c r="D49" s="55"/>
      <c r="E49" s="55"/>
      <c r="F49" s="55"/>
      <c r="G49" s="55"/>
      <c r="H49" s="55"/>
      <c r="I49" s="55"/>
      <c r="J49" s="54"/>
      <c r="K49" s="54"/>
      <c r="L49" s="54"/>
      <c r="M49" s="54"/>
      <c r="N49" s="54"/>
      <c r="O49" s="54"/>
      <c r="P49" s="54"/>
      <c r="Q49" s="54"/>
      <c r="R49" s="54"/>
      <c r="S49" s="76" t="s">
        <v>99</v>
      </c>
      <c r="T49" s="33" t="s">
        <v>29</v>
      </c>
      <c r="U49" s="33">
        <v>1</v>
      </c>
      <c r="V49" s="33">
        <v>1</v>
      </c>
      <c r="W49" s="33">
        <v>1</v>
      </c>
      <c r="X49" s="164">
        <v>1</v>
      </c>
      <c r="Y49" s="33">
        <v>1</v>
      </c>
      <c r="Z49" s="33">
        <v>1</v>
      </c>
      <c r="AA49" s="39"/>
      <c r="AB49" s="40"/>
    </row>
    <row r="50" spans="1:28" s="41" customFormat="1" ht="18.75" customHeight="1">
      <c r="A50" s="40"/>
      <c r="B50" s="55"/>
      <c r="C50" s="55"/>
      <c r="D50" s="55"/>
      <c r="E50" s="55"/>
      <c r="F50" s="55"/>
      <c r="G50" s="55"/>
      <c r="H50" s="55"/>
      <c r="I50" s="55"/>
      <c r="J50" s="54"/>
      <c r="K50" s="54"/>
      <c r="L50" s="54"/>
      <c r="M50" s="54"/>
      <c r="N50" s="54"/>
      <c r="O50" s="54"/>
      <c r="P50" s="54"/>
      <c r="Q50" s="54"/>
      <c r="R50" s="54"/>
      <c r="S50" s="76" t="s">
        <v>100</v>
      </c>
      <c r="T50" s="33" t="s">
        <v>18</v>
      </c>
      <c r="U50" s="33">
        <v>12</v>
      </c>
      <c r="V50" s="33">
        <v>12</v>
      </c>
      <c r="W50" s="33">
        <v>12</v>
      </c>
      <c r="X50" s="164">
        <v>12</v>
      </c>
      <c r="Y50" s="33">
        <v>12</v>
      </c>
      <c r="Z50" s="33">
        <v>12</v>
      </c>
      <c r="AA50" s="33">
        <f>U50+V50+W50+X50+Y50+Z50</f>
        <v>72</v>
      </c>
      <c r="AB50" s="40"/>
    </row>
    <row r="51" spans="1:28" s="1" customFormat="1" ht="33" customHeight="1">
      <c r="A51" s="2"/>
      <c r="B51" s="113">
        <v>6</v>
      </c>
      <c r="C51" s="113">
        <v>0</v>
      </c>
      <c r="D51" s="113">
        <v>1</v>
      </c>
      <c r="E51" s="113">
        <v>1</v>
      </c>
      <c r="F51" s="113">
        <v>0</v>
      </c>
      <c r="G51" s="113">
        <v>0</v>
      </c>
      <c r="H51" s="113">
        <v>3</v>
      </c>
      <c r="I51" s="113">
        <v>0</v>
      </c>
      <c r="J51" s="113">
        <v>4</v>
      </c>
      <c r="K51" s="113">
        <v>1</v>
      </c>
      <c r="L51" s="113">
        <v>1</v>
      </c>
      <c r="M51" s="113">
        <v>0</v>
      </c>
      <c r="N51" s="113">
        <v>0</v>
      </c>
      <c r="O51" s="113">
        <v>6</v>
      </c>
      <c r="P51" s="113"/>
      <c r="Q51" s="113"/>
      <c r="R51" s="113"/>
      <c r="S51" s="114" t="s">
        <v>41</v>
      </c>
      <c r="T51" s="115" t="s">
        <v>12</v>
      </c>
      <c r="U51" s="116">
        <v>1133</v>
      </c>
      <c r="V51" s="116">
        <v>0</v>
      </c>
      <c r="W51" s="116">
        <v>0</v>
      </c>
      <c r="X51" s="162">
        <v>0</v>
      </c>
      <c r="Y51" s="116">
        <v>0</v>
      </c>
      <c r="Z51" s="116">
        <v>0</v>
      </c>
      <c r="AA51" s="116"/>
      <c r="AB51" s="2"/>
    </row>
    <row r="52" spans="1:28" s="1" customFormat="1" ht="30.75" customHeight="1">
      <c r="A52" s="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76" t="s">
        <v>186</v>
      </c>
      <c r="T52" s="33" t="s">
        <v>14</v>
      </c>
      <c r="U52" s="34">
        <v>35</v>
      </c>
      <c r="V52" s="34">
        <v>0</v>
      </c>
      <c r="W52" s="34">
        <v>0</v>
      </c>
      <c r="X52" s="162">
        <v>0</v>
      </c>
      <c r="Y52" s="34">
        <v>0</v>
      </c>
      <c r="Z52" s="34">
        <v>0</v>
      </c>
      <c r="AA52" s="34">
        <v>35</v>
      </c>
      <c r="AB52" s="2"/>
    </row>
    <row r="53" spans="1:28" s="1" customFormat="1" ht="30">
      <c r="A53" s="2"/>
      <c r="B53" s="113">
        <v>6</v>
      </c>
      <c r="C53" s="113">
        <v>0</v>
      </c>
      <c r="D53" s="113">
        <v>1</v>
      </c>
      <c r="E53" s="113">
        <v>1</v>
      </c>
      <c r="F53" s="113">
        <v>0</v>
      </c>
      <c r="G53" s="113">
        <v>0</v>
      </c>
      <c r="H53" s="113">
        <v>3</v>
      </c>
      <c r="I53" s="113">
        <v>0</v>
      </c>
      <c r="J53" s="113">
        <v>4</v>
      </c>
      <c r="K53" s="113">
        <v>1</v>
      </c>
      <c r="L53" s="113">
        <v>0</v>
      </c>
      <c r="M53" s="113">
        <v>2</v>
      </c>
      <c r="N53" s="113">
        <v>2</v>
      </c>
      <c r="O53" s="113">
        <v>0</v>
      </c>
      <c r="P53" s="113">
        <v>0</v>
      </c>
      <c r="Q53" s="113">
        <v>6</v>
      </c>
      <c r="R53" s="113" t="s">
        <v>27</v>
      </c>
      <c r="S53" s="114" t="s">
        <v>42</v>
      </c>
      <c r="T53" s="115" t="s">
        <v>12</v>
      </c>
      <c r="U53" s="116">
        <v>0</v>
      </c>
      <c r="V53" s="116">
        <v>1033</v>
      </c>
      <c r="W53" s="116">
        <v>1040</v>
      </c>
      <c r="X53" s="162">
        <v>0</v>
      </c>
      <c r="Y53" s="116">
        <v>0</v>
      </c>
      <c r="Z53" s="116">
        <v>0</v>
      </c>
      <c r="AA53" s="116"/>
      <c r="AB53" s="2"/>
    </row>
    <row r="54" spans="1:28" s="41" customFormat="1" ht="30" customHeight="1">
      <c r="A54" s="40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76" t="s">
        <v>160</v>
      </c>
      <c r="T54" s="33" t="s">
        <v>14</v>
      </c>
      <c r="U54" s="34">
        <v>0</v>
      </c>
      <c r="V54" s="34">
        <v>35</v>
      </c>
      <c r="W54" s="34">
        <v>35</v>
      </c>
      <c r="X54" s="162">
        <v>0</v>
      </c>
      <c r="Y54" s="34">
        <v>0</v>
      </c>
      <c r="Z54" s="34">
        <v>0</v>
      </c>
      <c r="AA54" s="34">
        <v>35</v>
      </c>
      <c r="AB54" s="40"/>
    </row>
    <row r="55" spans="1:28" s="1" customFormat="1" ht="35.25" customHeight="1">
      <c r="A55" s="2"/>
      <c r="B55" s="113">
        <v>6</v>
      </c>
      <c r="C55" s="113">
        <v>0</v>
      </c>
      <c r="D55" s="113">
        <v>1</v>
      </c>
      <c r="E55" s="113">
        <v>1</v>
      </c>
      <c r="F55" s="113">
        <v>0</v>
      </c>
      <c r="G55" s="113">
        <v>0</v>
      </c>
      <c r="H55" s="113">
        <v>3</v>
      </c>
      <c r="I55" s="113">
        <v>0</v>
      </c>
      <c r="J55" s="113">
        <v>4</v>
      </c>
      <c r="K55" s="113">
        <v>1</v>
      </c>
      <c r="L55" s="113">
        <v>1</v>
      </c>
      <c r="M55" s="113">
        <v>0</v>
      </c>
      <c r="N55" s="113">
        <v>0</v>
      </c>
      <c r="O55" s="113">
        <v>7</v>
      </c>
      <c r="P55" s="113"/>
      <c r="Q55" s="113"/>
      <c r="R55" s="113"/>
      <c r="S55" s="114" t="s">
        <v>43</v>
      </c>
      <c r="T55" s="115" t="s">
        <v>12</v>
      </c>
      <c r="U55" s="116">
        <v>2266</v>
      </c>
      <c r="V55" s="116">
        <v>0</v>
      </c>
      <c r="W55" s="116">
        <v>0</v>
      </c>
      <c r="X55" s="162">
        <v>0</v>
      </c>
      <c r="Y55" s="116">
        <v>0</v>
      </c>
      <c r="Z55" s="116">
        <v>0</v>
      </c>
      <c r="AA55" s="116"/>
      <c r="AB55" s="2"/>
    </row>
    <row r="56" spans="1:28" s="1" customFormat="1" ht="30">
      <c r="A56" s="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76" t="s">
        <v>162</v>
      </c>
      <c r="T56" s="33" t="s">
        <v>14</v>
      </c>
      <c r="U56" s="34">
        <v>35</v>
      </c>
      <c r="V56" s="34">
        <v>0</v>
      </c>
      <c r="W56" s="34">
        <v>0</v>
      </c>
      <c r="X56" s="162">
        <v>0</v>
      </c>
      <c r="Y56" s="34">
        <v>0</v>
      </c>
      <c r="Z56" s="34">
        <v>0</v>
      </c>
      <c r="AA56" s="34">
        <v>35</v>
      </c>
      <c r="AB56" s="2"/>
    </row>
    <row r="57" spans="1:28" s="1" customFormat="1" ht="38.25" customHeight="1">
      <c r="A57" s="2"/>
      <c r="B57" s="113">
        <v>6</v>
      </c>
      <c r="C57" s="113">
        <v>0</v>
      </c>
      <c r="D57" s="113">
        <v>1</v>
      </c>
      <c r="E57" s="113">
        <v>1</v>
      </c>
      <c r="F57" s="113">
        <v>0</v>
      </c>
      <c r="G57" s="113">
        <v>0</v>
      </c>
      <c r="H57" s="113">
        <v>3</v>
      </c>
      <c r="I57" s="113">
        <v>0</v>
      </c>
      <c r="J57" s="113">
        <v>4</v>
      </c>
      <c r="K57" s="113">
        <v>1</v>
      </c>
      <c r="L57" s="113">
        <v>0</v>
      </c>
      <c r="M57" s="113">
        <v>2</v>
      </c>
      <c r="N57" s="113">
        <v>2</v>
      </c>
      <c r="O57" s="113">
        <v>0</v>
      </c>
      <c r="P57" s="113">
        <v>0</v>
      </c>
      <c r="Q57" s="113">
        <v>7</v>
      </c>
      <c r="R57" s="113" t="s">
        <v>27</v>
      </c>
      <c r="S57" s="114" t="s">
        <v>44</v>
      </c>
      <c r="T57" s="115" t="s">
        <v>12</v>
      </c>
      <c r="U57" s="116">
        <v>0</v>
      </c>
      <c r="V57" s="116">
        <v>3056.2</v>
      </c>
      <c r="W57" s="116">
        <v>3228.9</v>
      </c>
      <c r="X57" s="162">
        <v>0</v>
      </c>
      <c r="Y57" s="116">
        <v>0</v>
      </c>
      <c r="Z57" s="116">
        <v>0</v>
      </c>
      <c r="AA57" s="116"/>
      <c r="AB57" s="2"/>
    </row>
    <row r="58" spans="1:28" s="41" customFormat="1" ht="30">
      <c r="A58" s="40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76" t="s">
        <v>161</v>
      </c>
      <c r="T58" s="33" t="s">
        <v>14</v>
      </c>
      <c r="U58" s="34">
        <v>0</v>
      </c>
      <c r="V58" s="34">
        <v>35</v>
      </c>
      <c r="W58" s="34">
        <v>35</v>
      </c>
      <c r="X58" s="162">
        <v>0</v>
      </c>
      <c r="Y58" s="34">
        <v>0</v>
      </c>
      <c r="Z58" s="34">
        <v>0</v>
      </c>
      <c r="AA58" s="34">
        <v>35</v>
      </c>
      <c r="AB58" s="40"/>
    </row>
    <row r="59" spans="1:28" s="1" customFormat="1" ht="90">
      <c r="A59" s="2"/>
      <c r="B59" s="113">
        <v>6</v>
      </c>
      <c r="C59" s="113">
        <v>0</v>
      </c>
      <c r="D59" s="113">
        <v>1</v>
      </c>
      <c r="E59" s="113">
        <v>1</v>
      </c>
      <c r="F59" s="113">
        <v>0</v>
      </c>
      <c r="G59" s="113">
        <v>0</v>
      </c>
      <c r="H59" s="113">
        <v>3</v>
      </c>
      <c r="I59" s="113">
        <v>0</v>
      </c>
      <c r="J59" s="113">
        <v>4</v>
      </c>
      <c r="K59" s="113">
        <v>1</v>
      </c>
      <c r="L59" s="113">
        <v>7</v>
      </c>
      <c r="M59" s="113">
        <v>2</v>
      </c>
      <c r="N59" s="113">
        <v>3</v>
      </c>
      <c r="O59" s="113">
        <v>1</v>
      </c>
      <c r="P59" s="113"/>
      <c r="Q59" s="113"/>
      <c r="R59" s="113"/>
      <c r="S59" s="114" t="s">
        <v>187</v>
      </c>
      <c r="T59" s="115" t="s">
        <v>12</v>
      </c>
      <c r="U59" s="116">
        <v>1130.7</v>
      </c>
      <c r="V59" s="116">
        <v>0</v>
      </c>
      <c r="W59" s="116">
        <v>0</v>
      </c>
      <c r="X59" s="162">
        <v>0</v>
      </c>
      <c r="Y59" s="116">
        <v>0</v>
      </c>
      <c r="Z59" s="116">
        <v>0</v>
      </c>
      <c r="AA59" s="116"/>
      <c r="AB59" s="2"/>
    </row>
    <row r="60" spans="1:28" s="1" customFormat="1" ht="30.75" customHeight="1">
      <c r="A60" s="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76" t="s">
        <v>188</v>
      </c>
      <c r="T60" s="33" t="s">
        <v>14</v>
      </c>
      <c r="U60" s="34">
        <v>35</v>
      </c>
      <c r="V60" s="34">
        <v>0</v>
      </c>
      <c r="W60" s="34">
        <v>0</v>
      </c>
      <c r="X60" s="162">
        <v>0</v>
      </c>
      <c r="Y60" s="34">
        <v>0</v>
      </c>
      <c r="Z60" s="34">
        <v>0</v>
      </c>
      <c r="AA60" s="34">
        <v>35</v>
      </c>
      <c r="AB60" s="2"/>
    </row>
    <row r="61" spans="1:28" s="1" customFormat="1" ht="30">
      <c r="A61" s="2"/>
      <c r="B61" s="113">
        <v>6</v>
      </c>
      <c r="C61" s="113">
        <v>0</v>
      </c>
      <c r="D61" s="113">
        <v>1</v>
      </c>
      <c r="E61" s="113">
        <v>1</v>
      </c>
      <c r="F61" s="113">
        <v>0</v>
      </c>
      <c r="G61" s="113">
        <v>0</v>
      </c>
      <c r="H61" s="113">
        <v>3</v>
      </c>
      <c r="I61" s="113">
        <v>0</v>
      </c>
      <c r="J61" s="113">
        <v>4</v>
      </c>
      <c r="K61" s="113">
        <v>1</v>
      </c>
      <c r="L61" s="113">
        <v>0</v>
      </c>
      <c r="M61" s="113">
        <v>2</v>
      </c>
      <c r="N61" s="113">
        <v>2</v>
      </c>
      <c r="O61" s="113">
        <v>0</v>
      </c>
      <c r="P61" s="113">
        <v>4</v>
      </c>
      <c r="Q61" s="113">
        <v>0</v>
      </c>
      <c r="R61" s="113" t="s">
        <v>25</v>
      </c>
      <c r="S61" s="114" t="s">
        <v>45</v>
      </c>
      <c r="T61" s="115" t="s">
        <v>12</v>
      </c>
      <c r="U61" s="116">
        <v>0</v>
      </c>
      <c r="V61" s="116">
        <v>21.2</v>
      </c>
      <c r="W61" s="116">
        <v>25</v>
      </c>
      <c r="X61" s="162">
        <v>35.4</v>
      </c>
      <c r="Y61" s="116">
        <v>25</v>
      </c>
      <c r="Z61" s="116">
        <v>25</v>
      </c>
      <c r="AA61" s="116"/>
      <c r="AB61" s="2"/>
    </row>
    <row r="62" spans="1:28" s="41" customFormat="1" ht="30">
      <c r="A62" s="40"/>
      <c r="B62" s="55"/>
      <c r="C62" s="55"/>
      <c r="D62" s="55"/>
      <c r="E62" s="55"/>
      <c r="F62" s="55"/>
      <c r="G62" s="55"/>
      <c r="H62" s="55"/>
      <c r="I62" s="55"/>
      <c r="J62" s="54"/>
      <c r="K62" s="54"/>
      <c r="L62" s="54"/>
      <c r="M62" s="54"/>
      <c r="N62" s="54"/>
      <c r="O62" s="54"/>
      <c r="P62" s="54"/>
      <c r="Q62" s="54"/>
      <c r="R62" s="54"/>
      <c r="S62" s="100" t="s">
        <v>30</v>
      </c>
      <c r="T62" s="33" t="s">
        <v>18</v>
      </c>
      <c r="U62" s="59">
        <v>0</v>
      </c>
      <c r="V62" s="59">
        <v>13500</v>
      </c>
      <c r="W62" s="59">
        <v>13500</v>
      </c>
      <c r="X62" s="165">
        <v>13500</v>
      </c>
      <c r="Y62" s="59">
        <v>13500</v>
      </c>
      <c r="Z62" s="59">
        <v>13500</v>
      </c>
      <c r="AA62" s="59">
        <f>SUM(U62:Z62)</f>
        <v>67500</v>
      </c>
      <c r="AB62" s="40"/>
    </row>
    <row r="63" spans="1:28" s="1" customFormat="1" ht="30">
      <c r="A63" s="2"/>
      <c r="B63" s="113">
        <v>6</v>
      </c>
      <c r="C63" s="113">
        <v>0</v>
      </c>
      <c r="D63" s="113">
        <v>1</v>
      </c>
      <c r="E63" s="113">
        <v>1</v>
      </c>
      <c r="F63" s="113">
        <v>0</v>
      </c>
      <c r="G63" s="113">
        <v>0</v>
      </c>
      <c r="H63" s="113">
        <v>3</v>
      </c>
      <c r="I63" s="113">
        <v>0</v>
      </c>
      <c r="J63" s="113">
        <v>4</v>
      </c>
      <c r="K63" s="113">
        <v>1</v>
      </c>
      <c r="L63" s="113">
        <v>0</v>
      </c>
      <c r="M63" s="113">
        <v>2</v>
      </c>
      <c r="N63" s="113">
        <v>2</v>
      </c>
      <c r="O63" s="113">
        <v>0</v>
      </c>
      <c r="P63" s="113">
        <v>0</v>
      </c>
      <c r="Q63" s="113">
        <v>6</v>
      </c>
      <c r="R63" s="113" t="s">
        <v>25</v>
      </c>
      <c r="S63" s="114" t="s">
        <v>54</v>
      </c>
      <c r="T63" s="115" t="s">
        <v>12</v>
      </c>
      <c r="U63" s="116">
        <v>0</v>
      </c>
      <c r="V63" s="116">
        <v>0</v>
      </c>
      <c r="W63" s="116">
        <v>0</v>
      </c>
      <c r="X63" s="162">
        <v>1262</v>
      </c>
      <c r="Y63" s="116">
        <v>1089</v>
      </c>
      <c r="Z63" s="116">
        <v>1089</v>
      </c>
      <c r="AA63" s="116"/>
      <c r="AB63" s="2"/>
    </row>
    <row r="64" spans="1:28" s="41" customFormat="1" ht="27.75" customHeight="1">
      <c r="A64" s="40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76" t="s">
        <v>163</v>
      </c>
      <c r="T64" s="33" t="s">
        <v>14</v>
      </c>
      <c r="U64" s="34">
        <v>0</v>
      </c>
      <c r="V64" s="34">
        <v>0</v>
      </c>
      <c r="W64" s="34">
        <v>0</v>
      </c>
      <c r="X64" s="162">
        <v>35</v>
      </c>
      <c r="Y64" s="34">
        <v>35</v>
      </c>
      <c r="Z64" s="34">
        <v>35</v>
      </c>
      <c r="AA64" s="34">
        <v>35</v>
      </c>
      <c r="AB64" s="40"/>
    </row>
    <row r="65" spans="1:28" s="1" customFormat="1" ht="45">
      <c r="A65" s="2"/>
      <c r="B65" s="113">
        <v>6</v>
      </c>
      <c r="C65" s="113">
        <v>0</v>
      </c>
      <c r="D65" s="113">
        <v>1</v>
      </c>
      <c r="E65" s="113">
        <v>1</v>
      </c>
      <c r="F65" s="113">
        <v>0</v>
      </c>
      <c r="G65" s="113">
        <v>0</v>
      </c>
      <c r="H65" s="113">
        <v>3</v>
      </c>
      <c r="I65" s="113">
        <v>0</v>
      </c>
      <c r="J65" s="113">
        <v>4</v>
      </c>
      <c r="K65" s="113">
        <v>1</v>
      </c>
      <c r="L65" s="113">
        <v>0</v>
      </c>
      <c r="M65" s="113">
        <v>2</v>
      </c>
      <c r="N65" s="113">
        <v>2</v>
      </c>
      <c r="O65" s="113">
        <v>0</v>
      </c>
      <c r="P65" s="113">
        <v>0</v>
      </c>
      <c r="Q65" s="113">
        <v>7</v>
      </c>
      <c r="R65" s="113" t="s">
        <v>25</v>
      </c>
      <c r="S65" s="114" t="s">
        <v>55</v>
      </c>
      <c r="T65" s="115" t="s">
        <v>12</v>
      </c>
      <c r="U65" s="116">
        <v>0</v>
      </c>
      <c r="V65" s="116">
        <v>0</v>
      </c>
      <c r="W65" s="116">
        <v>0</v>
      </c>
      <c r="X65" s="162">
        <v>3627.7</v>
      </c>
      <c r="Y65" s="116">
        <v>3264</v>
      </c>
      <c r="Z65" s="116">
        <v>3264</v>
      </c>
      <c r="AA65" s="116"/>
      <c r="AB65" s="2"/>
    </row>
    <row r="66" spans="1:28" s="41" customFormat="1" ht="30">
      <c r="A66" s="40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76" t="s">
        <v>161</v>
      </c>
      <c r="T66" s="33" t="s">
        <v>14</v>
      </c>
      <c r="U66" s="34">
        <v>0</v>
      </c>
      <c r="V66" s="34">
        <v>0</v>
      </c>
      <c r="W66" s="34">
        <v>0</v>
      </c>
      <c r="X66" s="162">
        <v>37</v>
      </c>
      <c r="Y66" s="34">
        <v>37</v>
      </c>
      <c r="Z66" s="34">
        <v>37</v>
      </c>
      <c r="AA66" s="34">
        <v>35</v>
      </c>
      <c r="AB66" s="40"/>
    </row>
    <row r="67" spans="1:28" s="41" customFormat="1" ht="47.25" customHeight="1">
      <c r="A67" s="40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04" t="s">
        <v>204</v>
      </c>
      <c r="T67" s="108" t="s">
        <v>19</v>
      </c>
      <c r="U67" s="109">
        <f>SUM(U82,U84,U86,U93,U95)</f>
        <v>412</v>
      </c>
      <c r="V67" s="109">
        <f>V82+V84+V86+V93+V95</f>
        <v>378</v>
      </c>
      <c r="W67" s="109">
        <f>W82+W84+W86+W93+W95+W97+W99</f>
        <v>2056.7</v>
      </c>
      <c r="X67" s="163">
        <f>X82+X84+X86+X93+X95+X97+X99</f>
        <v>2509.9</v>
      </c>
      <c r="Y67" s="109">
        <f>Y82+Y84+Y86+Y93+Y95+Y97+Y99</f>
        <v>1003</v>
      </c>
      <c r="Z67" s="109">
        <f>Z82+Z84+Z86+Z93+Z95+Z97+Z99</f>
        <v>1003</v>
      </c>
      <c r="AA67" s="118"/>
      <c r="AB67" s="40"/>
    </row>
    <row r="68" spans="1:28" s="41" customFormat="1" ht="30">
      <c r="A68" s="40"/>
      <c r="B68" s="55"/>
      <c r="C68" s="55"/>
      <c r="D68" s="55"/>
      <c r="E68" s="55"/>
      <c r="F68" s="55"/>
      <c r="G68" s="55"/>
      <c r="H68" s="55"/>
      <c r="I68" s="55"/>
      <c r="J68" s="54"/>
      <c r="K68" s="54"/>
      <c r="L68" s="54"/>
      <c r="M68" s="54"/>
      <c r="N68" s="54"/>
      <c r="O68" s="54"/>
      <c r="P68" s="54"/>
      <c r="Q68" s="54"/>
      <c r="R68" s="54"/>
      <c r="S68" s="76" t="s">
        <v>151</v>
      </c>
      <c r="T68" s="33" t="s">
        <v>14</v>
      </c>
      <c r="U68" s="34">
        <v>30</v>
      </c>
      <c r="V68" s="34">
        <v>30</v>
      </c>
      <c r="W68" s="34">
        <v>30</v>
      </c>
      <c r="X68" s="162">
        <v>30</v>
      </c>
      <c r="Y68" s="34">
        <v>30</v>
      </c>
      <c r="Z68" s="34">
        <v>30</v>
      </c>
      <c r="AA68" s="34">
        <v>30</v>
      </c>
      <c r="AB68" s="40"/>
    </row>
    <row r="69" spans="1:28" s="41" customFormat="1" ht="30">
      <c r="A69" s="40"/>
      <c r="B69" s="55"/>
      <c r="C69" s="55"/>
      <c r="D69" s="55"/>
      <c r="E69" s="55"/>
      <c r="F69" s="55"/>
      <c r="G69" s="55"/>
      <c r="H69" s="55"/>
      <c r="I69" s="55"/>
      <c r="J69" s="54"/>
      <c r="K69" s="54"/>
      <c r="L69" s="54"/>
      <c r="M69" s="54"/>
      <c r="N69" s="54"/>
      <c r="O69" s="54"/>
      <c r="P69" s="54"/>
      <c r="Q69" s="54"/>
      <c r="R69" s="54"/>
      <c r="S69" s="100" t="s">
        <v>152</v>
      </c>
      <c r="T69" s="33" t="s">
        <v>14</v>
      </c>
      <c r="U69" s="34">
        <f>U67/U28*100</f>
        <v>4.465398580176665</v>
      </c>
      <c r="V69" s="34">
        <f>V67/V28*100</f>
        <v>5.5783477465246</v>
      </c>
      <c r="W69" s="34" t="s">
        <v>28</v>
      </c>
      <c r="X69" s="162" t="s">
        <v>28</v>
      </c>
      <c r="Y69" s="34" t="s">
        <v>28</v>
      </c>
      <c r="Z69" s="34" t="s">
        <v>28</v>
      </c>
      <c r="AA69" s="33">
        <v>5.6</v>
      </c>
      <c r="AB69" s="40"/>
    </row>
    <row r="70" spans="1:28" s="41" customFormat="1" ht="30">
      <c r="A70" s="40"/>
      <c r="B70" s="55"/>
      <c r="C70" s="55"/>
      <c r="D70" s="55"/>
      <c r="E70" s="55"/>
      <c r="F70" s="55"/>
      <c r="G70" s="55"/>
      <c r="H70" s="55"/>
      <c r="I70" s="55"/>
      <c r="J70" s="54"/>
      <c r="K70" s="54"/>
      <c r="L70" s="54"/>
      <c r="M70" s="54"/>
      <c r="N70" s="54"/>
      <c r="O70" s="54"/>
      <c r="P70" s="54"/>
      <c r="Q70" s="54"/>
      <c r="R70" s="54"/>
      <c r="S70" s="76" t="s">
        <v>153</v>
      </c>
      <c r="T70" s="33" t="s">
        <v>14</v>
      </c>
      <c r="U70" s="34">
        <v>25</v>
      </c>
      <c r="V70" s="34">
        <v>25</v>
      </c>
      <c r="W70" s="34">
        <v>25</v>
      </c>
      <c r="X70" s="162">
        <v>25</v>
      </c>
      <c r="Y70" s="34">
        <v>25</v>
      </c>
      <c r="Z70" s="34">
        <v>25</v>
      </c>
      <c r="AA70" s="34">
        <v>25</v>
      </c>
      <c r="AB70" s="40"/>
    </row>
    <row r="71" spans="1:28" s="41" customFormat="1" ht="30">
      <c r="A71" s="40"/>
      <c r="B71" s="55"/>
      <c r="C71" s="55"/>
      <c r="D71" s="55"/>
      <c r="E71" s="55"/>
      <c r="F71" s="55"/>
      <c r="G71" s="55"/>
      <c r="H71" s="55"/>
      <c r="I71" s="55"/>
      <c r="J71" s="54"/>
      <c r="K71" s="54"/>
      <c r="L71" s="54"/>
      <c r="M71" s="54"/>
      <c r="N71" s="54"/>
      <c r="O71" s="54"/>
      <c r="P71" s="54"/>
      <c r="Q71" s="54"/>
      <c r="R71" s="54"/>
      <c r="S71" s="76" t="s">
        <v>154</v>
      </c>
      <c r="T71" s="33" t="s">
        <v>14</v>
      </c>
      <c r="U71" s="34">
        <v>50</v>
      </c>
      <c r="V71" s="34">
        <v>50</v>
      </c>
      <c r="W71" s="34">
        <v>50</v>
      </c>
      <c r="X71" s="162">
        <v>50</v>
      </c>
      <c r="Y71" s="34">
        <v>50</v>
      </c>
      <c r="Z71" s="34">
        <v>50</v>
      </c>
      <c r="AA71" s="34">
        <v>50</v>
      </c>
      <c r="AB71" s="40"/>
    </row>
    <row r="72" spans="1:28" s="41" customFormat="1" ht="30" customHeight="1">
      <c r="A72" s="40"/>
      <c r="B72" s="55"/>
      <c r="C72" s="55"/>
      <c r="D72" s="55"/>
      <c r="E72" s="55"/>
      <c r="F72" s="55"/>
      <c r="G72" s="55"/>
      <c r="H72" s="55"/>
      <c r="I72" s="55"/>
      <c r="J72" s="54"/>
      <c r="K72" s="54"/>
      <c r="L72" s="54"/>
      <c r="M72" s="54"/>
      <c r="N72" s="54"/>
      <c r="O72" s="54"/>
      <c r="P72" s="54"/>
      <c r="Q72" s="54"/>
      <c r="R72" s="54"/>
      <c r="S72" s="76" t="s">
        <v>127</v>
      </c>
      <c r="T72" s="33" t="s">
        <v>31</v>
      </c>
      <c r="U72" s="33">
        <v>1</v>
      </c>
      <c r="V72" s="33">
        <v>1</v>
      </c>
      <c r="W72" s="33">
        <v>1</v>
      </c>
      <c r="X72" s="164">
        <v>1</v>
      </c>
      <c r="Y72" s="33">
        <v>1</v>
      </c>
      <c r="Z72" s="33">
        <v>1</v>
      </c>
      <c r="AA72" s="39"/>
      <c r="AB72" s="40"/>
    </row>
    <row r="73" spans="1:28" s="41" customFormat="1" ht="18" customHeight="1">
      <c r="A73" s="40"/>
      <c r="B73" s="55"/>
      <c r="C73" s="55"/>
      <c r="D73" s="55"/>
      <c r="E73" s="55"/>
      <c r="F73" s="55"/>
      <c r="G73" s="55"/>
      <c r="H73" s="55"/>
      <c r="I73" s="55"/>
      <c r="J73" s="54"/>
      <c r="K73" s="54"/>
      <c r="L73" s="54"/>
      <c r="M73" s="54"/>
      <c r="N73" s="54"/>
      <c r="O73" s="54"/>
      <c r="P73" s="54"/>
      <c r="Q73" s="54"/>
      <c r="R73" s="54"/>
      <c r="S73" s="76" t="s">
        <v>128</v>
      </c>
      <c r="T73" s="33" t="s">
        <v>31</v>
      </c>
      <c r="U73" s="33">
        <v>1</v>
      </c>
      <c r="V73" s="33">
        <v>1</v>
      </c>
      <c r="W73" s="33">
        <v>1</v>
      </c>
      <c r="X73" s="164">
        <v>1</v>
      </c>
      <c r="Y73" s="33">
        <v>1</v>
      </c>
      <c r="Z73" s="33">
        <v>1</v>
      </c>
      <c r="AA73" s="33">
        <v>1</v>
      </c>
      <c r="AB73" s="40"/>
    </row>
    <row r="74" spans="1:28" s="41" customFormat="1" ht="45">
      <c r="A74" s="40"/>
      <c r="B74" s="55"/>
      <c r="C74" s="55"/>
      <c r="D74" s="55"/>
      <c r="E74" s="55"/>
      <c r="F74" s="55"/>
      <c r="G74" s="55"/>
      <c r="H74" s="55"/>
      <c r="I74" s="55"/>
      <c r="J74" s="54"/>
      <c r="K74" s="54"/>
      <c r="L74" s="54"/>
      <c r="M74" s="54"/>
      <c r="N74" s="54"/>
      <c r="O74" s="54"/>
      <c r="P74" s="54"/>
      <c r="Q74" s="54"/>
      <c r="R74" s="54"/>
      <c r="S74" s="76" t="s">
        <v>101</v>
      </c>
      <c r="T74" s="33" t="s">
        <v>31</v>
      </c>
      <c r="U74" s="33">
        <v>1</v>
      </c>
      <c r="V74" s="33">
        <v>1</v>
      </c>
      <c r="W74" s="33">
        <v>1</v>
      </c>
      <c r="X74" s="164">
        <v>1</v>
      </c>
      <c r="Y74" s="33">
        <v>1</v>
      </c>
      <c r="Z74" s="33">
        <v>1</v>
      </c>
      <c r="AA74" s="39"/>
      <c r="AB74" s="40"/>
    </row>
    <row r="75" spans="1:59" s="41" customFormat="1" ht="21" customHeight="1">
      <c r="A75" s="40"/>
      <c r="B75" s="55"/>
      <c r="C75" s="55"/>
      <c r="D75" s="55"/>
      <c r="E75" s="55"/>
      <c r="F75" s="55"/>
      <c r="G75" s="55"/>
      <c r="H75" s="55"/>
      <c r="I75" s="55"/>
      <c r="J75" s="54"/>
      <c r="K75" s="54"/>
      <c r="L75" s="54"/>
      <c r="M75" s="54"/>
      <c r="N75" s="54"/>
      <c r="O75" s="54"/>
      <c r="P75" s="54"/>
      <c r="Q75" s="54"/>
      <c r="R75" s="54"/>
      <c r="S75" s="76" t="s">
        <v>102</v>
      </c>
      <c r="T75" s="33" t="s">
        <v>18</v>
      </c>
      <c r="U75" s="33">
        <v>12</v>
      </c>
      <c r="V75" s="33">
        <v>12</v>
      </c>
      <c r="W75" s="33">
        <v>12</v>
      </c>
      <c r="X75" s="164">
        <v>12</v>
      </c>
      <c r="Y75" s="33">
        <v>12</v>
      </c>
      <c r="Z75" s="33">
        <v>12</v>
      </c>
      <c r="AA75" s="33">
        <f>U75+V75+W75+X75+Y75+Z75</f>
        <v>72</v>
      </c>
      <c r="AB75" s="42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1:59" s="41" customFormat="1" ht="30">
      <c r="A76" s="40"/>
      <c r="B76" s="55"/>
      <c r="C76" s="55"/>
      <c r="D76" s="55"/>
      <c r="E76" s="55"/>
      <c r="F76" s="55"/>
      <c r="G76" s="55"/>
      <c r="H76" s="55"/>
      <c r="I76" s="55"/>
      <c r="J76" s="54"/>
      <c r="K76" s="54"/>
      <c r="L76" s="54"/>
      <c r="M76" s="54"/>
      <c r="N76" s="54"/>
      <c r="O76" s="54"/>
      <c r="P76" s="54"/>
      <c r="Q76" s="54"/>
      <c r="R76" s="54"/>
      <c r="S76" s="76" t="s">
        <v>103</v>
      </c>
      <c r="T76" s="33" t="s">
        <v>31</v>
      </c>
      <c r="U76" s="33">
        <v>1</v>
      </c>
      <c r="V76" s="33">
        <v>1</v>
      </c>
      <c r="W76" s="33">
        <v>1</v>
      </c>
      <c r="X76" s="164">
        <v>1</v>
      </c>
      <c r="Y76" s="33">
        <v>1</v>
      </c>
      <c r="Z76" s="33">
        <v>1</v>
      </c>
      <c r="AA76" s="39"/>
      <c r="AB76" s="42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1:59" s="41" customFormat="1" ht="30">
      <c r="A77" s="40"/>
      <c r="B77" s="55"/>
      <c r="C77" s="55"/>
      <c r="D77" s="55"/>
      <c r="E77" s="55"/>
      <c r="F77" s="55"/>
      <c r="G77" s="55"/>
      <c r="H77" s="55"/>
      <c r="I77" s="55"/>
      <c r="J77" s="54"/>
      <c r="K77" s="54"/>
      <c r="L77" s="54"/>
      <c r="M77" s="54"/>
      <c r="N77" s="54"/>
      <c r="O77" s="54"/>
      <c r="P77" s="54"/>
      <c r="Q77" s="54"/>
      <c r="R77" s="54"/>
      <c r="S77" s="76" t="s">
        <v>104</v>
      </c>
      <c r="T77" s="33" t="s">
        <v>11</v>
      </c>
      <c r="U77" s="33" t="s">
        <v>15</v>
      </c>
      <c r="V77" s="33" t="s">
        <v>16</v>
      </c>
      <c r="W77" s="33" t="s">
        <v>28</v>
      </c>
      <c r="X77" s="164" t="s">
        <v>28</v>
      </c>
      <c r="Y77" s="33" t="s">
        <v>28</v>
      </c>
      <c r="Z77" s="33" t="s">
        <v>28</v>
      </c>
      <c r="AA77" s="33" t="s">
        <v>28</v>
      </c>
      <c r="AB77" s="42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1:59" s="41" customFormat="1" ht="30">
      <c r="A78" s="40"/>
      <c r="B78" s="55"/>
      <c r="C78" s="55"/>
      <c r="D78" s="55"/>
      <c r="E78" s="55"/>
      <c r="F78" s="55"/>
      <c r="G78" s="55"/>
      <c r="H78" s="55"/>
      <c r="I78" s="55"/>
      <c r="J78" s="54"/>
      <c r="K78" s="54"/>
      <c r="L78" s="54"/>
      <c r="M78" s="54"/>
      <c r="N78" s="54"/>
      <c r="O78" s="54"/>
      <c r="P78" s="54"/>
      <c r="Q78" s="54"/>
      <c r="R78" s="54"/>
      <c r="S78" s="101" t="s">
        <v>105</v>
      </c>
      <c r="T78" s="33" t="s">
        <v>18</v>
      </c>
      <c r="U78" s="33" t="s">
        <v>28</v>
      </c>
      <c r="V78" s="33" t="s">
        <v>28</v>
      </c>
      <c r="W78" s="33">
        <v>24</v>
      </c>
      <c r="X78" s="164">
        <v>24</v>
      </c>
      <c r="Y78" s="33">
        <v>24</v>
      </c>
      <c r="Z78" s="33">
        <v>24</v>
      </c>
      <c r="AA78" s="33">
        <f>W78+X78+Y78+Z78</f>
        <v>96</v>
      </c>
      <c r="AB78" s="42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1:59" s="41" customFormat="1" ht="45">
      <c r="A79" s="40"/>
      <c r="B79" s="55"/>
      <c r="C79" s="55"/>
      <c r="D79" s="55"/>
      <c r="E79" s="55"/>
      <c r="F79" s="55"/>
      <c r="G79" s="55"/>
      <c r="H79" s="55"/>
      <c r="I79" s="55"/>
      <c r="J79" s="54"/>
      <c r="K79" s="54"/>
      <c r="L79" s="54"/>
      <c r="M79" s="54"/>
      <c r="N79" s="54"/>
      <c r="O79" s="54"/>
      <c r="P79" s="54"/>
      <c r="Q79" s="54"/>
      <c r="R79" s="54"/>
      <c r="S79" s="76" t="s">
        <v>106</v>
      </c>
      <c r="T79" s="33" t="s">
        <v>31</v>
      </c>
      <c r="U79" s="33">
        <v>1</v>
      </c>
      <c r="V79" s="33">
        <v>1</v>
      </c>
      <c r="W79" s="33">
        <v>1</v>
      </c>
      <c r="X79" s="164">
        <v>1</v>
      </c>
      <c r="Y79" s="33">
        <v>1</v>
      </c>
      <c r="Z79" s="33">
        <v>1</v>
      </c>
      <c r="AA79" s="39"/>
      <c r="AB79" s="42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1:59" s="41" customFormat="1" ht="45">
      <c r="A80" s="40"/>
      <c r="B80" s="55"/>
      <c r="C80" s="55"/>
      <c r="D80" s="55"/>
      <c r="E80" s="55"/>
      <c r="F80" s="55"/>
      <c r="G80" s="55"/>
      <c r="H80" s="55"/>
      <c r="I80" s="55"/>
      <c r="J80" s="54"/>
      <c r="K80" s="54"/>
      <c r="L80" s="54"/>
      <c r="M80" s="54"/>
      <c r="N80" s="54"/>
      <c r="O80" s="54"/>
      <c r="P80" s="54"/>
      <c r="Q80" s="54"/>
      <c r="R80" s="54"/>
      <c r="S80" s="76" t="s">
        <v>107</v>
      </c>
      <c r="T80" s="33" t="s">
        <v>11</v>
      </c>
      <c r="U80" s="33" t="s">
        <v>17</v>
      </c>
      <c r="V80" s="33" t="s">
        <v>17</v>
      </c>
      <c r="W80" s="33" t="s">
        <v>28</v>
      </c>
      <c r="X80" s="164" t="s">
        <v>28</v>
      </c>
      <c r="Y80" s="33" t="s">
        <v>28</v>
      </c>
      <c r="Z80" s="33" t="s">
        <v>28</v>
      </c>
      <c r="AA80" s="33" t="s">
        <v>28</v>
      </c>
      <c r="AB80" s="42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1:59" s="41" customFormat="1" ht="45">
      <c r="A81" s="40"/>
      <c r="B81" s="55"/>
      <c r="C81" s="55"/>
      <c r="D81" s="55"/>
      <c r="E81" s="55"/>
      <c r="F81" s="55"/>
      <c r="G81" s="55"/>
      <c r="H81" s="55"/>
      <c r="I81" s="55"/>
      <c r="J81" s="54"/>
      <c r="K81" s="54"/>
      <c r="L81" s="54"/>
      <c r="M81" s="54"/>
      <c r="N81" s="54"/>
      <c r="O81" s="54"/>
      <c r="P81" s="54"/>
      <c r="Q81" s="54"/>
      <c r="R81" s="54"/>
      <c r="S81" s="101" t="s">
        <v>108</v>
      </c>
      <c r="T81" s="33" t="s">
        <v>18</v>
      </c>
      <c r="U81" s="33" t="s">
        <v>28</v>
      </c>
      <c r="V81" s="33" t="s">
        <v>28</v>
      </c>
      <c r="W81" s="33">
        <v>24</v>
      </c>
      <c r="X81" s="164">
        <v>24</v>
      </c>
      <c r="Y81" s="33">
        <v>24</v>
      </c>
      <c r="Z81" s="33">
        <v>24</v>
      </c>
      <c r="AA81" s="33">
        <f>W81+X81+Y81+Z81</f>
        <v>96</v>
      </c>
      <c r="AB81" s="42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1:59" s="41" customFormat="1" ht="30">
      <c r="A82" s="40"/>
      <c r="B82" s="113">
        <v>6</v>
      </c>
      <c r="C82" s="113">
        <v>0</v>
      </c>
      <c r="D82" s="113">
        <v>1</v>
      </c>
      <c r="E82" s="113">
        <v>1</v>
      </c>
      <c r="F82" s="113">
        <v>0</v>
      </c>
      <c r="G82" s="113">
        <v>0</v>
      </c>
      <c r="H82" s="113">
        <v>3</v>
      </c>
      <c r="I82" s="113">
        <v>0</v>
      </c>
      <c r="J82" s="113">
        <v>4</v>
      </c>
      <c r="K82" s="113">
        <v>1</v>
      </c>
      <c r="L82" s="113">
        <v>1</v>
      </c>
      <c r="M82" s="113">
        <v>0</v>
      </c>
      <c r="N82" s="113">
        <v>1</v>
      </c>
      <c r="O82" s="113">
        <v>3</v>
      </c>
      <c r="P82" s="119"/>
      <c r="Q82" s="119"/>
      <c r="R82" s="119"/>
      <c r="S82" s="114" t="s">
        <v>149</v>
      </c>
      <c r="T82" s="115" t="s">
        <v>12</v>
      </c>
      <c r="U82" s="120">
        <v>9</v>
      </c>
      <c r="V82" s="120">
        <v>0</v>
      </c>
      <c r="W82" s="120">
        <v>0</v>
      </c>
      <c r="X82" s="166">
        <v>0</v>
      </c>
      <c r="Y82" s="120">
        <v>0</v>
      </c>
      <c r="Z82" s="120">
        <v>0</v>
      </c>
      <c r="AA82" s="121"/>
      <c r="AB82" s="42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59" s="41" customFormat="1" ht="15">
      <c r="A83" s="40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76" t="s">
        <v>150</v>
      </c>
      <c r="T83" s="33" t="s">
        <v>13</v>
      </c>
      <c r="U83" s="35">
        <v>30</v>
      </c>
      <c r="V83" s="35">
        <v>0</v>
      </c>
      <c r="W83" s="35">
        <v>0</v>
      </c>
      <c r="X83" s="164">
        <v>0</v>
      </c>
      <c r="Y83" s="35">
        <v>0</v>
      </c>
      <c r="Z83" s="35">
        <v>0</v>
      </c>
      <c r="AA83" s="35">
        <f>SUM(U83:Z83)</f>
        <v>30</v>
      </c>
      <c r="AB83" s="42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59" s="41" customFormat="1" ht="30">
      <c r="A84" s="40"/>
      <c r="B84" s="113">
        <v>6</v>
      </c>
      <c r="C84" s="113">
        <v>0</v>
      </c>
      <c r="D84" s="113">
        <v>1</v>
      </c>
      <c r="E84" s="113">
        <v>1</v>
      </c>
      <c r="F84" s="113">
        <v>0</v>
      </c>
      <c r="G84" s="113">
        <v>0</v>
      </c>
      <c r="H84" s="113">
        <v>3</v>
      </c>
      <c r="I84" s="113">
        <v>0</v>
      </c>
      <c r="J84" s="113">
        <v>4</v>
      </c>
      <c r="K84" s="113">
        <v>1</v>
      </c>
      <c r="L84" s="113">
        <v>0</v>
      </c>
      <c r="M84" s="113">
        <v>3</v>
      </c>
      <c r="N84" s="113">
        <v>2</v>
      </c>
      <c r="O84" s="113">
        <v>0</v>
      </c>
      <c r="P84" s="113">
        <v>1</v>
      </c>
      <c r="Q84" s="113">
        <v>4</v>
      </c>
      <c r="R84" s="113" t="s">
        <v>25</v>
      </c>
      <c r="S84" s="114" t="s">
        <v>46</v>
      </c>
      <c r="T84" s="115" t="s">
        <v>12</v>
      </c>
      <c r="U84" s="116">
        <v>90</v>
      </c>
      <c r="V84" s="116">
        <v>125</v>
      </c>
      <c r="W84" s="116">
        <v>125</v>
      </c>
      <c r="X84" s="162">
        <v>88.8</v>
      </c>
      <c r="Y84" s="116">
        <v>50</v>
      </c>
      <c r="Z84" s="116">
        <v>50</v>
      </c>
      <c r="AA84" s="122"/>
      <c r="AB84" s="42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1:59" s="41" customFormat="1" ht="20.25" customHeight="1">
      <c r="A85" s="40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100" t="s">
        <v>81</v>
      </c>
      <c r="T85" s="35" t="s">
        <v>13</v>
      </c>
      <c r="U85" s="35">
        <v>500</v>
      </c>
      <c r="V85" s="35">
        <v>500</v>
      </c>
      <c r="W85" s="35">
        <v>500</v>
      </c>
      <c r="X85" s="164">
        <v>650</v>
      </c>
      <c r="Y85" s="35">
        <v>650</v>
      </c>
      <c r="Z85" s="35">
        <v>650</v>
      </c>
      <c r="AA85" s="35">
        <f>SUM(U85:Z85)</f>
        <v>3450</v>
      </c>
      <c r="AB85" s="42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</row>
    <row r="86" spans="1:27" s="41" customFormat="1" ht="30">
      <c r="A86" s="40"/>
      <c r="B86" s="113">
        <v>6</v>
      </c>
      <c r="C86" s="113">
        <v>0</v>
      </c>
      <c r="D86" s="113">
        <v>1</v>
      </c>
      <c r="E86" s="113">
        <v>1</v>
      </c>
      <c r="F86" s="113">
        <v>0</v>
      </c>
      <c r="G86" s="113">
        <v>0</v>
      </c>
      <c r="H86" s="113">
        <v>4</v>
      </c>
      <c r="I86" s="113">
        <v>0</v>
      </c>
      <c r="J86" s="113">
        <v>4</v>
      </c>
      <c r="K86" s="113">
        <v>1</v>
      </c>
      <c r="L86" s="113">
        <v>0</v>
      </c>
      <c r="M86" s="113">
        <v>3</v>
      </c>
      <c r="N86" s="113">
        <v>2</v>
      </c>
      <c r="O86" s="113">
        <v>0</v>
      </c>
      <c r="P86" s="113">
        <v>1</v>
      </c>
      <c r="Q86" s="113">
        <v>1</v>
      </c>
      <c r="R86" s="113" t="s">
        <v>25</v>
      </c>
      <c r="S86" s="114" t="s">
        <v>47</v>
      </c>
      <c r="T86" s="115" t="s">
        <v>12</v>
      </c>
      <c r="U86" s="116">
        <v>250</v>
      </c>
      <c r="V86" s="116">
        <v>200</v>
      </c>
      <c r="W86" s="116">
        <v>200</v>
      </c>
      <c r="X86" s="162">
        <v>73.9</v>
      </c>
      <c r="Y86" s="116">
        <v>250</v>
      </c>
      <c r="Z86" s="116">
        <v>250</v>
      </c>
      <c r="AA86" s="122"/>
    </row>
    <row r="87" spans="1:27" s="41" customFormat="1" ht="15">
      <c r="A87" s="40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76" t="s">
        <v>129</v>
      </c>
      <c r="T87" s="33" t="s">
        <v>13</v>
      </c>
      <c r="U87" s="35">
        <v>5</v>
      </c>
      <c r="V87" s="35">
        <v>5</v>
      </c>
      <c r="W87" s="35">
        <v>5</v>
      </c>
      <c r="X87" s="164">
        <v>5</v>
      </c>
      <c r="Y87" s="35">
        <v>5</v>
      </c>
      <c r="Z87" s="35">
        <v>5</v>
      </c>
      <c r="AA87" s="35">
        <f>SUM(U87:Z87)</f>
        <v>30</v>
      </c>
    </row>
    <row r="88" spans="1:27" s="41" customFormat="1" ht="45">
      <c r="A88" s="40"/>
      <c r="B88" s="55"/>
      <c r="C88" s="55"/>
      <c r="D88" s="55"/>
      <c r="E88" s="55"/>
      <c r="F88" s="55"/>
      <c r="G88" s="55"/>
      <c r="H88" s="55"/>
      <c r="I88" s="55"/>
      <c r="J88" s="54"/>
      <c r="K88" s="54"/>
      <c r="L88" s="54"/>
      <c r="M88" s="54"/>
      <c r="N88" s="54"/>
      <c r="O88" s="54"/>
      <c r="P88" s="54"/>
      <c r="Q88" s="54"/>
      <c r="R88" s="54"/>
      <c r="S88" s="76" t="s">
        <v>189</v>
      </c>
      <c r="T88" s="33" t="s">
        <v>31</v>
      </c>
      <c r="U88" s="35">
        <v>1</v>
      </c>
      <c r="V88" s="35">
        <v>1</v>
      </c>
      <c r="W88" s="35">
        <v>1</v>
      </c>
      <c r="X88" s="164">
        <v>1</v>
      </c>
      <c r="Y88" s="35">
        <v>0</v>
      </c>
      <c r="Z88" s="35">
        <v>0</v>
      </c>
      <c r="AA88" s="35"/>
    </row>
    <row r="89" spans="1:27" s="41" customFormat="1" ht="42.75" customHeight="1">
      <c r="A89" s="40"/>
      <c r="B89" s="55"/>
      <c r="C89" s="55"/>
      <c r="D89" s="55"/>
      <c r="E89" s="55"/>
      <c r="F89" s="55"/>
      <c r="G89" s="55"/>
      <c r="H89" s="55"/>
      <c r="I89" s="55"/>
      <c r="J89" s="54"/>
      <c r="K89" s="54"/>
      <c r="L89" s="54"/>
      <c r="M89" s="54"/>
      <c r="N89" s="54"/>
      <c r="O89" s="54"/>
      <c r="P89" s="54"/>
      <c r="Q89" s="54"/>
      <c r="R89" s="54"/>
      <c r="S89" s="76" t="s">
        <v>190</v>
      </c>
      <c r="T89" s="33" t="s">
        <v>13</v>
      </c>
      <c r="U89" s="35">
        <v>9</v>
      </c>
      <c r="V89" s="35">
        <v>1</v>
      </c>
      <c r="W89" s="35">
        <v>6</v>
      </c>
      <c r="X89" s="164">
        <v>6</v>
      </c>
      <c r="Y89" s="35">
        <v>0</v>
      </c>
      <c r="Z89" s="35">
        <v>0</v>
      </c>
      <c r="AA89" s="35">
        <f>SUM(U89:Z89)</f>
        <v>22</v>
      </c>
    </row>
    <row r="90" spans="1:27" s="41" customFormat="1" ht="45">
      <c r="A90" s="40"/>
      <c r="B90" s="55"/>
      <c r="C90" s="55"/>
      <c r="D90" s="55"/>
      <c r="E90" s="55"/>
      <c r="F90" s="55"/>
      <c r="G90" s="55"/>
      <c r="H90" s="55"/>
      <c r="I90" s="55"/>
      <c r="J90" s="54"/>
      <c r="K90" s="54"/>
      <c r="L90" s="54"/>
      <c r="M90" s="54"/>
      <c r="N90" s="54"/>
      <c r="O90" s="54"/>
      <c r="P90" s="54"/>
      <c r="Q90" s="54"/>
      <c r="R90" s="54"/>
      <c r="S90" s="76" t="s">
        <v>109</v>
      </c>
      <c r="T90" s="33" t="s">
        <v>31</v>
      </c>
      <c r="U90" s="35">
        <v>1</v>
      </c>
      <c r="V90" s="35">
        <v>1</v>
      </c>
      <c r="W90" s="35">
        <v>1</v>
      </c>
      <c r="X90" s="164">
        <v>1</v>
      </c>
      <c r="Y90" s="35">
        <v>1</v>
      </c>
      <c r="Z90" s="35">
        <v>1</v>
      </c>
      <c r="AA90" s="44"/>
    </row>
    <row r="91" spans="1:27" s="41" customFormat="1" ht="62.25" customHeight="1">
      <c r="A91" s="40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76" t="s">
        <v>110</v>
      </c>
      <c r="T91" s="25" t="s">
        <v>11</v>
      </c>
      <c r="U91" s="73" t="s">
        <v>183</v>
      </c>
      <c r="V91" s="73" t="s">
        <v>183</v>
      </c>
      <c r="W91" s="35" t="s">
        <v>28</v>
      </c>
      <c r="X91" s="164" t="s">
        <v>28</v>
      </c>
      <c r="Y91" s="35" t="s">
        <v>28</v>
      </c>
      <c r="Z91" s="35" t="s">
        <v>28</v>
      </c>
      <c r="AA91" s="35" t="s">
        <v>28</v>
      </c>
    </row>
    <row r="92" spans="1:27" s="41" customFormat="1" ht="20.25" customHeight="1">
      <c r="A92" s="40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76" t="s">
        <v>111</v>
      </c>
      <c r="T92" s="33" t="s">
        <v>18</v>
      </c>
      <c r="U92" s="35" t="s">
        <v>28</v>
      </c>
      <c r="V92" s="35" t="s">
        <v>28</v>
      </c>
      <c r="W92" s="33">
        <v>4</v>
      </c>
      <c r="X92" s="164">
        <v>4</v>
      </c>
      <c r="Y92" s="35">
        <v>4</v>
      </c>
      <c r="Z92" s="35">
        <v>4</v>
      </c>
      <c r="AA92" s="35">
        <f>W92+X92+Y92+Z92</f>
        <v>16</v>
      </c>
    </row>
    <row r="93" spans="1:27" s="41" customFormat="1" ht="30">
      <c r="A93" s="40"/>
      <c r="B93" s="113">
        <v>6</v>
      </c>
      <c r="C93" s="113">
        <v>0</v>
      </c>
      <c r="D93" s="113">
        <v>1</v>
      </c>
      <c r="E93" s="113">
        <v>1</v>
      </c>
      <c r="F93" s="113">
        <v>0</v>
      </c>
      <c r="G93" s="113">
        <v>0</v>
      </c>
      <c r="H93" s="113">
        <v>3</v>
      </c>
      <c r="I93" s="113">
        <v>0</v>
      </c>
      <c r="J93" s="113">
        <v>4</v>
      </c>
      <c r="K93" s="113">
        <v>1</v>
      </c>
      <c r="L93" s="113">
        <v>0</v>
      </c>
      <c r="M93" s="113">
        <v>3</v>
      </c>
      <c r="N93" s="113">
        <v>2</v>
      </c>
      <c r="O93" s="113">
        <v>0</v>
      </c>
      <c r="P93" s="113">
        <v>1</v>
      </c>
      <c r="Q93" s="113">
        <v>8</v>
      </c>
      <c r="R93" s="113" t="s">
        <v>25</v>
      </c>
      <c r="S93" s="114" t="s">
        <v>211</v>
      </c>
      <c r="T93" s="115" t="s">
        <v>12</v>
      </c>
      <c r="U93" s="116">
        <v>3</v>
      </c>
      <c r="V93" s="116">
        <v>3</v>
      </c>
      <c r="W93" s="116">
        <v>0</v>
      </c>
      <c r="X93" s="162">
        <v>3</v>
      </c>
      <c r="Y93" s="116">
        <v>3</v>
      </c>
      <c r="Z93" s="116">
        <v>3</v>
      </c>
      <c r="AA93" s="116"/>
    </row>
    <row r="94" spans="1:27" s="41" customFormat="1" ht="21.75" customHeight="1">
      <c r="A94" s="40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76" t="s">
        <v>86</v>
      </c>
      <c r="T94" s="33" t="s">
        <v>13</v>
      </c>
      <c r="U94" s="35">
        <v>100</v>
      </c>
      <c r="V94" s="35">
        <v>100</v>
      </c>
      <c r="W94" s="35">
        <v>0</v>
      </c>
      <c r="X94" s="164">
        <v>100</v>
      </c>
      <c r="Y94" s="35">
        <v>100</v>
      </c>
      <c r="Z94" s="35">
        <v>100</v>
      </c>
      <c r="AA94" s="35">
        <f>SUM(U94:Z94)</f>
        <v>500</v>
      </c>
    </row>
    <row r="95" spans="1:27" s="41" customFormat="1" ht="30">
      <c r="A95" s="40"/>
      <c r="B95" s="113">
        <v>6</v>
      </c>
      <c r="C95" s="113">
        <v>0</v>
      </c>
      <c r="D95" s="113">
        <v>1</v>
      </c>
      <c r="E95" s="113">
        <v>1</v>
      </c>
      <c r="F95" s="113">
        <v>0</v>
      </c>
      <c r="G95" s="113">
        <v>0</v>
      </c>
      <c r="H95" s="113">
        <v>3</v>
      </c>
      <c r="I95" s="113">
        <v>0</v>
      </c>
      <c r="J95" s="113">
        <v>4</v>
      </c>
      <c r="K95" s="113">
        <v>1</v>
      </c>
      <c r="L95" s="113">
        <v>0</v>
      </c>
      <c r="M95" s="113">
        <v>3</v>
      </c>
      <c r="N95" s="113">
        <v>2</v>
      </c>
      <c r="O95" s="113">
        <v>0</v>
      </c>
      <c r="P95" s="113">
        <v>1</v>
      </c>
      <c r="Q95" s="113">
        <v>9</v>
      </c>
      <c r="R95" s="113" t="s">
        <v>25</v>
      </c>
      <c r="S95" s="114" t="s">
        <v>51</v>
      </c>
      <c r="T95" s="115" t="s">
        <v>12</v>
      </c>
      <c r="U95" s="116">
        <v>60</v>
      </c>
      <c r="V95" s="116">
        <v>50</v>
      </c>
      <c r="W95" s="116">
        <v>50</v>
      </c>
      <c r="X95" s="162">
        <v>50</v>
      </c>
      <c r="Y95" s="116">
        <v>50</v>
      </c>
      <c r="Z95" s="116">
        <v>50</v>
      </c>
      <c r="AA95" s="116"/>
    </row>
    <row r="96" spans="1:27" s="63" customFormat="1" ht="15">
      <c r="A96" s="67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100" t="s">
        <v>82</v>
      </c>
      <c r="T96" s="35" t="s">
        <v>13</v>
      </c>
      <c r="U96" s="35">
        <v>400</v>
      </c>
      <c r="V96" s="35">
        <v>300</v>
      </c>
      <c r="W96" s="35">
        <v>300</v>
      </c>
      <c r="X96" s="164">
        <v>300</v>
      </c>
      <c r="Y96" s="35">
        <v>300</v>
      </c>
      <c r="Z96" s="35">
        <v>300</v>
      </c>
      <c r="AA96" s="35">
        <f>U96+V96+W96+X96+Y96+Z96</f>
        <v>1900</v>
      </c>
    </row>
    <row r="97" spans="1:27" s="41" customFormat="1" ht="30">
      <c r="A97" s="40"/>
      <c r="B97" s="113">
        <v>6</v>
      </c>
      <c r="C97" s="113">
        <v>0</v>
      </c>
      <c r="D97" s="113">
        <v>1</v>
      </c>
      <c r="E97" s="113">
        <v>1</v>
      </c>
      <c r="F97" s="113">
        <v>0</v>
      </c>
      <c r="G97" s="113">
        <v>0</v>
      </c>
      <c r="H97" s="113">
        <v>3</v>
      </c>
      <c r="I97" s="113">
        <v>0</v>
      </c>
      <c r="J97" s="113">
        <v>4</v>
      </c>
      <c r="K97" s="113">
        <v>1</v>
      </c>
      <c r="L97" s="113">
        <v>0</v>
      </c>
      <c r="M97" s="113">
        <v>3</v>
      </c>
      <c r="N97" s="113" t="s">
        <v>48</v>
      </c>
      <c r="O97" s="113">
        <v>0</v>
      </c>
      <c r="P97" s="113">
        <v>2</v>
      </c>
      <c r="Q97" s="113">
        <v>9</v>
      </c>
      <c r="R97" s="113" t="s">
        <v>53</v>
      </c>
      <c r="S97" s="114" t="s">
        <v>191</v>
      </c>
      <c r="T97" s="115" t="s">
        <v>19</v>
      </c>
      <c r="U97" s="115">
        <v>0</v>
      </c>
      <c r="V97" s="115">
        <v>0</v>
      </c>
      <c r="W97" s="116">
        <v>504.9</v>
      </c>
      <c r="X97" s="162">
        <v>777.5</v>
      </c>
      <c r="Y97" s="116">
        <v>650</v>
      </c>
      <c r="Z97" s="116">
        <v>650</v>
      </c>
      <c r="AA97" s="123"/>
    </row>
    <row r="98" spans="1:27" s="41" customFormat="1" ht="30">
      <c r="A98" s="40"/>
      <c r="B98" s="55"/>
      <c r="C98" s="55"/>
      <c r="D98" s="55"/>
      <c r="E98" s="55"/>
      <c r="F98" s="55"/>
      <c r="G98" s="55"/>
      <c r="H98" s="55"/>
      <c r="I98" s="55"/>
      <c r="J98" s="54"/>
      <c r="K98" s="54"/>
      <c r="L98" s="54"/>
      <c r="M98" s="54"/>
      <c r="N98" s="54"/>
      <c r="O98" s="54"/>
      <c r="P98" s="54"/>
      <c r="Q98" s="54"/>
      <c r="R98" s="54"/>
      <c r="S98" s="76" t="s">
        <v>126</v>
      </c>
      <c r="T98" s="33" t="s">
        <v>50</v>
      </c>
      <c r="U98" s="66">
        <v>0</v>
      </c>
      <c r="V98" s="35">
        <v>0</v>
      </c>
      <c r="W98" s="35">
        <v>1</v>
      </c>
      <c r="X98" s="164">
        <v>1</v>
      </c>
      <c r="Y98" s="33">
        <v>1</v>
      </c>
      <c r="Z98" s="33">
        <v>1</v>
      </c>
      <c r="AA98" s="35">
        <v>4</v>
      </c>
    </row>
    <row r="99" spans="1:27" s="41" customFormat="1" ht="31.5" customHeight="1">
      <c r="A99" s="40"/>
      <c r="B99" s="113">
        <v>6</v>
      </c>
      <c r="C99" s="113">
        <v>0</v>
      </c>
      <c r="D99" s="113">
        <v>1</v>
      </c>
      <c r="E99" s="113">
        <v>1</v>
      </c>
      <c r="F99" s="113">
        <v>0</v>
      </c>
      <c r="G99" s="113">
        <v>0</v>
      </c>
      <c r="H99" s="113">
        <v>3</v>
      </c>
      <c r="I99" s="113">
        <v>0</v>
      </c>
      <c r="J99" s="113">
        <v>4</v>
      </c>
      <c r="K99" s="113">
        <v>1</v>
      </c>
      <c r="L99" s="113">
        <v>0</v>
      </c>
      <c r="M99" s="113">
        <v>3</v>
      </c>
      <c r="N99" s="113">
        <v>1</v>
      </c>
      <c r="O99" s="113">
        <v>0</v>
      </c>
      <c r="P99" s="113">
        <v>2</v>
      </c>
      <c r="Q99" s="113">
        <v>9</v>
      </c>
      <c r="R99" s="113" t="s">
        <v>52</v>
      </c>
      <c r="S99" s="124" t="s">
        <v>164</v>
      </c>
      <c r="T99" s="115" t="s">
        <v>19</v>
      </c>
      <c r="U99" s="125">
        <v>0</v>
      </c>
      <c r="V99" s="115">
        <v>0</v>
      </c>
      <c r="W99" s="115">
        <v>1176.8</v>
      </c>
      <c r="X99" s="164">
        <v>1516.7</v>
      </c>
      <c r="Y99" s="115">
        <v>0</v>
      </c>
      <c r="Z99" s="115">
        <v>0</v>
      </c>
      <c r="AA99" s="115"/>
    </row>
    <row r="100" spans="1:27" s="41" customFormat="1" ht="30">
      <c r="A100" s="40"/>
      <c r="B100" s="55"/>
      <c r="C100" s="55"/>
      <c r="D100" s="55"/>
      <c r="E100" s="55"/>
      <c r="F100" s="55"/>
      <c r="G100" s="55"/>
      <c r="H100" s="55"/>
      <c r="I100" s="55"/>
      <c r="J100" s="54"/>
      <c r="K100" s="54"/>
      <c r="L100" s="54"/>
      <c r="M100" s="54"/>
      <c r="N100" s="54"/>
      <c r="O100" s="54"/>
      <c r="P100" s="54"/>
      <c r="Q100" s="54"/>
      <c r="R100" s="54"/>
      <c r="S100" s="76" t="s">
        <v>140</v>
      </c>
      <c r="T100" s="33" t="s">
        <v>50</v>
      </c>
      <c r="U100" s="66">
        <v>0</v>
      </c>
      <c r="V100" s="35">
        <v>0</v>
      </c>
      <c r="W100" s="35">
        <v>1</v>
      </c>
      <c r="X100" s="164">
        <v>1</v>
      </c>
      <c r="Y100" s="35">
        <v>0</v>
      </c>
      <c r="Z100" s="35">
        <v>0</v>
      </c>
      <c r="AA100" s="35">
        <v>2</v>
      </c>
    </row>
    <row r="101" spans="1:27" s="41" customFormat="1" ht="32.25" customHeight="1">
      <c r="A101" s="40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04" t="s">
        <v>205</v>
      </c>
      <c r="T101" s="108" t="s">
        <v>19</v>
      </c>
      <c r="U101" s="109">
        <f>SUM(U110,U112,U114,U116,U118,U120)+U122+U124</f>
        <v>530</v>
      </c>
      <c r="V101" s="109">
        <f>V110+V112+V114+V116+V118+V120+V122+V124</f>
        <v>120</v>
      </c>
      <c r="W101" s="109">
        <f>W110+W112+W114+W116+W118+W120+W122+W124</f>
        <v>79</v>
      </c>
      <c r="X101" s="163">
        <f>X110+X112+X114+X116+X118+X120+X122+X124</f>
        <v>45</v>
      </c>
      <c r="Y101" s="109">
        <f>Y110+Y112+Y114+Y116+Y118+Y120+Y122+Y124</f>
        <v>50</v>
      </c>
      <c r="Z101" s="109">
        <f>Z110+Z112+Z114+Z116+Z118+Z120+Z122+Z124</f>
        <v>50</v>
      </c>
      <c r="AA101" s="118"/>
    </row>
    <row r="102" spans="1:27" s="41" customFormat="1" ht="30">
      <c r="A102" s="40"/>
      <c r="B102" s="55"/>
      <c r="C102" s="55"/>
      <c r="D102" s="55"/>
      <c r="E102" s="55"/>
      <c r="F102" s="55"/>
      <c r="G102" s="55"/>
      <c r="H102" s="55"/>
      <c r="I102" s="55"/>
      <c r="J102" s="54"/>
      <c r="K102" s="54"/>
      <c r="L102" s="54"/>
      <c r="M102" s="54"/>
      <c r="N102" s="54"/>
      <c r="O102" s="54"/>
      <c r="P102" s="54"/>
      <c r="Q102" s="54"/>
      <c r="R102" s="54"/>
      <c r="S102" s="76" t="s">
        <v>192</v>
      </c>
      <c r="T102" s="33" t="s">
        <v>14</v>
      </c>
      <c r="U102" s="34">
        <v>5</v>
      </c>
      <c r="V102" s="34">
        <v>8</v>
      </c>
      <c r="W102" s="34">
        <v>10</v>
      </c>
      <c r="X102" s="162">
        <v>12</v>
      </c>
      <c r="Y102" s="34">
        <v>14</v>
      </c>
      <c r="Z102" s="34">
        <v>16</v>
      </c>
      <c r="AA102" s="34">
        <f>Z102</f>
        <v>16</v>
      </c>
    </row>
    <row r="103" spans="1:27" s="41" customFormat="1" ht="31.5" customHeight="1">
      <c r="A103" s="40"/>
      <c r="B103" s="55"/>
      <c r="C103" s="55"/>
      <c r="D103" s="55"/>
      <c r="E103" s="55"/>
      <c r="F103" s="55"/>
      <c r="G103" s="55"/>
      <c r="H103" s="55"/>
      <c r="I103" s="55"/>
      <c r="J103" s="54"/>
      <c r="K103" s="54"/>
      <c r="L103" s="54"/>
      <c r="M103" s="54"/>
      <c r="N103" s="54"/>
      <c r="O103" s="54"/>
      <c r="P103" s="54"/>
      <c r="Q103" s="54"/>
      <c r="R103" s="54"/>
      <c r="S103" s="100" t="s">
        <v>193</v>
      </c>
      <c r="T103" s="33" t="s">
        <v>14</v>
      </c>
      <c r="U103" s="34">
        <f>U101/U28*100</f>
        <v>5.74432341624668</v>
      </c>
      <c r="V103" s="34">
        <f>V101/V28*100</f>
        <v>1.7709040465157464</v>
      </c>
      <c r="W103" s="34" t="s">
        <v>28</v>
      </c>
      <c r="X103" s="162" t="s">
        <v>28</v>
      </c>
      <c r="Y103" s="34" t="s">
        <v>28</v>
      </c>
      <c r="Z103" s="34" t="s">
        <v>28</v>
      </c>
      <c r="AA103" s="34">
        <v>5.7</v>
      </c>
    </row>
    <row r="104" spans="1:27" s="41" customFormat="1" ht="30">
      <c r="A104" s="40"/>
      <c r="B104" s="55"/>
      <c r="C104" s="55"/>
      <c r="D104" s="55"/>
      <c r="E104" s="55"/>
      <c r="F104" s="55"/>
      <c r="G104" s="55"/>
      <c r="H104" s="55"/>
      <c r="I104" s="55"/>
      <c r="J104" s="54"/>
      <c r="K104" s="54"/>
      <c r="L104" s="54"/>
      <c r="M104" s="54"/>
      <c r="N104" s="54"/>
      <c r="O104" s="54"/>
      <c r="P104" s="54"/>
      <c r="Q104" s="54"/>
      <c r="R104" s="54"/>
      <c r="S104" s="76" t="s">
        <v>112</v>
      </c>
      <c r="T104" s="33" t="s">
        <v>31</v>
      </c>
      <c r="U104" s="33">
        <v>1</v>
      </c>
      <c r="V104" s="33">
        <v>1</v>
      </c>
      <c r="W104" s="33">
        <v>1</v>
      </c>
      <c r="X104" s="164">
        <v>1</v>
      </c>
      <c r="Y104" s="33">
        <v>1</v>
      </c>
      <c r="Z104" s="33">
        <v>1</v>
      </c>
      <c r="AA104" s="39"/>
    </row>
    <row r="105" spans="1:27" s="41" customFormat="1" ht="17.25" customHeight="1">
      <c r="A105" s="40"/>
      <c r="B105" s="55"/>
      <c r="C105" s="55"/>
      <c r="D105" s="55"/>
      <c r="E105" s="55"/>
      <c r="F105" s="55"/>
      <c r="G105" s="55"/>
      <c r="H105" s="55"/>
      <c r="I105" s="55"/>
      <c r="J105" s="54"/>
      <c r="K105" s="54"/>
      <c r="L105" s="54"/>
      <c r="M105" s="54"/>
      <c r="N105" s="54"/>
      <c r="O105" s="54"/>
      <c r="P105" s="54"/>
      <c r="Q105" s="54"/>
      <c r="R105" s="54"/>
      <c r="S105" s="76" t="s">
        <v>113</v>
      </c>
      <c r="T105" s="33" t="s">
        <v>13</v>
      </c>
      <c r="U105" s="33">
        <v>40</v>
      </c>
      <c r="V105" s="33">
        <v>40</v>
      </c>
      <c r="W105" s="33">
        <v>40</v>
      </c>
      <c r="X105" s="164">
        <v>40</v>
      </c>
      <c r="Y105" s="33">
        <v>40</v>
      </c>
      <c r="Z105" s="33">
        <v>40</v>
      </c>
      <c r="AA105" s="33">
        <f>SUM(U105:Z105)</f>
        <v>240</v>
      </c>
    </row>
    <row r="106" spans="1:27" s="41" customFormat="1" ht="22.5" customHeight="1">
      <c r="A106" s="40"/>
      <c r="B106" s="55"/>
      <c r="C106" s="55"/>
      <c r="D106" s="55"/>
      <c r="E106" s="55"/>
      <c r="F106" s="55"/>
      <c r="G106" s="55"/>
      <c r="H106" s="55"/>
      <c r="I106" s="55"/>
      <c r="J106" s="54"/>
      <c r="K106" s="54"/>
      <c r="L106" s="54"/>
      <c r="M106" s="54"/>
      <c r="N106" s="54"/>
      <c r="O106" s="54"/>
      <c r="P106" s="54"/>
      <c r="Q106" s="54"/>
      <c r="R106" s="54"/>
      <c r="S106" s="76" t="s">
        <v>114</v>
      </c>
      <c r="T106" s="33" t="s">
        <v>18</v>
      </c>
      <c r="U106" s="33">
        <v>2</v>
      </c>
      <c r="V106" s="33">
        <v>2</v>
      </c>
      <c r="W106" s="33">
        <v>2</v>
      </c>
      <c r="X106" s="164">
        <v>2</v>
      </c>
      <c r="Y106" s="33">
        <v>2</v>
      </c>
      <c r="Z106" s="33">
        <v>2</v>
      </c>
      <c r="AA106" s="33">
        <f>U106+V106+W106+X106+Y106+Z106</f>
        <v>12</v>
      </c>
    </row>
    <row r="107" spans="1:27" s="41" customFormat="1" ht="30">
      <c r="A107" s="40"/>
      <c r="B107" s="55"/>
      <c r="C107" s="55"/>
      <c r="D107" s="55"/>
      <c r="E107" s="55"/>
      <c r="F107" s="55"/>
      <c r="G107" s="55"/>
      <c r="H107" s="55"/>
      <c r="I107" s="55"/>
      <c r="J107" s="54"/>
      <c r="K107" s="54"/>
      <c r="L107" s="54"/>
      <c r="M107" s="54"/>
      <c r="N107" s="54"/>
      <c r="O107" s="54"/>
      <c r="P107" s="54"/>
      <c r="Q107" s="54"/>
      <c r="R107" s="54"/>
      <c r="S107" s="76" t="s">
        <v>115</v>
      </c>
      <c r="T107" s="33" t="s">
        <v>29</v>
      </c>
      <c r="U107" s="33">
        <v>1</v>
      </c>
      <c r="V107" s="33">
        <v>1</v>
      </c>
      <c r="W107" s="33">
        <v>1</v>
      </c>
      <c r="X107" s="164">
        <v>1</v>
      </c>
      <c r="Y107" s="33">
        <v>1</v>
      </c>
      <c r="Z107" s="33">
        <v>1</v>
      </c>
      <c r="AA107" s="39"/>
    </row>
    <row r="108" spans="1:27" s="41" customFormat="1" ht="17.25" customHeight="1">
      <c r="A108" s="40"/>
      <c r="B108" s="55"/>
      <c r="C108" s="55"/>
      <c r="D108" s="55"/>
      <c r="E108" s="55"/>
      <c r="F108" s="55"/>
      <c r="G108" s="55"/>
      <c r="H108" s="55"/>
      <c r="I108" s="55"/>
      <c r="J108" s="54"/>
      <c r="K108" s="54"/>
      <c r="L108" s="54"/>
      <c r="M108" s="54"/>
      <c r="N108" s="54"/>
      <c r="O108" s="54"/>
      <c r="P108" s="54"/>
      <c r="Q108" s="54"/>
      <c r="R108" s="54"/>
      <c r="S108" s="76" t="s">
        <v>116</v>
      </c>
      <c r="T108" s="33" t="s">
        <v>13</v>
      </c>
      <c r="U108" s="33">
        <v>10</v>
      </c>
      <c r="V108" s="33">
        <v>10</v>
      </c>
      <c r="W108" s="33">
        <v>10</v>
      </c>
      <c r="X108" s="164">
        <v>10</v>
      </c>
      <c r="Y108" s="33">
        <v>10</v>
      </c>
      <c r="Z108" s="33">
        <v>10</v>
      </c>
      <c r="AA108" s="33">
        <f>SUM(U108:Z108)</f>
        <v>60</v>
      </c>
    </row>
    <row r="109" spans="1:27" s="41" customFormat="1" ht="20.25" customHeight="1">
      <c r="A109" s="40"/>
      <c r="B109" s="55"/>
      <c r="C109" s="55"/>
      <c r="D109" s="55"/>
      <c r="E109" s="55"/>
      <c r="F109" s="55"/>
      <c r="G109" s="55"/>
      <c r="H109" s="55"/>
      <c r="I109" s="55"/>
      <c r="J109" s="54"/>
      <c r="K109" s="54"/>
      <c r="L109" s="54"/>
      <c r="M109" s="54"/>
      <c r="N109" s="54"/>
      <c r="O109" s="54"/>
      <c r="P109" s="54"/>
      <c r="Q109" s="54"/>
      <c r="R109" s="54"/>
      <c r="S109" s="76" t="s">
        <v>117</v>
      </c>
      <c r="T109" s="33" t="s">
        <v>118</v>
      </c>
      <c r="U109" s="33">
        <v>1</v>
      </c>
      <c r="V109" s="33">
        <v>1</v>
      </c>
      <c r="W109" s="33">
        <v>1</v>
      </c>
      <c r="X109" s="164">
        <v>1</v>
      </c>
      <c r="Y109" s="33">
        <v>1</v>
      </c>
      <c r="Z109" s="33">
        <v>1</v>
      </c>
      <c r="AA109" s="33">
        <f>U109+V109+W109+X109+Y109+Z109</f>
        <v>6</v>
      </c>
    </row>
    <row r="110" spans="1:27" s="41" customFormat="1" ht="30">
      <c r="A110" s="40"/>
      <c r="B110" s="113">
        <v>6</v>
      </c>
      <c r="C110" s="113">
        <v>0</v>
      </c>
      <c r="D110" s="113">
        <v>1</v>
      </c>
      <c r="E110" s="113">
        <v>1</v>
      </c>
      <c r="F110" s="113">
        <v>0</v>
      </c>
      <c r="G110" s="113">
        <v>0</v>
      </c>
      <c r="H110" s="113">
        <v>3</v>
      </c>
      <c r="I110" s="113">
        <v>0</v>
      </c>
      <c r="J110" s="113">
        <v>4</v>
      </c>
      <c r="K110" s="113">
        <v>1</v>
      </c>
      <c r="L110" s="113">
        <v>0</v>
      </c>
      <c r="M110" s="113">
        <v>4</v>
      </c>
      <c r="N110" s="113">
        <v>2</v>
      </c>
      <c r="O110" s="113">
        <v>0</v>
      </c>
      <c r="P110" s="113">
        <v>2</v>
      </c>
      <c r="Q110" s="113">
        <v>3</v>
      </c>
      <c r="R110" s="113" t="s">
        <v>25</v>
      </c>
      <c r="S110" s="114" t="s">
        <v>92</v>
      </c>
      <c r="T110" s="115" t="s">
        <v>12</v>
      </c>
      <c r="U110" s="116">
        <v>20</v>
      </c>
      <c r="V110" s="116">
        <v>20</v>
      </c>
      <c r="W110" s="116">
        <v>20</v>
      </c>
      <c r="X110" s="162">
        <v>20</v>
      </c>
      <c r="Y110" s="116">
        <v>25</v>
      </c>
      <c r="Z110" s="116">
        <v>25</v>
      </c>
      <c r="AA110" s="122"/>
    </row>
    <row r="111" spans="1:27" s="41" customFormat="1" ht="18" customHeight="1">
      <c r="A111" s="40"/>
      <c r="B111" s="51"/>
      <c r="C111" s="51"/>
      <c r="D111" s="51"/>
      <c r="E111" s="51"/>
      <c r="F111" s="51"/>
      <c r="G111" s="51"/>
      <c r="H111" s="51"/>
      <c r="I111" s="51"/>
      <c r="J111" s="52"/>
      <c r="K111" s="52"/>
      <c r="L111" s="52"/>
      <c r="M111" s="52"/>
      <c r="N111" s="52"/>
      <c r="O111" s="52"/>
      <c r="P111" s="52"/>
      <c r="Q111" s="52"/>
      <c r="R111" s="52"/>
      <c r="S111" s="76" t="s">
        <v>1</v>
      </c>
      <c r="T111" s="33" t="s">
        <v>13</v>
      </c>
      <c r="U111" s="61">
        <v>150</v>
      </c>
      <c r="V111" s="61">
        <v>180</v>
      </c>
      <c r="W111" s="61">
        <v>200</v>
      </c>
      <c r="X111" s="167">
        <v>220</v>
      </c>
      <c r="Y111" s="61">
        <v>250</v>
      </c>
      <c r="Z111" s="61">
        <v>250</v>
      </c>
      <c r="AA111" s="27">
        <f aca="true" t="shared" si="1" ref="AA111:AA117">SUM(U111:Z111)</f>
        <v>1250</v>
      </c>
    </row>
    <row r="112" spans="1:27" s="41" customFormat="1" ht="30">
      <c r="A112" s="40"/>
      <c r="B112" s="126">
        <v>6</v>
      </c>
      <c r="C112" s="126">
        <v>0</v>
      </c>
      <c r="D112" s="126">
        <v>1</v>
      </c>
      <c r="E112" s="126">
        <v>1</v>
      </c>
      <c r="F112" s="126">
        <v>0</v>
      </c>
      <c r="G112" s="126">
        <v>0</v>
      </c>
      <c r="H112" s="126">
        <v>3</v>
      </c>
      <c r="I112" s="126">
        <v>0</v>
      </c>
      <c r="J112" s="126">
        <v>4</v>
      </c>
      <c r="K112" s="126">
        <v>1</v>
      </c>
      <c r="L112" s="126">
        <v>1</v>
      </c>
      <c r="M112" s="126">
        <v>0</v>
      </c>
      <c r="N112" s="126">
        <v>2</v>
      </c>
      <c r="O112" s="126">
        <v>4</v>
      </c>
      <c r="P112" s="127"/>
      <c r="Q112" s="127"/>
      <c r="R112" s="127"/>
      <c r="S112" s="114" t="s">
        <v>123</v>
      </c>
      <c r="T112" s="115" t="s">
        <v>12</v>
      </c>
      <c r="U112" s="128">
        <v>5</v>
      </c>
      <c r="V112" s="128">
        <v>0</v>
      </c>
      <c r="W112" s="128">
        <v>0</v>
      </c>
      <c r="X112" s="168">
        <v>0</v>
      </c>
      <c r="Y112" s="128">
        <v>0</v>
      </c>
      <c r="Z112" s="128">
        <v>0</v>
      </c>
      <c r="AA112" s="128"/>
    </row>
    <row r="113" spans="1:27" s="41" customFormat="1" ht="19.5" customHeight="1">
      <c r="A113" s="40"/>
      <c r="B113" s="51"/>
      <c r="C113" s="51"/>
      <c r="D113" s="51"/>
      <c r="E113" s="51"/>
      <c r="F113" s="51"/>
      <c r="G113" s="51"/>
      <c r="H113" s="51"/>
      <c r="I113" s="51"/>
      <c r="J113" s="52"/>
      <c r="K113" s="52"/>
      <c r="L113" s="52"/>
      <c r="M113" s="52"/>
      <c r="N113" s="52"/>
      <c r="O113" s="52"/>
      <c r="P113" s="52"/>
      <c r="Q113" s="52"/>
      <c r="R113" s="52"/>
      <c r="S113" s="76" t="s">
        <v>124</v>
      </c>
      <c r="T113" s="33" t="s">
        <v>13</v>
      </c>
      <c r="U113" s="61">
        <v>20</v>
      </c>
      <c r="V113" s="61">
        <v>0</v>
      </c>
      <c r="W113" s="61">
        <v>0</v>
      </c>
      <c r="X113" s="167">
        <v>0</v>
      </c>
      <c r="Y113" s="61">
        <v>0</v>
      </c>
      <c r="Z113" s="61">
        <v>0</v>
      </c>
      <c r="AA113" s="33">
        <f t="shared" si="1"/>
        <v>20</v>
      </c>
    </row>
    <row r="114" spans="1:27" s="41" customFormat="1" ht="29.25" customHeight="1">
      <c r="A114" s="40"/>
      <c r="B114" s="126">
        <v>6</v>
      </c>
      <c r="C114" s="126">
        <v>0</v>
      </c>
      <c r="D114" s="126">
        <v>1</v>
      </c>
      <c r="E114" s="126">
        <v>1</v>
      </c>
      <c r="F114" s="126">
        <v>0</v>
      </c>
      <c r="G114" s="126">
        <v>0</v>
      </c>
      <c r="H114" s="126">
        <v>3</v>
      </c>
      <c r="I114" s="126">
        <v>0</v>
      </c>
      <c r="J114" s="126">
        <v>4</v>
      </c>
      <c r="K114" s="126">
        <v>1</v>
      </c>
      <c r="L114" s="126">
        <v>1</v>
      </c>
      <c r="M114" s="126">
        <v>0</v>
      </c>
      <c r="N114" s="126">
        <v>2</v>
      </c>
      <c r="O114" s="126">
        <v>5</v>
      </c>
      <c r="P114" s="127"/>
      <c r="Q114" s="127"/>
      <c r="R114" s="127"/>
      <c r="S114" s="114" t="s">
        <v>93</v>
      </c>
      <c r="T114" s="115" t="s">
        <v>12</v>
      </c>
      <c r="U114" s="128">
        <v>5</v>
      </c>
      <c r="V114" s="128">
        <v>0</v>
      </c>
      <c r="W114" s="128">
        <v>0</v>
      </c>
      <c r="X114" s="168">
        <v>0</v>
      </c>
      <c r="Y114" s="128">
        <v>0</v>
      </c>
      <c r="Z114" s="128">
        <v>0</v>
      </c>
      <c r="AA114" s="122"/>
    </row>
    <row r="115" spans="1:27" s="41" customFormat="1" ht="19.5" customHeight="1">
      <c r="A115" s="40"/>
      <c r="B115" s="51"/>
      <c r="C115" s="51"/>
      <c r="D115" s="51"/>
      <c r="E115" s="51"/>
      <c r="F115" s="51"/>
      <c r="G115" s="51"/>
      <c r="H115" s="51"/>
      <c r="I115" s="51"/>
      <c r="J115" s="52"/>
      <c r="K115" s="52"/>
      <c r="L115" s="52"/>
      <c r="M115" s="52"/>
      <c r="N115" s="52"/>
      <c r="O115" s="52"/>
      <c r="P115" s="52"/>
      <c r="Q115" s="52"/>
      <c r="R115" s="52"/>
      <c r="S115" s="76" t="s">
        <v>87</v>
      </c>
      <c r="T115" s="33" t="s">
        <v>13</v>
      </c>
      <c r="U115" s="61">
        <v>30</v>
      </c>
      <c r="V115" s="61">
        <v>0</v>
      </c>
      <c r="W115" s="61">
        <v>0</v>
      </c>
      <c r="X115" s="167">
        <v>0</v>
      </c>
      <c r="Y115" s="61">
        <v>0</v>
      </c>
      <c r="Z115" s="61">
        <v>0</v>
      </c>
      <c r="AA115" s="33">
        <f t="shared" si="1"/>
        <v>30</v>
      </c>
    </row>
    <row r="116" spans="1:27" s="41" customFormat="1" ht="42.75" customHeight="1">
      <c r="A116" s="42"/>
      <c r="B116" s="126">
        <v>6</v>
      </c>
      <c r="C116" s="126">
        <v>0</v>
      </c>
      <c r="D116" s="126">
        <v>1</v>
      </c>
      <c r="E116" s="126">
        <v>1</v>
      </c>
      <c r="F116" s="126">
        <v>0</v>
      </c>
      <c r="G116" s="126">
        <v>0</v>
      </c>
      <c r="H116" s="126">
        <v>3</v>
      </c>
      <c r="I116" s="126">
        <v>0</v>
      </c>
      <c r="J116" s="126">
        <v>4</v>
      </c>
      <c r="K116" s="126">
        <v>1</v>
      </c>
      <c r="L116" s="126">
        <v>0</v>
      </c>
      <c r="M116" s="126">
        <v>4</v>
      </c>
      <c r="N116" s="126">
        <v>2</v>
      </c>
      <c r="O116" s="126">
        <v>0</v>
      </c>
      <c r="P116" s="126">
        <v>2</v>
      </c>
      <c r="Q116" s="126">
        <v>6</v>
      </c>
      <c r="R116" s="126" t="s">
        <v>25</v>
      </c>
      <c r="S116" s="114" t="s">
        <v>147</v>
      </c>
      <c r="T116" s="115" t="s">
        <v>12</v>
      </c>
      <c r="U116" s="128">
        <v>125</v>
      </c>
      <c r="V116" s="128">
        <v>100</v>
      </c>
      <c r="W116" s="128">
        <v>59</v>
      </c>
      <c r="X116" s="168">
        <v>0</v>
      </c>
      <c r="Y116" s="128">
        <v>0</v>
      </c>
      <c r="Z116" s="128">
        <v>0</v>
      </c>
      <c r="AA116" s="122"/>
    </row>
    <row r="117" spans="1:27" s="41" customFormat="1" ht="30">
      <c r="A117" s="42"/>
      <c r="B117" s="51"/>
      <c r="C117" s="51"/>
      <c r="D117" s="51"/>
      <c r="E117" s="51"/>
      <c r="F117" s="51"/>
      <c r="G117" s="51"/>
      <c r="H117" s="51"/>
      <c r="I117" s="51"/>
      <c r="J117" s="52"/>
      <c r="K117" s="52"/>
      <c r="L117" s="52"/>
      <c r="M117" s="52"/>
      <c r="N117" s="52"/>
      <c r="O117" s="52"/>
      <c r="P117" s="52"/>
      <c r="Q117" s="52"/>
      <c r="R117" s="52"/>
      <c r="S117" s="76" t="s">
        <v>148</v>
      </c>
      <c r="T117" s="33" t="s">
        <v>18</v>
      </c>
      <c r="U117" s="27">
        <v>1</v>
      </c>
      <c r="V117" s="27">
        <v>2</v>
      </c>
      <c r="W117" s="27">
        <v>1</v>
      </c>
      <c r="X117" s="167">
        <v>0</v>
      </c>
      <c r="Y117" s="27">
        <v>0</v>
      </c>
      <c r="Z117" s="27">
        <v>0</v>
      </c>
      <c r="AA117" s="33">
        <f t="shared" si="1"/>
        <v>4</v>
      </c>
    </row>
    <row r="118" spans="1:27" s="41" customFormat="1" ht="32.25" customHeight="1">
      <c r="A118" s="42"/>
      <c r="B118" s="126">
        <v>6</v>
      </c>
      <c r="C118" s="126">
        <v>0</v>
      </c>
      <c r="D118" s="126">
        <v>1</v>
      </c>
      <c r="E118" s="126">
        <v>1</v>
      </c>
      <c r="F118" s="126">
        <v>0</v>
      </c>
      <c r="G118" s="126">
        <v>0</v>
      </c>
      <c r="H118" s="126">
        <v>3</v>
      </c>
      <c r="I118" s="126">
        <v>0</v>
      </c>
      <c r="J118" s="126">
        <v>4</v>
      </c>
      <c r="K118" s="126">
        <v>1</v>
      </c>
      <c r="L118" s="126">
        <v>7</v>
      </c>
      <c r="M118" s="126">
        <v>6</v>
      </c>
      <c r="N118" s="126">
        <v>5</v>
      </c>
      <c r="O118" s="126">
        <v>1</v>
      </c>
      <c r="P118" s="126"/>
      <c r="Q118" s="126"/>
      <c r="R118" s="126"/>
      <c r="S118" s="129" t="s">
        <v>146</v>
      </c>
      <c r="T118" s="115" t="s">
        <v>12</v>
      </c>
      <c r="U118" s="128">
        <v>125</v>
      </c>
      <c r="V118" s="128">
        <v>0</v>
      </c>
      <c r="W118" s="128">
        <v>0</v>
      </c>
      <c r="X118" s="168">
        <v>0</v>
      </c>
      <c r="Y118" s="128">
        <v>0</v>
      </c>
      <c r="Z118" s="128">
        <v>0</v>
      </c>
      <c r="AA118" s="116"/>
    </row>
    <row r="119" spans="1:27" s="41" customFormat="1" ht="30">
      <c r="A119" s="42"/>
      <c r="B119" s="58"/>
      <c r="C119" s="58"/>
      <c r="D119" s="58"/>
      <c r="E119" s="58"/>
      <c r="F119" s="58"/>
      <c r="G119" s="58"/>
      <c r="H119" s="58"/>
      <c r="I119" s="58"/>
      <c r="J119" s="57"/>
      <c r="K119" s="57"/>
      <c r="L119" s="57"/>
      <c r="M119" s="57"/>
      <c r="N119" s="57"/>
      <c r="O119" s="57"/>
      <c r="P119" s="57"/>
      <c r="Q119" s="57"/>
      <c r="R119" s="57"/>
      <c r="S119" s="100" t="s">
        <v>32</v>
      </c>
      <c r="T119" s="35" t="s">
        <v>18</v>
      </c>
      <c r="U119" s="61">
        <v>1</v>
      </c>
      <c r="V119" s="61">
        <v>0</v>
      </c>
      <c r="W119" s="61">
        <v>0</v>
      </c>
      <c r="X119" s="167">
        <v>0</v>
      </c>
      <c r="Y119" s="61">
        <v>0</v>
      </c>
      <c r="Z119" s="61">
        <v>0</v>
      </c>
      <c r="AA119" s="35">
        <v>1</v>
      </c>
    </row>
    <row r="120" spans="1:27" s="41" customFormat="1" ht="42.75" customHeight="1">
      <c r="A120" s="42"/>
      <c r="B120" s="126">
        <v>6</v>
      </c>
      <c r="C120" s="126">
        <v>0</v>
      </c>
      <c r="D120" s="126">
        <v>1</v>
      </c>
      <c r="E120" s="126">
        <v>1</v>
      </c>
      <c r="F120" s="126">
        <v>0</v>
      </c>
      <c r="G120" s="126">
        <v>0</v>
      </c>
      <c r="H120" s="126">
        <v>3</v>
      </c>
      <c r="I120" s="126">
        <v>0</v>
      </c>
      <c r="J120" s="126">
        <v>4</v>
      </c>
      <c r="K120" s="126">
        <v>1</v>
      </c>
      <c r="L120" s="126">
        <v>5</v>
      </c>
      <c r="M120" s="126">
        <v>0</v>
      </c>
      <c r="N120" s="126">
        <v>2</v>
      </c>
      <c r="O120" s="126">
        <v>7</v>
      </c>
      <c r="P120" s="127"/>
      <c r="Q120" s="127"/>
      <c r="R120" s="127"/>
      <c r="S120" s="129" t="s">
        <v>143</v>
      </c>
      <c r="T120" s="115" t="s">
        <v>12</v>
      </c>
      <c r="U120" s="128">
        <v>250</v>
      </c>
      <c r="V120" s="128">
        <v>0</v>
      </c>
      <c r="W120" s="128">
        <v>0</v>
      </c>
      <c r="X120" s="168">
        <v>0</v>
      </c>
      <c r="Y120" s="128">
        <v>0</v>
      </c>
      <c r="Z120" s="128">
        <v>0</v>
      </c>
      <c r="AA120" s="116"/>
    </row>
    <row r="121" spans="1:27" s="41" customFormat="1" ht="30">
      <c r="A121" s="42"/>
      <c r="B121" s="51"/>
      <c r="C121" s="51"/>
      <c r="D121" s="51"/>
      <c r="E121" s="51"/>
      <c r="F121" s="51"/>
      <c r="G121" s="51"/>
      <c r="H121" s="51"/>
      <c r="I121" s="51"/>
      <c r="J121" s="52"/>
      <c r="K121" s="52"/>
      <c r="L121" s="52"/>
      <c r="M121" s="52"/>
      <c r="N121" s="52"/>
      <c r="O121" s="52"/>
      <c r="P121" s="52"/>
      <c r="Q121" s="52"/>
      <c r="R121" s="52"/>
      <c r="S121" s="76" t="s">
        <v>144</v>
      </c>
      <c r="T121" s="33" t="s">
        <v>18</v>
      </c>
      <c r="U121" s="27">
        <v>1</v>
      </c>
      <c r="V121" s="27">
        <v>0</v>
      </c>
      <c r="W121" s="27">
        <v>0</v>
      </c>
      <c r="X121" s="167">
        <v>0</v>
      </c>
      <c r="Y121" s="27">
        <v>0</v>
      </c>
      <c r="Z121" s="27">
        <v>0</v>
      </c>
      <c r="AA121" s="33">
        <v>1</v>
      </c>
    </row>
    <row r="122" spans="1:27" s="41" customFormat="1" ht="30">
      <c r="A122" s="42"/>
      <c r="B122" s="126">
        <v>6</v>
      </c>
      <c r="C122" s="126">
        <v>0</v>
      </c>
      <c r="D122" s="126">
        <v>1</v>
      </c>
      <c r="E122" s="126">
        <v>1</v>
      </c>
      <c r="F122" s="126">
        <v>0</v>
      </c>
      <c r="G122" s="126">
        <v>0</v>
      </c>
      <c r="H122" s="126">
        <v>3</v>
      </c>
      <c r="I122" s="126">
        <v>0</v>
      </c>
      <c r="J122" s="126">
        <v>4</v>
      </c>
      <c r="K122" s="126">
        <v>1</v>
      </c>
      <c r="L122" s="126">
        <v>0</v>
      </c>
      <c r="M122" s="126">
        <v>4</v>
      </c>
      <c r="N122" s="126">
        <v>2</v>
      </c>
      <c r="O122" s="126">
        <v>0</v>
      </c>
      <c r="P122" s="126">
        <v>3</v>
      </c>
      <c r="Q122" s="126">
        <v>9</v>
      </c>
      <c r="R122" s="126" t="s">
        <v>25</v>
      </c>
      <c r="S122" s="130" t="s">
        <v>94</v>
      </c>
      <c r="T122" s="115" t="s">
        <v>3</v>
      </c>
      <c r="U122" s="131">
        <v>0</v>
      </c>
      <c r="V122" s="131">
        <v>0</v>
      </c>
      <c r="W122" s="131">
        <v>0</v>
      </c>
      <c r="X122" s="168">
        <v>25</v>
      </c>
      <c r="Y122" s="128">
        <v>25</v>
      </c>
      <c r="Z122" s="128">
        <v>25</v>
      </c>
      <c r="AA122" s="123"/>
    </row>
    <row r="123" spans="1:27" s="41" customFormat="1" ht="22.5" customHeight="1">
      <c r="A123" s="42"/>
      <c r="B123" s="51"/>
      <c r="C123" s="51"/>
      <c r="D123" s="51"/>
      <c r="E123" s="51"/>
      <c r="F123" s="51"/>
      <c r="G123" s="51"/>
      <c r="H123" s="51"/>
      <c r="I123" s="51"/>
      <c r="J123" s="52"/>
      <c r="K123" s="52"/>
      <c r="L123" s="52"/>
      <c r="M123" s="52"/>
      <c r="N123" s="52"/>
      <c r="O123" s="52"/>
      <c r="P123" s="52"/>
      <c r="Q123" s="52"/>
      <c r="R123" s="52"/>
      <c r="S123" s="76" t="s">
        <v>125</v>
      </c>
      <c r="T123" s="33" t="s">
        <v>13</v>
      </c>
      <c r="U123" s="27">
        <v>0</v>
      </c>
      <c r="V123" s="27">
        <v>0</v>
      </c>
      <c r="W123" s="27">
        <v>0</v>
      </c>
      <c r="X123" s="167">
        <v>200</v>
      </c>
      <c r="Y123" s="27">
        <v>200</v>
      </c>
      <c r="Z123" s="27">
        <v>200</v>
      </c>
      <c r="AA123" s="33">
        <f>X123+Y123+Z123</f>
        <v>600</v>
      </c>
    </row>
    <row r="124" spans="1:27" s="41" customFormat="1" ht="45">
      <c r="A124" s="42"/>
      <c r="B124" s="126">
        <v>6</v>
      </c>
      <c r="C124" s="126">
        <v>5</v>
      </c>
      <c r="D124" s="126">
        <v>6</v>
      </c>
      <c r="E124" s="126">
        <v>0</v>
      </c>
      <c r="F124" s="126">
        <v>8</v>
      </c>
      <c r="G124" s="126">
        <v>0</v>
      </c>
      <c r="H124" s="126">
        <v>1</v>
      </c>
      <c r="I124" s="126">
        <v>0</v>
      </c>
      <c r="J124" s="126">
        <v>4</v>
      </c>
      <c r="K124" s="126">
        <v>1</v>
      </c>
      <c r="L124" s="126">
        <v>0</v>
      </c>
      <c r="M124" s="126">
        <v>4</v>
      </c>
      <c r="N124" s="126" t="s">
        <v>56</v>
      </c>
      <c r="O124" s="126">
        <v>0</v>
      </c>
      <c r="P124" s="126">
        <v>2</v>
      </c>
      <c r="Q124" s="126">
        <v>7</v>
      </c>
      <c r="R124" s="126" t="s">
        <v>57</v>
      </c>
      <c r="S124" s="130" t="s">
        <v>95</v>
      </c>
      <c r="T124" s="115" t="s">
        <v>3</v>
      </c>
      <c r="U124" s="128">
        <v>0</v>
      </c>
      <c r="V124" s="128">
        <v>0</v>
      </c>
      <c r="W124" s="128">
        <v>0</v>
      </c>
      <c r="X124" s="168">
        <v>0</v>
      </c>
      <c r="Y124" s="128">
        <v>0</v>
      </c>
      <c r="Z124" s="128">
        <v>0</v>
      </c>
      <c r="AA124" s="116"/>
    </row>
    <row r="125" spans="1:27" s="41" customFormat="1" ht="30">
      <c r="A125" s="42"/>
      <c r="B125" s="51"/>
      <c r="C125" s="51"/>
      <c r="D125" s="51"/>
      <c r="E125" s="51"/>
      <c r="F125" s="51"/>
      <c r="G125" s="51"/>
      <c r="H125" s="51"/>
      <c r="I125" s="51"/>
      <c r="J125" s="52"/>
      <c r="K125" s="52"/>
      <c r="L125" s="52"/>
      <c r="M125" s="52"/>
      <c r="N125" s="52"/>
      <c r="O125" s="52"/>
      <c r="P125" s="52"/>
      <c r="Q125" s="52"/>
      <c r="R125" s="52"/>
      <c r="S125" s="100" t="s">
        <v>145</v>
      </c>
      <c r="T125" s="33" t="s">
        <v>18</v>
      </c>
      <c r="U125" s="27">
        <v>0</v>
      </c>
      <c r="V125" s="27">
        <v>0</v>
      </c>
      <c r="W125" s="27">
        <v>0</v>
      </c>
      <c r="X125" s="167">
        <v>0</v>
      </c>
      <c r="Y125" s="27">
        <v>0</v>
      </c>
      <c r="Z125" s="27">
        <v>0</v>
      </c>
      <c r="AA125" s="33">
        <f>U125+V125+W125+Y125+Z125+X125</f>
        <v>0</v>
      </c>
    </row>
    <row r="126" spans="1:27" s="41" customFormat="1" ht="30.75" customHeight="1">
      <c r="A126" s="42"/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04" t="s">
        <v>206</v>
      </c>
      <c r="T126" s="108" t="s">
        <v>12</v>
      </c>
      <c r="U126" s="133">
        <f>SUM(U133,U135,U137,U139,U144,U146)</f>
        <v>258</v>
      </c>
      <c r="V126" s="133">
        <f>V133+V135+V137+V139+V144+V146+V148</f>
        <v>265</v>
      </c>
      <c r="W126" s="133">
        <f>W133+W135+W137+W139+W146+W148+W144</f>
        <v>238</v>
      </c>
      <c r="X126" s="169">
        <v>140</v>
      </c>
      <c r="Y126" s="133">
        <f>SUM(Y133,Y135,Y137,Y139,Y144,Y146)+Y148</f>
        <v>243</v>
      </c>
      <c r="Z126" s="133">
        <f>SUM(Z133,Z135,Z137,Z139,Z144,Z146)+Z148</f>
        <v>243</v>
      </c>
      <c r="AA126" s="118"/>
    </row>
    <row r="127" spans="1:27" s="41" customFormat="1" ht="30">
      <c r="A127" s="42"/>
      <c r="B127" s="51"/>
      <c r="C127" s="51"/>
      <c r="D127" s="51"/>
      <c r="E127" s="51"/>
      <c r="F127" s="51"/>
      <c r="G127" s="51"/>
      <c r="H127" s="51"/>
      <c r="I127" s="51"/>
      <c r="J127" s="52"/>
      <c r="K127" s="52"/>
      <c r="L127" s="52"/>
      <c r="M127" s="52"/>
      <c r="N127" s="52"/>
      <c r="O127" s="52"/>
      <c r="P127" s="52"/>
      <c r="Q127" s="52"/>
      <c r="R127" s="52"/>
      <c r="S127" s="76" t="s">
        <v>141</v>
      </c>
      <c r="T127" s="33" t="s">
        <v>14</v>
      </c>
      <c r="U127" s="27">
        <v>35</v>
      </c>
      <c r="V127" s="27">
        <v>35</v>
      </c>
      <c r="W127" s="27">
        <v>35</v>
      </c>
      <c r="X127" s="167">
        <v>35</v>
      </c>
      <c r="Y127" s="27">
        <v>35</v>
      </c>
      <c r="Z127" s="27">
        <v>35</v>
      </c>
      <c r="AA127" s="33">
        <v>35</v>
      </c>
    </row>
    <row r="128" spans="1:27" s="41" customFormat="1" ht="30">
      <c r="A128" s="42"/>
      <c r="B128" s="51"/>
      <c r="C128" s="51"/>
      <c r="D128" s="51"/>
      <c r="E128" s="51"/>
      <c r="F128" s="51"/>
      <c r="G128" s="51"/>
      <c r="H128" s="51"/>
      <c r="I128" s="51"/>
      <c r="J128" s="52"/>
      <c r="K128" s="52"/>
      <c r="L128" s="52"/>
      <c r="M128" s="52"/>
      <c r="N128" s="52"/>
      <c r="O128" s="52"/>
      <c r="P128" s="52"/>
      <c r="Q128" s="52"/>
      <c r="R128" s="52"/>
      <c r="S128" s="100" t="s">
        <v>142</v>
      </c>
      <c r="T128" s="33" t="s">
        <v>14</v>
      </c>
      <c r="U128" s="37">
        <v>2.8</v>
      </c>
      <c r="V128" s="37">
        <f>V126/V33*100</f>
        <v>3.9107464360556063</v>
      </c>
      <c r="W128" s="37" t="s">
        <v>28</v>
      </c>
      <c r="X128" s="168" t="s">
        <v>28</v>
      </c>
      <c r="Y128" s="37" t="s">
        <v>28</v>
      </c>
      <c r="Z128" s="37" t="s">
        <v>28</v>
      </c>
      <c r="AA128" s="37">
        <v>3.9</v>
      </c>
    </row>
    <row r="129" spans="1:27" s="41" customFormat="1" ht="30">
      <c r="A129" s="42"/>
      <c r="B129" s="51"/>
      <c r="C129" s="51"/>
      <c r="D129" s="51"/>
      <c r="E129" s="51"/>
      <c r="F129" s="51"/>
      <c r="G129" s="51"/>
      <c r="H129" s="51"/>
      <c r="I129" s="51"/>
      <c r="J129" s="52"/>
      <c r="K129" s="52"/>
      <c r="L129" s="52"/>
      <c r="M129" s="52"/>
      <c r="N129" s="52"/>
      <c r="O129" s="52"/>
      <c r="P129" s="52"/>
      <c r="Q129" s="52"/>
      <c r="R129" s="52"/>
      <c r="S129" s="76" t="s">
        <v>119</v>
      </c>
      <c r="T129" s="33" t="s">
        <v>33</v>
      </c>
      <c r="U129" s="33">
        <v>1</v>
      </c>
      <c r="V129" s="33">
        <v>1</v>
      </c>
      <c r="W129" s="33">
        <v>1</v>
      </c>
      <c r="X129" s="164">
        <v>1</v>
      </c>
      <c r="Y129" s="33">
        <v>1</v>
      </c>
      <c r="Z129" s="33">
        <v>1</v>
      </c>
      <c r="AA129" s="27"/>
    </row>
    <row r="130" spans="1:27" s="41" customFormat="1" ht="15.75" customHeight="1">
      <c r="A130" s="42"/>
      <c r="B130" s="51"/>
      <c r="C130" s="51"/>
      <c r="D130" s="51"/>
      <c r="E130" s="51"/>
      <c r="F130" s="51"/>
      <c r="G130" s="51"/>
      <c r="H130" s="51"/>
      <c r="I130" s="51"/>
      <c r="J130" s="52"/>
      <c r="K130" s="52"/>
      <c r="L130" s="52"/>
      <c r="M130" s="52"/>
      <c r="N130" s="52"/>
      <c r="O130" s="52"/>
      <c r="P130" s="52"/>
      <c r="Q130" s="52"/>
      <c r="R130" s="52"/>
      <c r="S130" s="76" t="s">
        <v>120</v>
      </c>
      <c r="T130" s="33" t="s">
        <v>13</v>
      </c>
      <c r="U130" s="27">
        <v>1000</v>
      </c>
      <c r="V130" s="27">
        <v>1000</v>
      </c>
      <c r="W130" s="27">
        <v>1000</v>
      </c>
      <c r="X130" s="167">
        <v>1000</v>
      </c>
      <c r="Y130" s="27">
        <v>1000</v>
      </c>
      <c r="Z130" s="27">
        <v>1000</v>
      </c>
      <c r="AA130" s="27">
        <f>SUM(U130:Z130)</f>
        <v>6000</v>
      </c>
    </row>
    <row r="131" spans="1:27" s="41" customFormat="1" ht="18.75" customHeight="1">
      <c r="A131" s="42"/>
      <c r="B131" s="51"/>
      <c r="C131" s="51"/>
      <c r="D131" s="51"/>
      <c r="E131" s="51"/>
      <c r="F131" s="51"/>
      <c r="G131" s="51"/>
      <c r="H131" s="51"/>
      <c r="I131" s="51"/>
      <c r="J131" s="52"/>
      <c r="K131" s="52"/>
      <c r="L131" s="52"/>
      <c r="M131" s="52"/>
      <c r="N131" s="52"/>
      <c r="O131" s="52"/>
      <c r="P131" s="52"/>
      <c r="Q131" s="52"/>
      <c r="R131" s="52"/>
      <c r="S131" s="76" t="s">
        <v>121</v>
      </c>
      <c r="T131" s="33" t="s">
        <v>11</v>
      </c>
      <c r="U131" s="27" t="s">
        <v>16</v>
      </c>
      <c r="V131" s="27" t="s">
        <v>16</v>
      </c>
      <c r="W131" s="27" t="s">
        <v>28</v>
      </c>
      <c r="X131" s="167" t="s">
        <v>28</v>
      </c>
      <c r="Y131" s="27" t="s">
        <v>28</v>
      </c>
      <c r="Z131" s="27" t="s">
        <v>28</v>
      </c>
      <c r="AA131" s="27" t="s">
        <v>28</v>
      </c>
    </row>
    <row r="132" spans="1:27" s="41" customFormat="1" ht="21" customHeight="1">
      <c r="A132" s="42"/>
      <c r="B132" s="51"/>
      <c r="C132" s="51"/>
      <c r="D132" s="51"/>
      <c r="E132" s="51"/>
      <c r="F132" s="51"/>
      <c r="G132" s="51"/>
      <c r="H132" s="51"/>
      <c r="I132" s="51"/>
      <c r="J132" s="52"/>
      <c r="K132" s="52"/>
      <c r="L132" s="52"/>
      <c r="M132" s="52"/>
      <c r="N132" s="52"/>
      <c r="O132" s="52"/>
      <c r="P132" s="52"/>
      <c r="Q132" s="52"/>
      <c r="R132" s="52"/>
      <c r="S132" s="101" t="s">
        <v>122</v>
      </c>
      <c r="T132" s="33" t="s">
        <v>18</v>
      </c>
      <c r="U132" s="27" t="s">
        <v>28</v>
      </c>
      <c r="V132" s="27" t="s">
        <v>28</v>
      </c>
      <c r="W132" s="27">
        <v>12</v>
      </c>
      <c r="X132" s="167">
        <v>12</v>
      </c>
      <c r="Y132" s="27">
        <v>12</v>
      </c>
      <c r="Z132" s="27">
        <v>12</v>
      </c>
      <c r="AA132" s="27">
        <f>W132+X132+Y132+Z132</f>
        <v>48</v>
      </c>
    </row>
    <row r="133" spans="1:27" s="41" customFormat="1" ht="122.25" customHeight="1">
      <c r="A133" s="42"/>
      <c r="B133" s="126">
        <v>6</v>
      </c>
      <c r="C133" s="126">
        <v>0</v>
      </c>
      <c r="D133" s="126">
        <v>1</v>
      </c>
      <c r="E133" s="126">
        <v>1</v>
      </c>
      <c r="F133" s="126">
        <v>0</v>
      </c>
      <c r="G133" s="126">
        <v>0</v>
      </c>
      <c r="H133" s="126">
        <v>3</v>
      </c>
      <c r="I133" s="126">
        <v>0</v>
      </c>
      <c r="J133" s="126">
        <v>4</v>
      </c>
      <c r="K133" s="126">
        <v>1</v>
      </c>
      <c r="L133" s="126">
        <v>0</v>
      </c>
      <c r="M133" s="126">
        <v>5</v>
      </c>
      <c r="N133" s="126">
        <v>2</v>
      </c>
      <c r="O133" s="126">
        <v>0</v>
      </c>
      <c r="P133" s="126">
        <v>2</v>
      </c>
      <c r="Q133" s="126">
        <v>8</v>
      </c>
      <c r="R133" s="126" t="s">
        <v>25</v>
      </c>
      <c r="S133" s="114" t="s">
        <v>209</v>
      </c>
      <c r="T133" s="115" t="s">
        <v>12</v>
      </c>
      <c r="U133" s="128">
        <v>105</v>
      </c>
      <c r="V133" s="128">
        <v>125</v>
      </c>
      <c r="W133" s="128">
        <v>90</v>
      </c>
      <c r="X133" s="168">
        <v>90</v>
      </c>
      <c r="Y133" s="128">
        <v>90</v>
      </c>
      <c r="Z133" s="128">
        <v>90</v>
      </c>
      <c r="AA133" s="134"/>
    </row>
    <row r="134" spans="1:27" s="63" customFormat="1" ht="18.75" customHeight="1">
      <c r="A134" s="62"/>
      <c r="B134" s="58"/>
      <c r="C134" s="58"/>
      <c r="D134" s="58"/>
      <c r="E134" s="58"/>
      <c r="F134" s="58"/>
      <c r="G134" s="58"/>
      <c r="H134" s="58"/>
      <c r="I134" s="58"/>
      <c r="J134" s="57"/>
      <c r="K134" s="57"/>
      <c r="L134" s="57"/>
      <c r="M134" s="57"/>
      <c r="N134" s="57"/>
      <c r="O134" s="57"/>
      <c r="P134" s="57"/>
      <c r="Q134" s="57"/>
      <c r="R134" s="57"/>
      <c r="S134" s="100" t="s">
        <v>81</v>
      </c>
      <c r="T134" s="35" t="s">
        <v>13</v>
      </c>
      <c r="U134" s="61">
        <v>2000</v>
      </c>
      <c r="V134" s="61">
        <v>2000</v>
      </c>
      <c r="W134" s="61">
        <v>2000</v>
      </c>
      <c r="X134" s="167">
        <v>2000</v>
      </c>
      <c r="Y134" s="61">
        <v>2000</v>
      </c>
      <c r="Z134" s="61">
        <v>2000</v>
      </c>
      <c r="AA134" s="61">
        <v>2000</v>
      </c>
    </row>
    <row r="135" spans="1:27" s="41" customFormat="1" ht="30">
      <c r="A135" s="42"/>
      <c r="B135" s="126">
        <v>6</v>
      </c>
      <c r="C135" s="126">
        <v>0</v>
      </c>
      <c r="D135" s="126">
        <v>1</v>
      </c>
      <c r="E135" s="126">
        <v>1</v>
      </c>
      <c r="F135" s="126">
        <v>0</v>
      </c>
      <c r="G135" s="126">
        <v>0</v>
      </c>
      <c r="H135" s="126">
        <v>3</v>
      </c>
      <c r="I135" s="126">
        <v>0</v>
      </c>
      <c r="J135" s="126">
        <v>4</v>
      </c>
      <c r="K135" s="126">
        <v>1</v>
      </c>
      <c r="L135" s="126">
        <v>0</v>
      </c>
      <c r="M135" s="126">
        <v>5</v>
      </c>
      <c r="N135" s="126">
        <v>2</v>
      </c>
      <c r="O135" s="126">
        <v>0</v>
      </c>
      <c r="P135" s="126">
        <v>2</v>
      </c>
      <c r="Q135" s="126">
        <v>9</v>
      </c>
      <c r="R135" s="126" t="s">
        <v>25</v>
      </c>
      <c r="S135" s="114" t="s">
        <v>58</v>
      </c>
      <c r="T135" s="115" t="s">
        <v>12</v>
      </c>
      <c r="U135" s="128">
        <v>15</v>
      </c>
      <c r="V135" s="128">
        <v>15</v>
      </c>
      <c r="W135" s="128">
        <v>20</v>
      </c>
      <c r="X135" s="168">
        <v>22</v>
      </c>
      <c r="Y135" s="128">
        <v>25</v>
      </c>
      <c r="Z135" s="128">
        <v>25</v>
      </c>
      <c r="AA135" s="134"/>
    </row>
    <row r="136" spans="1:27" s="1" customFormat="1" ht="18" customHeight="1">
      <c r="A136" s="3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76" t="s">
        <v>83</v>
      </c>
      <c r="T136" s="33" t="s">
        <v>13</v>
      </c>
      <c r="U136" s="27">
        <v>200</v>
      </c>
      <c r="V136" s="27">
        <v>200</v>
      </c>
      <c r="W136" s="27">
        <v>200</v>
      </c>
      <c r="X136" s="167">
        <v>200</v>
      </c>
      <c r="Y136" s="27">
        <v>200</v>
      </c>
      <c r="Z136" s="27">
        <v>200</v>
      </c>
      <c r="AA136" s="27">
        <v>200</v>
      </c>
    </row>
    <row r="137" spans="1:27" s="41" customFormat="1" ht="29.25" customHeight="1">
      <c r="A137" s="42"/>
      <c r="B137" s="126">
        <v>6</v>
      </c>
      <c r="C137" s="126">
        <v>0</v>
      </c>
      <c r="D137" s="126">
        <v>1</v>
      </c>
      <c r="E137" s="126">
        <v>1</v>
      </c>
      <c r="F137" s="126">
        <v>0</v>
      </c>
      <c r="G137" s="126">
        <v>0</v>
      </c>
      <c r="H137" s="126">
        <v>3</v>
      </c>
      <c r="I137" s="126">
        <v>0</v>
      </c>
      <c r="J137" s="126">
        <v>4</v>
      </c>
      <c r="K137" s="126">
        <v>1</v>
      </c>
      <c r="L137" s="126">
        <v>0</v>
      </c>
      <c r="M137" s="126">
        <v>5</v>
      </c>
      <c r="N137" s="126">
        <v>2</v>
      </c>
      <c r="O137" s="126">
        <v>0</v>
      </c>
      <c r="P137" s="126">
        <v>3</v>
      </c>
      <c r="Q137" s="126">
        <v>0</v>
      </c>
      <c r="R137" s="126" t="s">
        <v>25</v>
      </c>
      <c r="S137" s="114" t="s">
        <v>167</v>
      </c>
      <c r="T137" s="115" t="s">
        <v>12</v>
      </c>
      <c r="U137" s="128">
        <v>15</v>
      </c>
      <c r="V137" s="128">
        <v>15</v>
      </c>
      <c r="W137" s="128">
        <v>15</v>
      </c>
      <c r="X137" s="168">
        <v>15</v>
      </c>
      <c r="Y137" s="128">
        <v>15</v>
      </c>
      <c r="Z137" s="128">
        <v>15</v>
      </c>
      <c r="AA137" s="134"/>
    </row>
    <row r="138" spans="1:27" s="41" customFormat="1" ht="23.25" customHeight="1">
      <c r="A138" s="4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76" t="s">
        <v>84</v>
      </c>
      <c r="T138" s="33" t="s">
        <v>13</v>
      </c>
      <c r="U138" s="61">
        <v>50</v>
      </c>
      <c r="V138" s="61">
        <v>50</v>
      </c>
      <c r="W138" s="61">
        <v>50</v>
      </c>
      <c r="X138" s="167">
        <v>50</v>
      </c>
      <c r="Y138" s="61">
        <v>50</v>
      </c>
      <c r="Z138" s="61">
        <v>50</v>
      </c>
      <c r="AA138" s="27">
        <f>SUM(U138:Z138)</f>
        <v>300</v>
      </c>
    </row>
    <row r="139" spans="1:27" s="41" customFormat="1" ht="22.5" customHeight="1">
      <c r="A139" s="42"/>
      <c r="B139" s="126">
        <v>6</v>
      </c>
      <c r="C139" s="126">
        <v>0</v>
      </c>
      <c r="D139" s="126">
        <v>1</v>
      </c>
      <c r="E139" s="126">
        <v>1</v>
      </c>
      <c r="F139" s="126">
        <v>0</v>
      </c>
      <c r="G139" s="126">
        <v>0</v>
      </c>
      <c r="H139" s="126">
        <v>3</v>
      </c>
      <c r="I139" s="126">
        <v>0</v>
      </c>
      <c r="J139" s="126">
        <v>4</v>
      </c>
      <c r="K139" s="126">
        <v>1</v>
      </c>
      <c r="L139" s="126">
        <v>0</v>
      </c>
      <c r="M139" s="126">
        <v>5</v>
      </c>
      <c r="N139" s="126">
        <v>2</v>
      </c>
      <c r="O139" s="126">
        <v>0</v>
      </c>
      <c r="P139" s="126">
        <v>3</v>
      </c>
      <c r="Q139" s="126">
        <v>1</v>
      </c>
      <c r="R139" s="126" t="s">
        <v>25</v>
      </c>
      <c r="S139" s="114" t="s">
        <v>59</v>
      </c>
      <c r="T139" s="115" t="s">
        <v>12</v>
      </c>
      <c r="U139" s="128">
        <v>8</v>
      </c>
      <c r="V139" s="128">
        <v>5</v>
      </c>
      <c r="W139" s="128">
        <v>5</v>
      </c>
      <c r="X139" s="168">
        <v>5</v>
      </c>
      <c r="Y139" s="128">
        <v>5</v>
      </c>
      <c r="Z139" s="128">
        <v>5</v>
      </c>
      <c r="AA139" s="134"/>
    </row>
    <row r="140" spans="1:27" s="41" customFormat="1" ht="18" customHeight="1">
      <c r="A140" s="42"/>
      <c r="B140" s="51"/>
      <c r="C140" s="51"/>
      <c r="D140" s="51"/>
      <c r="E140" s="51"/>
      <c r="F140" s="51"/>
      <c r="G140" s="51"/>
      <c r="H140" s="51"/>
      <c r="I140" s="51"/>
      <c r="J140" s="52"/>
      <c r="K140" s="52"/>
      <c r="L140" s="52"/>
      <c r="M140" s="52"/>
      <c r="N140" s="52"/>
      <c r="O140" s="52"/>
      <c r="P140" s="52"/>
      <c r="Q140" s="52"/>
      <c r="R140" s="52"/>
      <c r="S140" s="76" t="s">
        <v>88</v>
      </c>
      <c r="T140" s="33" t="s">
        <v>18</v>
      </c>
      <c r="U140" s="61">
        <v>10</v>
      </c>
      <c r="V140" s="61">
        <v>10</v>
      </c>
      <c r="W140" s="61">
        <v>10</v>
      </c>
      <c r="X140" s="167">
        <v>10</v>
      </c>
      <c r="Y140" s="61">
        <v>10</v>
      </c>
      <c r="Z140" s="61">
        <v>10</v>
      </c>
      <c r="AA140" s="27">
        <f>SUM(U140:Z140)</f>
        <v>60</v>
      </c>
    </row>
    <row r="141" spans="1:27" s="41" customFormat="1" ht="30">
      <c r="A141" s="42"/>
      <c r="B141" s="51"/>
      <c r="C141" s="51"/>
      <c r="D141" s="51"/>
      <c r="E141" s="51"/>
      <c r="F141" s="51"/>
      <c r="G141" s="51"/>
      <c r="H141" s="51"/>
      <c r="I141" s="51"/>
      <c r="J141" s="52"/>
      <c r="K141" s="52"/>
      <c r="L141" s="52"/>
      <c r="M141" s="52"/>
      <c r="N141" s="52"/>
      <c r="O141" s="52"/>
      <c r="P141" s="52"/>
      <c r="Q141" s="52"/>
      <c r="R141" s="52"/>
      <c r="S141" s="76" t="s">
        <v>89</v>
      </c>
      <c r="T141" s="33" t="s">
        <v>29</v>
      </c>
      <c r="U141" s="35">
        <v>1</v>
      </c>
      <c r="V141" s="35">
        <v>1</v>
      </c>
      <c r="W141" s="35">
        <v>1</v>
      </c>
      <c r="X141" s="164">
        <v>1</v>
      </c>
      <c r="Y141" s="35">
        <v>1</v>
      </c>
      <c r="Z141" s="35">
        <v>1</v>
      </c>
      <c r="AA141" s="45"/>
    </row>
    <row r="142" spans="1:27" s="41" customFormat="1" ht="21" customHeight="1">
      <c r="A142" s="42"/>
      <c r="B142" s="51"/>
      <c r="C142" s="51"/>
      <c r="D142" s="51"/>
      <c r="E142" s="51"/>
      <c r="F142" s="51"/>
      <c r="G142" s="51"/>
      <c r="H142" s="51"/>
      <c r="I142" s="51"/>
      <c r="J142" s="52"/>
      <c r="K142" s="52"/>
      <c r="L142" s="52"/>
      <c r="M142" s="52"/>
      <c r="N142" s="52"/>
      <c r="O142" s="52"/>
      <c r="P142" s="52"/>
      <c r="Q142" s="52"/>
      <c r="R142" s="52"/>
      <c r="S142" s="76" t="s">
        <v>90</v>
      </c>
      <c r="T142" s="33" t="s">
        <v>13</v>
      </c>
      <c r="U142" s="35">
        <v>40</v>
      </c>
      <c r="V142" s="35">
        <v>40</v>
      </c>
      <c r="W142" s="35">
        <v>40</v>
      </c>
      <c r="X142" s="164">
        <v>40</v>
      </c>
      <c r="Y142" s="35">
        <v>40</v>
      </c>
      <c r="Z142" s="35">
        <v>40</v>
      </c>
      <c r="AA142" s="27">
        <f aca="true" t="shared" si="2" ref="AA142:AA147">SUM(U142:Z142)</f>
        <v>240</v>
      </c>
    </row>
    <row r="143" spans="1:27" s="41" customFormat="1" ht="30">
      <c r="A143" s="42"/>
      <c r="B143" s="51"/>
      <c r="C143" s="51"/>
      <c r="D143" s="51"/>
      <c r="E143" s="51"/>
      <c r="F143" s="51"/>
      <c r="G143" s="51"/>
      <c r="H143" s="51"/>
      <c r="I143" s="51"/>
      <c r="J143" s="52"/>
      <c r="K143" s="52"/>
      <c r="L143" s="52"/>
      <c r="M143" s="52"/>
      <c r="N143" s="52"/>
      <c r="O143" s="52"/>
      <c r="P143" s="52"/>
      <c r="Q143" s="52"/>
      <c r="R143" s="52"/>
      <c r="S143" s="76" t="s">
        <v>139</v>
      </c>
      <c r="T143" s="33" t="s">
        <v>22</v>
      </c>
      <c r="U143" s="35">
        <v>3</v>
      </c>
      <c r="V143" s="35">
        <v>4</v>
      </c>
      <c r="W143" s="35">
        <v>5</v>
      </c>
      <c r="X143" s="164">
        <v>5</v>
      </c>
      <c r="Y143" s="35">
        <v>6</v>
      </c>
      <c r="Z143" s="35">
        <v>6</v>
      </c>
      <c r="AA143" s="27">
        <f t="shared" si="2"/>
        <v>29</v>
      </c>
    </row>
    <row r="144" spans="1:27" s="41" customFormat="1" ht="45">
      <c r="A144" s="42"/>
      <c r="B144" s="126">
        <v>6</v>
      </c>
      <c r="C144" s="126">
        <v>0</v>
      </c>
      <c r="D144" s="126">
        <v>1</v>
      </c>
      <c r="E144" s="126">
        <v>1</v>
      </c>
      <c r="F144" s="126">
        <v>0</v>
      </c>
      <c r="G144" s="126">
        <v>0</v>
      </c>
      <c r="H144" s="126">
        <v>3</v>
      </c>
      <c r="I144" s="126">
        <v>0</v>
      </c>
      <c r="J144" s="126">
        <v>4</v>
      </c>
      <c r="K144" s="126">
        <v>1</v>
      </c>
      <c r="L144" s="126">
        <v>0</v>
      </c>
      <c r="M144" s="126">
        <v>5</v>
      </c>
      <c r="N144" s="126">
        <v>2</v>
      </c>
      <c r="O144" s="126">
        <v>0</v>
      </c>
      <c r="P144" s="126">
        <v>3</v>
      </c>
      <c r="Q144" s="126">
        <v>3</v>
      </c>
      <c r="R144" s="126" t="s">
        <v>25</v>
      </c>
      <c r="S144" s="114" t="s">
        <v>184</v>
      </c>
      <c r="T144" s="115" t="s">
        <v>12</v>
      </c>
      <c r="U144" s="116">
        <v>5</v>
      </c>
      <c r="V144" s="116">
        <v>5</v>
      </c>
      <c r="W144" s="116">
        <v>0</v>
      </c>
      <c r="X144" s="162">
        <v>0</v>
      </c>
      <c r="Y144" s="116">
        <v>0</v>
      </c>
      <c r="Z144" s="116">
        <v>0</v>
      </c>
      <c r="AA144" s="134"/>
    </row>
    <row r="145" spans="1:27" s="41" customFormat="1" ht="18" customHeight="1">
      <c r="A145" s="4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76" t="s">
        <v>138</v>
      </c>
      <c r="T145" s="33" t="s">
        <v>13</v>
      </c>
      <c r="U145" s="35">
        <v>200</v>
      </c>
      <c r="V145" s="35">
        <v>200</v>
      </c>
      <c r="W145" s="35">
        <v>0</v>
      </c>
      <c r="X145" s="164">
        <v>0</v>
      </c>
      <c r="Y145" s="35">
        <v>0</v>
      </c>
      <c r="Z145" s="35">
        <v>0</v>
      </c>
      <c r="AA145" s="27">
        <f t="shared" si="2"/>
        <v>400</v>
      </c>
    </row>
    <row r="146" spans="1:27" s="41" customFormat="1" ht="18" customHeight="1">
      <c r="A146" s="42"/>
      <c r="B146" s="126">
        <v>6</v>
      </c>
      <c r="C146" s="126">
        <v>0</v>
      </c>
      <c r="D146" s="126">
        <v>1</v>
      </c>
      <c r="E146" s="126">
        <v>1</v>
      </c>
      <c r="F146" s="126">
        <v>0</v>
      </c>
      <c r="G146" s="126">
        <v>0</v>
      </c>
      <c r="H146" s="126">
        <v>3</v>
      </c>
      <c r="I146" s="126">
        <v>0</v>
      </c>
      <c r="J146" s="126">
        <v>4</v>
      </c>
      <c r="K146" s="126">
        <v>1</v>
      </c>
      <c r="L146" s="126">
        <v>0</v>
      </c>
      <c r="M146" s="126">
        <v>5</v>
      </c>
      <c r="N146" s="126">
        <v>2</v>
      </c>
      <c r="O146" s="126">
        <v>0</v>
      </c>
      <c r="P146" s="126">
        <v>3</v>
      </c>
      <c r="Q146" s="126">
        <v>4</v>
      </c>
      <c r="R146" s="126" t="s">
        <v>25</v>
      </c>
      <c r="S146" s="114" t="s">
        <v>61</v>
      </c>
      <c r="T146" s="115" t="s">
        <v>3</v>
      </c>
      <c r="U146" s="116">
        <v>110</v>
      </c>
      <c r="V146" s="116">
        <v>100</v>
      </c>
      <c r="W146" s="116">
        <v>100</v>
      </c>
      <c r="X146" s="162">
        <v>0</v>
      </c>
      <c r="Y146" s="116">
        <v>100</v>
      </c>
      <c r="Z146" s="116">
        <v>100</v>
      </c>
      <c r="AA146" s="134"/>
    </row>
    <row r="147" spans="1:27" s="41" customFormat="1" ht="18.75" customHeight="1">
      <c r="A147" s="42"/>
      <c r="B147" s="51"/>
      <c r="C147" s="51"/>
      <c r="D147" s="51"/>
      <c r="E147" s="51"/>
      <c r="F147" s="51"/>
      <c r="G147" s="51"/>
      <c r="H147" s="51"/>
      <c r="I147" s="51"/>
      <c r="J147" s="52"/>
      <c r="K147" s="52"/>
      <c r="L147" s="52"/>
      <c r="M147" s="52"/>
      <c r="N147" s="52"/>
      <c r="O147" s="52"/>
      <c r="P147" s="52"/>
      <c r="Q147" s="52"/>
      <c r="R147" s="52"/>
      <c r="S147" s="76" t="s">
        <v>84</v>
      </c>
      <c r="T147" s="33" t="s">
        <v>13</v>
      </c>
      <c r="U147" s="33">
        <v>5</v>
      </c>
      <c r="V147" s="33">
        <v>5</v>
      </c>
      <c r="W147" s="33">
        <v>5</v>
      </c>
      <c r="X147" s="164">
        <v>5</v>
      </c>
      <c r="Y147" s="33">
        <v>5</v>
      </c>
      <c r="Z147" s="33">
        <v>5</v>
      </c>
      <c r="AA147" s="27">
        <f t="shared" si="2"/>
        <v>30</v>
      </c>
    </row>
    <row r="148" spans="1:27" s="41" customFormat="1" ht="30">
      <c r="A148" s="42"/>
      <c r="B148" s="126">
        <v>6</v>
      </c>
      <c r="C148" s="126">
        <v>0</v>
      </c>
      <c r="D148" s="126">
        <v>1</v>
      </c>
      <c r="E148" s="126">
        <v>1</v>
      </c>
      <c r="F148" s="126">
        <v>0</v>
      </c>
      <c r="G148" s="126">
        <v>0</v>
      </c>
      <c r="H148" s="126">
        <v>3</v>
      </c>
      <c r="I148" s="126">
        <v>0</v>
      </c>
      <c r="J148" s="126">
        <v>4</v>
      </c>
      <c r="K148" s="126">
        <v>1</v>
      </c>
      <c r="L148" s="126">
        <v>0</v>
      </c>
      <c r="M148" s="126">
        <v>5</v>
      </c>
      <c r="N148" s="126">
        <v>2</v>
      </c>
      <c r="O148" s="126">
        <v>0</v>
      </c>
      <c r="P148" s="126">
        <v>3</v>
      </c>
      <c r="Q148" s="126">
        <v>2</v>
      </c>
      <c r="R148" s="126" t="s">
        <v>25</v>
      </c>
      <c r="S148" s="130" t="s">
        <v>60</v>
      </c>
      <c r="T148" s="115" t="s">
        <v>3</v>
      </c>
      <c r="U148" s="115">
        <v>0</v>
      </c>
      <c r="V148" s="115">
        <v>0</v>
      </c>
      <c r="W148" s="116">
        <v>8</v>
      </c>
      <c r="X148" s="162">
        <v>8</v>
      </c>
      <c r="Y148" s="116">
        <v>8</v>
      </c>
      <c r="Z148" s="116">
        <v>8</v>
      </c>
      <c r="AA148" s="128"/>
    </row>
    <row r="149" spans="1:27" s="41" customFormat="1" ht="30">
      <c r="A149" s="42"/>
      <c r="B149" s="51"/>
      <c r="C149" s="51"/>
      <c r="D149" s="51"/>
      <c r="E149" s="51"/>
      <c r="F149" s="51"/>
      <c r="G149" s="51"/>
      <c r="H149" s="51"/>
      <c r="I149" s="51"/>
      <c r="J149" s="52"/>
      <c r="K149" s="52"/>
      <c r="L149" s="52"/>
      <c r="M149" s="52"/>
      <c r="N149" s="52"/>
      <c r="O149" s="52"/>
      <c r="P149" s="52"/>
      <c r="Q149" s="52"/>
      <c r="R149" s="52"/>
      <c r="S149" s="101" t="s">
        <v>137</v>
      </c>
      <c r="T149" s="33" t="s">
        <v>13</v>
      </c>
      <c r="U149" s="33">
        <v>0</v>
      </c>
      <c r="V149" s="33">
        <v>0</v>
      </c>
      <c r="W149" s="33">
        <v>8</v>
      </c>
      <c r="X149" s="164">
        <v>8</v>
      </c>
      <c r="Y149" s="33">
        <v>8</v>
      </c>
      <c r="Z149" s="33">
        <v>8</v>
      </c>
      <c r="AA149" s="27">
        <f>W149+X149+Y149+Z149</f>
        <v>32</v>
      </c>
    </row>
    <row r="150" spans="1:27" s="41" customFormat="1" ht="43.5" customHeight="1">
      <c r="A150" s="42"/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04" t="s">
        <v>207</v>
      </c>
      <c r="T150" s="108" t="s">
        <v>12</v>
      </c>
      <c r="U150" s="109">
        <f>SUM(U153,U155,U157,U163)</f>
        <v>1117.5</v>
      </c>
      <c r="V150" s="109">
        <f>V153+V155+V157+V160+V163+V166+V168</f>
        <v>772.8</v>
      </c>
      <c r="W150" s="109">
        <f>W153+W155+W157+W160+W163+W166+W168+W171</f>
        <v>798</v>
      </c>
      <c r="X150" s="163">
        <v>699.3</v>
      </c>
      <c r="Y150" s="109">
        <f>Y153+Y155+Y157+Y160+Y163+Y166+Y168</f>
        <v>633.1</v>
      </c>
      <c r="Z150" s="109">
        <f>Z153+Z155+Z157+Z160+Z163+Z166+Z168</f>
        <v>633.1</v>
      </c>
      <c r="AA150" s="133"/>
    </row>
    <row r="151" spans="1:27" s="41" customFormat="1" ht="22.5" customHeight="1">
      <c r="A151" s="42"/>
      <c r="B151" s="51"/>
      <c r="C151" s="51"/>
      <c r="D151" s="51"/>
      <c r="E151" s="51"/>
      <c r="F151" s="51"/>
      <c r="G151" s="51"/>
      <c r="H151" s="51"/>
      <c r="I151" s="51"/>
      <c r="J151" s="52"/>
      <c r="K151" s="52"/>
      <c r="L151" s="52"/>
      <c r="M151" s="52"/>
      <c r="N151" s="52"/>
      <c r="O151" s="52"/>
      <c r="P151" s="52"/>
      <c r="Q151" s="52"/>
      <c r="R151" s="52"/>
      <c r="S151" s="76" t="s">
        <v>212</v>
      </c>
      <c r="T151" s="33" t="s">
        <v>14</v>
      </c>
      <c r="U151" s="34">
        <v>50</v>
      </c>
      <c r="V151" s="34">
        <v>50</v>
      </c>
      <c r="W151" s="34">
        <v>50</v>
      </c>
      <c r="X151" s="162">
        <v>50</v>
      </c>
      <c r="Y151" s="34">
        <v>50</v>
      </c>
      <c r="Z151" s="34">
        <v>50</v>
      </c>
      <c r="AA151" s="37">
        <v>50</v>
      </c>
    </row>
    <row r="152" spans="1:27" s="41" customFormat="1" ht="30">
      <c r="A152" s="42"/>
      <c r="B152" s="51"/>
      <c r="C152" s="51"/>
      <c r="D152" s="51"/>
      <c r="E152" s="51"/>
      <c r="F152" s="51"/>
      <c r="G152" s="51"/>
      <c r="H152" s="51"/>
      <c r="I152" s="51"/>
      <c r="J152" s="52"/>
      <c r="K152" s="52"/>
      <c r="L152" s="52"/>
      <c r="M152" s="52"/>
      <c r="N152" s="52"/>
      <c r="O152" s="52"/>
      <c r="P152" s="52"/>
      <c r="Q152" s="52"/>
      <c r="R152" s="52"/>
      <c r="S152" s="100" t="s">
        <v>136</v>
      </c>
      <c r="T152" s="33" t="s">
        <v>14</v>
      </c>
      <c r="U152" s="34">
        <f>U150/U28*100</f>
        <v>12.111851731425785</v>
      </c>
      <c r="V152" s="34">
        <v>11.4</v>
      </c>
      <c r="W152" s="34" t="s">
        <v>28</v>
      </c>
      <c r="X152" s="162" t="s">
        <v>28</v>
      </c>
      <c r="Y152" s="34" t="s">
        <v>28</v>
      </c>
      <c r="Z152" s="34" t="s">
        <v>28</v>
      </c>
      <c r="AA152" s="37">
        <v>12.1</v>
      </c>
    </row>
    <row r="153" spans="1:27" s="46" customFormat="1" ht="47.25" customHeight="1">
      <c r="A153" s="42"/>
      <c r="B153" s="126">
        <v>6</v>
      </c>
      <c r="C153" s="126">
        <v>0</v>
      </c>
      <c r="D153" s="126">
        <v>1</v>
      </c>
      <c r="E153" s="126">
        <v>1</v>
      </c>
      <c r="F153" s="126">
        <v>0</v>
      </c>
      <c r="G153" s="126">
        <v>0</v>
      </c>
      <c r="H153" s="126">
        <v>3</v>
      </c>
      <c r="I153" s="126">
        <v>0</v>
      </c>
      <c r="J153" s="126">
        <v>4</v>
      </c>
      <c r="K153" s="126">
        <v>1</v>
      </c>
      <c r="L153" s="126">
        <v>4</v>
      </c>
      <c r="M153" s="126">
        <v>0</v>
      </c>
      <c r="N153" s="126">
        <v>3</v>
      </c>
      <c r="O153" s="126">
        <v>5</v>
      </c>
      <c r="P153" s="127"/>
      <c r="Q153" s="127"/>
      <c r="R153" s="127"/>
      <c r="S153" s="114" t="s">
        <v>194</v>
      </c>
      <c r="T153" s="115" t="s">
        <v>12</v>
      </c>
      <c r="U153" s="116">
        <v>165</v>
      </c>
      <c r="V153" s="116">
        <v>0</v>
      </c>
      <c r="W153" s="116">
        <v>0</v>
      </c>
      <c r="X153" s="162">
        <v>0</v>
      </c>
      <c r="Y153" s="116">
        <v>0</v>
      </c>
      <c r="Z153" s="116">
        <v>0</v>
      </c>
      <c r="AA153" s="128"/>
    </row>
    <row r="154" spans="1:27" s="46" customFormat="1" ht="33.75" customHeight="1">
      <c r="A154" s="4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76" t="s">
        <v>130</v>
      </c>
      <c r="T154" s="33" t="s">
        <v>18</v>
      </c>
      <c r="U154" s="33">
        <v>8</v>
      </c>
      <c r="V154" s="33">
        <v>0</v>
      </c>
      <c r="W154" s="33">
        <v>0</v>
      </c>
      <c r="X154" s="164">
        <v>0</v>
      </c>
      <c r="Y154" s="33">
        <v>0</v>
      </c>
      <c r="Z154" s="33">
        <v>0</v>
      </c>
      <c r="AA154" s="27">
        <f>SUM(U154:Z154)</f>
        <v>8</v>
      </c>
    </row>
    <row r="155" spans="1:27" s="46" customFormat="1" ht="23.25" customHeight="1">
      <c r="A155" s="42"/>
      <c r="B155" s="126">
        <v>6</v>
      </c>
      <c r="C155" s="126">
        <v>0</v>
      </c>
      <c r="D155" s="126">
        <v>1</v>
      </c>
      <c r="E155" s="126">
        <v>1</v>
      </c>
      <c r="F155" s="126">
        <v>0</v>
      </c>
      <c r="G155" s="126">
        <v>0</v>
      </c>
      <c r="H155" s="126">
        <v>3</v>
      </c>
      <c r="I155" s="126">
        <v>0</v>
      </c>
      <c r="J155" s="126">
        <v>4</v>
      </c>
      <c r="K155" s="126">
        <v>1</v>
      </c>
      <c r="L155" s="126">
        <v>0</v>
      </c>
      <c r="M155" s="126">
        <v>6</v>
      </c>
      <c r="N155" s="126">
        <v>2</v>
      </c>
      <c r="O155" s="126">
        <v>0</v>
      </c>
      <c r="P155" s="126">
        <v>3</v>
      </c>
      <c r="Q155" s="126">
        <v>6</v>
      </c>
      <c r="R155" s="126" t="s">
        <v>26</v>
      </c>
      <c r="S155" s="114" t="s">
        <v>62</v>
      </c>
      <c r="T155" s="115" t="s">
        <v>12</v>
      </c>
      <c r="U155" s="116">
        <v>80</v>
      </c>
      <c r="V155" s="116">
        <v>0</v>
      </c>
      <c r="W155" s="116">
        <v>150</v>
      </c>
      <c r="X155" s="162">
        <v>150</v>
      </c>
      <c r="Y155" s="116">
        <v>0</v>
      </c>
      <c r="Z155" s="116">
        <v>0</v>
      </c>
      <c r="AA155" s="134"/>
    </row>
    <row r="156" spans="1:27" s="46" customFormat="1" ht="21.75" customHeight="1">
      <c r="A156" s="4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76" t="s">
        <v>133</v>
      </c>
      <c r="T156" s="33" t="s">
        <v>18</v>
      </c>
      <c r="U156" s="33">
        <v>8</v>
      </c>
      <c r="V156" s="33">
        <v>0</v>
      </c>
      <c r="W156" s="33">
        <v>8</v>
      </c>
      <c r="X156" s="164">
        <v>8</v>
      </c>
      <c r="Y156" s="33">
        <v>0</v>
      </c>
      <c r="Z156" s="33">
        <v>0</v>
      </c>
      <c r="AA156" s="27">
        <v>8</v>
      </c>
    </row>
    <row r="157" spans="1:27" s="46" customFormat="1" ht="19.5" customHeight="1">
      <c r="A157" s="42"/>
      <c r="B157" s="126">
        <v>6</v>
      </c>
      <c r="C157" s="126">
        <v>0</v>
      </c>
      <c r="D157" s="126">
        <v>1</v>
      </c>
      <c r="E157" s="126">
        <v>1</v>
      </c>
      <c r="F157" s="126">
        <v>0</v>
      </c>
      <c r="G157" s="126">
        <v>0</v>
      </c>
      <c r="H157" s="126">
        <v>1</v>
      </c>
      <c r="I157" s="126">
        <v>0</v>
      </c>
      <c r="J157" s="126">
        <v>4</v>
      </c>
      <c r="K157" s="126">
        <v>1</v>
      </c>
      <c r="L157" s="126">
        <v>1</v>
      </c>
      <c r="M157" s="126">
        <v>0</v>
      </c>
      <c r="N157" s="126">
        <v>3</v>
      </c>
      <c r="O157" s="126">
        <v>7</v>
      </c>
      <c r="P157" s="126"/>
      <c r="Q157" s="127"/>
      <c r="R157" s="127"/>
      <c r="S157" s="114" t="s">
        <v>85</v>
      </c>
      <c r="T157" s="115" t="s">
        <v>12</v>
      </c>
      <c r="U157" s="116">
        <v>851.3</v>
      </c>
      <c r="V157" s="116">
        <v>0</v>
      </c>
      <c r="W157" s="116">
        <v>0</v>
      </c>
      <c r="X157" s="162">
        <v>0</v>
      </c>
      <c r="Y157" s="116">
        <v>0</v>
      </c>
      <c r="Z157" s="116">
        <v>0</v>
      </c>
      <c r="AA157" s="134"/>
    </row>
    <row r="158" spans="1:27" s="48" customFormat="1" ht="15.75" customHeight="1">
      <c r="A158" s="47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76" t="s">
        <v>213</v>
      </c>
      <c r="T158" s="33" t="s">
        <v>13</v>
      </c>
      <c r="U158" s="33">
        <v>16</v>
      </c>
      <c r="V158" s="33">
        <v>0</v>
      </c>
      <c r="W158" s="33">
        <v>0</v>
      </c>
      <c r="X158" s="164">
        <v>0</v>
      </c>
      <c r="Y158" s="33">
        <v>0</v>
      </c>
      <c r="Z158" s="33">
        <v>0</v>
      </c>
      <c r="AA158" s="27">
        <v>16</v>
      </c>
    </row>
    <row r="159" spans="1:27" s="48" customFormat="1" ht="18" customHeight="1">
      <c r="A159" s="47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76" t="s">
        <v>134</v>
      </c>
      <c r="T159" s="33" t="s">
        <v>14</v>
      </c>
      <c r="U159" s="34">
        <v>19</v>
      </c>
      <c r="V159" s="34">
        <v>0</v>
      </c>
      <c r="W159" s="34">
        <v>0</v>
      </c>
      <c r="X159" s="162">
        <v>0</v>
      </c>
      <c r="Y159" s="34">
        <v>0</v>
      </c>
      <c r="Z159" s="34">
        <v>0</v>
      </c>
      <c r="AA159" s="37">
        <v>19</v>
      </c>
    </row>
    <row r="160" spans="1:27" s="48" customFormat="1" ht="21" customHeight="1">
      <c r="A160" s="47"/>
      <c r="B160" s="126">
        <v>6</v>
      </c>
      <c r="C160" s="126">
        <v>0</v>
      </c>
      <c r="D160" s="126">
        <v>1</v>
      </c>
      <c r="E160" s="126">
        <v>1</v>
      </c>
      <c r="F160" s="126">
        <v>0</v>
      </c>
      <c r="G160" s="126">
        <v>0</v>
      </c>
      <c r="H160" s="126">
        <v>1</v>
      </c>
      <c r="I160" s="126">
        <v>0</v>
      </c>
      <c r="J160" s="126">
        <v>4</v>
      </c>
      <c r="K160" s="126">
        <v>1</v>
      </c>
      <c r="L160" s="126">
        <v>0</v>
      </c>
      <c r="M160" s="126">
        <v>6</v>
      </c>
      <c r="N160" s="126">
        <v>2</v>
      </c>
      <c r="O160" s="126">
        <v>0</v>
      </c>
      <c r="P160" s="126">
        <v>3</v>
      </c>
      <c r="Q160" s="126">
        <v>7</v>
      </c>
      <c r="R160" s="126" t="s">
        <v>27</v>
      </c>
      <c r="S160" s="114" t="s">
        <v>63</v>
      </c>
      <c r="T160" s="115" t="s">
        <v>12</v>
      </c>
      <c r="U160" s="116">
        <v>0</v>
      </c>
      <c r="V160" s="116">
        <v>648.8</v>
      </c>
      <c r="W160" s="116">
        <v>606.1</v>
      </c>
      <c r="X160" s="162">
        <v>487.3</v>
      </c>
      <c r="Y160" s="116">
        <v>597.1</v>
      </c>
      <c r="Z160" s="116">
        <v>597.1</v>
      </c>
      <c r="AA160" s="134"/>
    </row>
    <row r="161" spans="1:27" s="48" customFormat="1" ht="18.75" customHeight="1">
      <c r="A161" s="47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76" t="s">
        <v>135</v>
      </c>
      <c r="T161" s="33" t="s">
        <v>13</v>
      </c>
      <c r="U161" s="33">
        <v>0</v>
      </c>
      <c r="V161" s="33">
        <v>16</v>
      </c>
      <c r="W161" s="33">
        <v>16</v>
      </c>
      <c r="X161" s="164">
        <v>16</v>
      </c>
      <c r="Y161" s="33">
        <v>16</v>
      </c>
      <c r="Z161" s="33">
        <v>16</v>
      </c>
      <c r="AA161" s="27">
        <v>16</v>
      </c>
    </row>
    <row r="162" spans="1:27" s="48" customFormat="1" ht="19.5" customHeight="1">
      <c r="A162" s="47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76" t="s">
        <v>134</v>
      </c>
      <c r="T162" s="33" t="s">
        <v>14</v>
      </c>
      <c r="U162" s="34">
        <v>0</v>
      </c>
      <c r="V162" s="34">
        <v>19</v>
      </c>
      <c r="W162" s="34">
        <v>19</v>
      </c>
      <c r="X162" s="162">
        <v>19</v>
      </c>
      <c r="Y162" s="34">
        <v>19</v>
      </c>
      <c r="Z162" s="34">
        <v>19</v>
      </c>
      <c r="AA162" s="37">
        <v>19</v>
      </c>
    </row>
    <row r="163" spans="1:27" s="48" customFormat="1" ht="30">
      <c r="A163" s="47"/>
      <c r="B163" s="126">
        <v>6</v>
      </c>
      <c r="C163" s="126">
        <v>0</v>
      </c>
      <c r="D163" s="126">
        <v>1</v>
      </c>
      <c r="E163" s="126">
        <v>1</v>
      </c>
      <c r="F163" s="126">
        <v>0</v>
      </c>
      <c r="G163" s="126">
        <v>0</v>
      </c>
      <c r="H163" s="126">
        <v>6</v>
      </c>
      <c r="I163" s="126">
        <v>0</v>
      </c>
      <c r="J163" s="126">
        <v>4</v>
      </c>
      <c r="K163" s="126">
        <v>1</v>
      </c>
      <c r="L163" s="126">
        <v>1</v>
      </c>
      <c r="M163" s="126">
        <v>0</v>
      </c>
      <c r="N163" s="126">
        <v>3</v>
      </c>
      <c r="O163" s="126">
        <v>8</v>
      </c>
      <c r="P163" s="127"/>
      <c r="Q163" s="127"/>
      <c r="R163" s="127"/>
      <c r="S163" s="114" t="s">
        <v>214</v>
      </c>
      <c r="T163" s="115" t="s">
        <v>3</v>
      </c>
      <c r="U163" s="116">
        <v>21.2</v>
      </c>
      <c r="V163" s="116">
        <v>0</v>
      </c>
      <c r="W163" s="116">
        <v>0</v>
      </c>
      <c r="X163" s="162">
        <v>0</v>
      </c>
      <c r="Y163" s="116">
        <v>0</v>
      </c>
      <c r="Z163" s="116">
        <v>0</v>
      </c>
      <c r="AA163" s="134"/>
    </row>
    <row r="164" spans="1:27" s="48" customFormat="1" ht="30">
      <c r="A164" s="47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76" t="s">
        <v>76</v>
      </c>
      <c r="T164" s="33" t="s">
        <v>13</v>
      </c>
      <c r="U164" s="33">
        <v>5</v>
      </c>
      <c r="V164" s="33">
        <v>0</v>
      </c>
      <c r="W164" s="33">
        <v>0</v>
      </c>
      <c r="X164" s="164">
        <v>0</v>
      </c>
      <c r="Y164" s="33">
        <v>0</v>
      </c>
      <c r="Z164" s="33">
        <v>0</v>
      </c>
      <c r="AA164" s="27">
        <v>5</v>
      </c>
    </row>
    <row r="165" spans="1:27" s="48" customFormat="1" ht="30">
      <c r="A165" s="47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76" t="s">
        <v>77</v>
      </c>
      <c r="T165" s="33" t="s">
        <v>18</v>
      </c>
      <c r="U165" s="33">
        <v>2</v>
      </c>
      <c r="V165" s="33">
        <v>0</v>
      </c>
      <c r="W165" s="33">
        <v>0</v>
      </c>
      <c r="X165" s="164">
        <v>0</v>
      </c>
      <c r="Y165" s="33">
        <v>0</v>
      </c>
      <c r="Z165" s="33">
        <v>0</v>
      </c>
      <c r="AA165" s="27">
        <f>SUM(U165:Z165)</f>
        <v>2</v>
      </c>
    </row>
    <row r="166" spans="1:27" s="48" customFormat="1" ht="30">
      <c r="A166" s="47"/>
      <c r="B166" s="126">
        <v>6</v>
      </c>
      <c r="C166" s="126">
        <v>0</v>
      </c>
      <c r="D166" s="126">
        <v>1</v>
      </c>
      <c r="E166" s="126">
        <v>1</v>
      </c>
      <c r="F166" s="126">
        <v>0</v>
      </c>
      <c r="G166" s="126">
        <v>0</v>
      </c>
      <c r="H166" s="126">
        <v>3</v>
      </c>
      <c r="I166" s="126">
        <v>0</v>
      </c>
      <c r="J166" s="126">
        <v>4</v>
      </c>
      <c r="K166" s="126">
        <v>1</v>
      </c>
      <c r="L166" s="126">
        <v>4</v>
      </c>
      <c r="M166" s="126">
        <v>0</v>
      </c>
      <c r="N166" s="126">
        <v>3</v>
      </c>
      <c r="O166" s="126">
        <v>7</v>
      </c>
      <c r="P166" s="127"/>
      <c r="Q166" s="127"/>
      <c r="R166" s="127"/>
      <c r="S166" s="114" t="s">
        <v>78</v>
      </c>
      <c r="T166" s="115" t="s">
        <v>3</v>
      </c>
      <c r="U166" s="116">
        <v>0</v>
      </c>
      <c r="V166" s="116">
        <v>100</v>
      </c>
      <c r="W166" s="116">
        <v>0</v>
      </c>
      <c r="X166" s="162">
        <v>0</v>
      </c>
      <c r="Y166" s="116">
        <v>0</v>
      </c>
      <c r="Z166" s="116">
        <v>0</v>
      </c>
      <c r="AA166" s="134"/>
    </row>
    <row r="167" spans="1:27" s="48" customFormat="1" ht="19.5" customHeight="1">
      <c r="A167" s="47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76" t="s">
        <v>79</v>
      </c>
      <c r="T167" s="33" t="s">
        <v>18</v>
      </c>
      <c r="U167" s="33">
        <v>0</v>
      </c>
      <c r="V167" s="33">
        <v>8</v>
      </c>
      <c r="W167" s="33">
        <v>0</v>
      </c>
      <c r="X167" s="164">
        <v>0</v>
      </c>
      <c r="Y167" s="33">
        <v>0</v>
      </c>
      <c r="Z167" s="33">
        <v>0</v>
      </c>
      <c r="AA167" s="27">
        <f>SUM(U167:Z167)</f>
        <v>8</v>
      </c>
    </row>
    <row r="168" spans="1:27" s="48" customFormat="1" ht="30">
      <c r="A168" s="47"/>
      <c r="B168" s="126">
        <v>6</v>
      </c>
      <c r="C168" s="126">
        <v>0</v>
      </c>
      <c r="D168" s="126">
        <v>1</v>
      </c>
      <c r="E168" s="126">
        <v>1</v>
      </c>
      <c r="F168" s="126">
        <v>0</v>
      </c>
      <c r="G168" s="126">
        <v>0</v>
      </c>
      <c r="H168" s="126">
        <v>3</v>
      </c>
      <c r="I168" s="126">
        <v>0</v>
      </c>
      <c r="J168" s="126">
        <v>4</v>
      </c>
      <c r="K168" s="126">
        <v>1</v>
      </c>
      <c r="L168" s="126">
        <v>0</v>
      </c>
      <c r="M168" s="126">
        <v>6</v>
      </c>
      <c r="N168" s="126">
        <v>2</v>
      </c>
      <c r="O168" s="126">
        <v>0</v>
      </c>
      <c r="P168" s="126">
        <v>3</v>
      </c>
      <c r="Q168" s="126">
        <v>8</v>
      </c>
      <c r="R168" s="126" t="s">
        <v>27</v>
      </c>
      <c r="S168" s="114" t="s">
        <v>64</v>
      </c>
      <c r="T168" s="115" t="s">
        <v>12</v>
      </c>
      <c r="U168" s="116">
        <v>0</v>
      </c>
      <c r="V168" s="116">
        <v>24</v>
      </c>
      <c r="W168" s="116">
        <v>33.9</v>
      </c>
      <c r="X168" s="162">
        <v>36</v>
      </c>
      <c r="Y168" s="116">
        <v>36</v>
      </c>
      <c r="Z168" s="116">
        <v>36</v>
      </c>
      <c r="AA168" s="134"/>
    </row>
    <row r="169" spans="1:27" s="65" customFormat="1" ht="30">
      <c r="A169" s="3"/>
      <c r="B169" s="64"/>
      <c r="C169" s="64"/>
      <c r="D169" s="64"/>
      <c r="E169" s="64"/>
      <c r="F169" s="64"/>
      <c r="G169" s="64"/>
      <c r="H169" s="64"/>
      <c r="I169" s="64"/>
      <c r="J169" s="50"/>
      <c r="K169" s="50"/>
      <c r="L169" s="50"/>
      <c r="M169" s="50"/>
      <c r="N169" s="50"/>
      <c r="O169" s="50"/>
      <c r="P169" s="50"/>
      <c r="Q169" s="50"/>
      <c r="R169" s="50"/>
      <c r="S169" s="76" t="s">
        <v>80</v>
      </c>
      <c r="T169" s="33" t="s">
        <v>13</v>
      </c>
      <c r="U169" s="33">
        <v>0</v>
      </c>
      <c r="V169" s="33">
        <v>0</v>
      </c>
      <c r="W169" s="33">
        <v>1</v>
      </c>
      <c r="X169" s="164">
        <v>1</v>
      </c>
      <c r="Y169" s="33">
        <v>1</v>
      </c>
      <c r="Z169" s="33">
        <v>1</v>
      </c>
      <c r="AA169" s="27">
        <f>U169+V169+W169+X169+Y169+Z169</f>
        <v>4</v>
      </c>
    </row>
    <row r="170" spans="1:27" s="48" customFormat="1" ht="30">
      <c r="A170" s="47"/>
      <c r="B170" s="51"/>
      <c r="C170" s="51"/>
      <c r="D170" s="51"/>
      <c r="E170" s="51"/>
      <c r="F170" s="51"/>
      <c r="G170" s="51"/>
      <c r="H170" s="51"/>
      <c r="I170" s="51"/>
      <c r="J170" s="52"/>
      <c r="K170" s="52"/>
      <c r="L170" s="52"/>
      <c r="M170" s="52"/>
      <c r="N170" s="52"/>
      <c r="O170" s="52"/>
      <c r="P170" s="52"/>
      <c r="Q170" s="52"/>
      <c r="R170" s="52"/>
      <c r="S170" s="76" t="s">
        <v>165</v>
      </c>
      <c r="T170" s="33" t="s">
        <v>18</v>
      </c>
      <c r="U170" s="33">
        <v>0</v>
      </c>
      <c r="V170" s="33">
        <v>2</v>
      </c>
      <c r="W170" s="33">
        <v>3</v>
      </c>
      <c r="X170" s="164">
        <v>3</v>
      </c>
      <c r="Y170" s="33">
        <v>3</v>
      </c>
      <c r="Z170" s="33">
        <v>3</v>
      </c>
      <c r="AA170" s="27">
        <v>3</v>
      </c>
    </row>
    <row r="171" spans="1:27" s="48" customFormat="1" ht="30">
      <c r="A171" s="47"/>
      <c r="B171" s="126">
        <v>6</v>
      </c>
      <c r="C171" s="126">
        <v>0</v>
      </c>
      <c r="D171" s="126">
        <v>1</v>
      </c>
      <c r="E171" s="126">
        <v>1</v>
      </c>
      <c r="F171" s="126">
        <v>0</v>
      </c>
      <c r="G171" s="126">
        <v>0</v>
      </c>
      <c r="H171" s="126">
        <v>3</v>
      </c>
      <c r="I171" s="126">
        <v>0</v>
      </c>
      <c r="J171" s="126">
        <v>4</v>
      </c>
      <c r="K171" s="126">
        <v>1</v>
      </c>
      <c r="L171" s="126">
        <v>0</v>
      </c>
      <c r="M171" s="126">
        <v>6</v>
      </c>
      <c r="N171" s="126">
        <v>2</v>
      </c>
      <c r="O171" s="126">
        <v>0</v>
      </c>
      <c r="P171" s="126">
        <v>4</v>
      </c>
      <c r="Q171" s="126">
        <v>0</v>
      </c>
      <c r="R171" s="126" t="s">
        <v>25</v>
      </c>
      <c r="S171" s="114" t="s">
        <v>65</v>
      </c>
      <c r="T171" s="115" t="s">
        <v>12</v>
      </c>
      <c r="U171" s="116">
        <v>0</v>
      </c>
      <c r="V171" s="116">
        <v>0</v>
      </c>
      <c r="W171" s="116">
        <v>8</v>
      </c>
      <c r="X171" s="162">
        <v>26</v>
      </c>
      <c r="Y171" s="116">
        <v>0</v>
      </c>
      <c r="Z171" s="116">
        <v>0</v>
      </c>
      <c r="AA171" s="134"/>
    </row>
    <row r="172" spans="1:27" s="48" customFormat="1" ht="30">
      <c r="A172" s="47"/>
      <c r="B172" s="51"/>
      <c r="C172" s="51"/>
      <c r="D172" s="51"/>
      <c r="E172" s="51"/>
      <c r="F172" s="51"/>
      <c r="G172" s="51"/>
      <c r="H172" s="51"/>
      <c r="I172" s="51"/>
      <c r="J172" s="52"/>
      <c r="K172" s="52"/>
      <c r="L172" s="52"/>
      <c r="M172" s="52"/>
      <c r="N172" s="52"/>
      <c r="O172" s="52"/>
      <c r="P172" s="52"/>
      <c r="Q172" s="52"/>
      <c r="R172" s="52"/>
      <c r="S172" s="76" t="s">
        <v>75</v>
      </c>
      <c r="T172" s="33" t="s">
        <v>13</v>
      </c>
      <c r="U172" s="33">
        <v>0</v>
      </c>
      <c r="V172" s="33">
        <v>0</v>
      </c>
      <c r="W172" s="33">
        <v>2</v>
      </c>
      <c r="X172" s="164">
        <v>2</v>
      </c>
      <c r="Y172" s="33">
        <v>0</v>
      </c>
      <c r="Z172" s="33">
        <v>0</v>
      </c>
      <c r="AA172" s="27">
        <f>U172+V172+W172+X172+Y172+Z172</f>
        <v>4</v>
      </c>
    </row>
    <row r="173" spans="1:27" s="46" customFormat="1" ht="44.25" customHeight="1">
      <c r="A173" s="47"/>
      <c r="B173" s="138"/>
      <c r="C173" s="138"/>
      <c r="D173" s="138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42" t="s">
        <v>21</v>
      </c>
      <c r="T173" s="106" t="s">
        <v>19</v>
      </c>
      <c r="U173" s="106">
        <f>SUM(U179,U181)</f>
        <v>1229.3</v>
      </c>
      <c r="V173" s="107">
        <v>0</v>
      </c>
      <c r="W173" s="107">
        <v>0</v>
      </c>
      <c r="X173" s="161">
        <v>0</v>
      </c>
      <c r="Y173" s="107">
        <v>0</v>
      </c>
      <c r="Z173" s="107">
        <v>0</v>
      </c>
      <c r="AA173" s="139"/>
    </row>
    <row r="174" spans="1:27" s="46" customFormat="1" ht="28.5">
      <c r="A174" s="49"/>
      <c r="B174" s="135"/>
      <c r="C174" s="135"/>
      <c r="D174" s="135"/>
      <c r="E174" s="135"/>
      <c r="F174" s="135"/>
      <c r="G174" s="135"/>
      <c r="H174" s="135"/>
      <c r="I174" s="135"/>
      <c r="J174" s="132"/>
      <c r="K174" s="132"/>
      <c r="L174" s="132"/>
      <c r="M174" s="132"/>
      <c r="N174" s="132"/>
      <c r="O174" s="132"/>
      <c r="P174" s="132"/>
      <c r="Q174" s="132"/>
      <c r="R174" s="132"/>
      <c r="S174" s="104" t="s">
        <v>208</v>
      </c>
      <c r="T174" s="108" t="s">
        <v>19</v>
      </c>
      <c r="U174" s="109">
        <f>SUM(U179,U181)</f>
        <v>1229.3</v>
      </c>
      <c r="V174" s="109">
        <f>V180+V182</f>
        <v>0</v>
      </c>
      <c r="W174" s="109">
        <f>W180+W182</f>
        <v>0</v>
      </c>
      <c r="X174" s="163">
        <v>0</v>
      </c>
      <c r="Y174" s="109">
        <v>0</v>
      </c>
      <c r="Z174" s="109">
        <v>0</v>
      </c>
      <c r="AA174" s="140"/>
    </row>
    <row r="175" spans="1:27" s="46" customFormat="1" ht="30">
      <c r="A175" s="42"/>
      <c r="B175" s="51"/>
      <c r="C175" s="51"/>
      <c r="D175" s="51"/>
      <c r="E175" s="51"/>
      <c r="F175" s="51"/>
      <c r="G175" s="51"/>
      <c r="H175" s="51"/>
      <c r="I175" s="51"/>
      <c r="J175" s="52"/>
      <c r="K175" s="52"/>
      <c r="L175" s="52"/>
      <c r="M175" s="52"/>
      <c r="N175" s="52"/>
      <c r="O175" s="52"/>
      <c r="P175" s="52"/>
      <c r="Q175" s="52"/>
      <c r="R175" s="52"/>
      <c r="S175" s="76" t="s">
        <v>215</v>
      </c>
      <c r="T175" s="33" t="s">
        <v>13</v>
      </c>
      <c r="U175" s="33">
        <v>300</v>
      </c>
      <c r="V175" s="33">
        <v>0</v>
      </c>
      <c r="W175" s="33">
        <v>0</v>
      </c>
      <c r="X175" s="164">
        <v>0</v>
      </c>
      <c r="Y175" s="33">
        <v>0</v>
      </c>
      <c r="Z175" s="33">
        <v>0</v>
      </c>
      <c r="AA175" s="27">
        <f>SUM(U175:Z175)</f>
        <v>300</v>
      </c>
    </row>
    <row r="176" spans="1:27" s="46" customFormat="1" ht="30">
      <c r="A176" s="42"/>
      <c r="B176" s="51"/>
      <c r="C176" s="51"/>
      <c r="D176" s="51"/>
      <c r="E176" s="51"/>
      <c r="F176" s="51"/>
      <c r="G176" s="51"/>
      <c r="H176" s="51"/>
      <c r="I176" s="51"/>
      <c r="J176" s="52"/>
      <c r="K176" s="52"/>
      <c r="L176" s="52"/>
      <c r="M176" s="52"/>
      <c r="N176" s="52"/>
      <c r="O176" s="52"/>
      <c r="P176" s="52"/>
      <c r="Q176" s="52"/>
      <c r="R176" s="52"/>
      <c r="S176" s="76" t="s">
        <v>66</v>
      </c>
      <c r="T176" s="33" t="s">
        <v>14</v>
      </c>
      <c r="U176" s="33">
        <v>12</v>
      </c>
      <c r="V176" s="33">
        <v>0</v>
      </c>
      <c r="W176" s="33">
        <v>0</v>
      </c>
      <c r="X176" s="164">
        <v>0</v>
      </c>
      <c r="Y176" s="33">
        <v>0</v>
      </c>
      <c r="Z176" s="33">
        <v>0</v>
      </c>
      <c r="AA176" s="27">
        <f>U176+V176+W176+X176+Y176+Z176</f>
        <v>12</v>
      </c>
    </row>
    <row r="177" spans="1:27" s="46" customFormat="1" ht="30">
      <c r="A177" s="42"/>
      <c r="B177" s="51"/>
      <c r="C177" s="51"/>
      <c r="D177" s="51"/>
      <c r="E177" s="51"/>
      <c r="F177" s="51"/>
      <c r="G177" s="51"/>
      <c r="H177" s="51"/>
      <c r="I177" s="51"/>
      <c r="J177" s="52"/>
      <c r="K177" s="52"/>
      <c r="L177" s="52"/>
      <c r="M177" s="52"/>
      <c r="N177" s="52"/>
      <c r="O177" s="52"/>
      <c r="P177" s="52"/>
      <c r="Q177" s="52"/>
      <c r="R177" s="52"/>
      <c r="S177" s="76" t="s">
        <v>67</v>
      </c>
      <c r="T177" s="33" t="s">
        <v>29</v>
      </c>
      <c r="U177" s="33">
        <v>1</v>
      </c>
      <c r="V177" s="33">
        <v>1</v>
      </c>
      <c r="W177" s="33">
        <v>1</v>
      </c>
      <c r="X177" s="164">
        <v>0</v>
      </c>
      <c r="Y177" s="33">
        <v>0</v>
      </c>
      <c r="Z177" s="33">
        <v>0</v>
      </c>
      <c r="AA177" s="45"/>
    </row>
    <row r="178" spans="1:27" s="46" customFormat="1" ht="30">
      <c r="A178" s="42"/>
      <c r="B178" s="51"/>
      <c r="C178" s="51"/>
      <c r="D178" s="51"/>
      <c r="E178" s="51"/>
      <c r="F178" s="51"/>
      <c r="G178" s="51"/>
      <c r="H178" s="51"/>
      <c r="I178" s="51"/>
      <c r="J178" s="52"/>
      <c r="K178" s="52"/>
      <c r="L178" s="52"/>
      <c r="M178" s="52"/>
      <c r="N178" s="52"/>
      <c r="O178" s="52"/>
      <c r="P178" s="52"/>
      <c r="Q178" s="52"/>
      <c r="R178" s="52"/>
      <c r="S178" s="76" t="s">
        <v>195</v>
      </c>
      <c r="T178" s="33" t="s">
        <v>18</v>
      </c>
      <c r="U178" s="33">
        <v>1</v>
      </c>
      <c r="V178" s="33">
        <v>2</v>
      </c>
      <c r="W178" s="33">
        <v>2</v>
      </c>
      <c r="X178" s="164">
        <v>0</v>
      </c>
      <c r="Y178" s="33">
        <v>0</v>
      </c>
      <c r="Z178" s="33">
        <v>0</v>
      </c>
      <c r="AA178" s="27">
        <f>U178+V178+W178+X178+Y178+Z178</f>
        <v>5</v>
      </c>
    </row>
    <row r="179" spans="1:27" s="46" customFormat="1" ht="30">
      <c r="A179" s="42"/>
      <c r="B179" s="126">
        <v>6</v>
      </c>
      <c r="C179" s="126">
        <v>0</v>
      </c>
      <c r="D179" s="126">
        <v>1</v>
      </c>
      <c r="E179" s="126">
        <v>1</v>
      </c>
      <c r="F179" s="126">
        <v>0</v>
      </c>
      <c r="G179" s="126">
        <v>0</v>
      </c>
      <c r="H179" s="126">
        <v>3</v>
      </c>
      <c r="I179" s="126">
        <v>0</v>
      </c>
      <c r="J179" s="126">
        <v>4</v>
      </c>
      <c r="K179" s="126">
        <v>2</v>
      </c>
      <c r="L179" s="126">
        <v>1</v>
      </c>
      <c r="M179" s="126">
        <v>0</v>
      </c>
      <c r="N179" s="126">
        <v>0</v>
      </c>
      <c r="O179" s="126">
        <v>2</v>
      </c>
      <c r="P179" s="127"/>
      <c r="Q179" s="127"/>
      <c r="R179" s="127"/>
      <c r="S179" s="114" t="s">
        <v>68</v>
      </c>
      <c r="T179" s="115" t="s">
        <v>19</v>
      </c>
      <c r="U179" s="116">
        <v>844</v>
      </c>
      <c r="V179" s="116">
        <v>0</v>
      </c>
      <c r="W179" s="116">
        <v>0</v>
      </c>
      <c r="X179" s="162">
        <v>0</v>
      </c>
      <c r="Y179" s="116">
        <v>0</v>
      </c>
      <c r="Z179" s="116">
        <v>0</v>
      </c>
      <c r="AA179" s="134"/>
    </row>
    <row r="180" spans="1:27" s="46" customFormat="1" ht="18" customHeight="1">
      <c r="A180" s="4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76" t="s">
        <v>69</v>
      </c>
      <c r="T180" s="33" t="s">
        <v>13</v>
      </c>
      <c r="U180" s="59">
        <v>35</v>
      </c>
      <c r="V180" s="59">
        <v>0</v>
      </c>
      <c r="W180" s="59">
        <v>0</v>
      </c>
      <c r="X180" s="165">
        <v>0</v>
      </c>
      <c r="Y180" s="59">
        <v>0</v>
      </c>
      <c r="Z180" s="59">
        <v>0</v>
      </c>
      <c r="AA180" s="60">
        <f>SUM(U180:Z180)</f>
        <v>35</v>
      </c>
    </row>
    <row r="181" spans="1:27" s="46" customFormat="1" ht="30">
      <c r="A181" s="42"/>
      <c r="B181" s="126">
        <v>6</v>
      </c>
      <c r="C181" s="126">
        <v>0</v>
      </c>
      <c r="D181" s="126">
        <v>1</v>
      </c>
      <c r="E181" s="126">
        <v>1</v>
      </c>
      <c r="F181" s="126">
        <v>0</v>
      </c>
      <c r="G181" s="126">
        <v>0</v>
      </c>
      <c r="H181" s="126">
        <v>3</v>
      </c>
      <c r="I181" s="126">
        <v>0</v>
      </c>
      <c r="J181" s="126">
        <v>4</v>
      </c>
      <c r="K181" s="126">
        <v>2</v>
      </c>
      <c r="L181" s="126">
        <v>1</v>
      </c>
      <c r="M181" s="126">
        <v>0</v>
      </c>
      <c r="N181" s="126">
        <v>0</v>
      </c>
      <c r="O181" s="126">
        <v>3</v>
      </c>
      <c r="P181" s="127"/>
      <c r="Q181" s="127"/>
      <c r="R181" s="127"/>
      <c r="S181" s="114" t="s">
        <v>70</v>
      </c>
      <c r="T181" s="115" t="s">
        <v>12</v>
      </c>
      <c r="U181" s="115">
        <v>385.3</v>
      </c>
      <c r="V181" s="116">
        <v>0</v>
      </c>
      <c r="W181" s="116">
        <v>0</v>
      </c>
      <c r="X181" s="162">
        <v>0</v>
      </c>
      <c r="Y181" s="116">
        <v>0</v>
      </c>
      <c r="Z181" s="116">
        <v>0</v>
      </c>
      <c r="AA181" s="141"/>
    </row>
    <row r="182" spans="1:27" s="46" customFormat="1" ht="18.75" customHeight="1">
      <c r="A182" s="42"/>
      <c r="B182" s="51"/>
      <c r="C182" s="51"/>
      <c r="D182" s="51"/>
      <c r="E182" s="51"/>
      <c r="F182" s="51"/>
      <c r="G182" s="51"/>
      <c r="H182" s="51"/>
      <c r="I182" s="51"/>
      <c r="J182" s="52"/>
      <c r="K182" s="52"/>
      <c r="L182" s="52"/>
      <c r="M182" s="52"/>
      <c r="N182" s="52"/>
      <c r="O182" s="52"/>
      <c r="P182" s="52"/>
      <c r="Q182" s="52"/>
      <c r="R182" s="52"/>
      <c r="S182" s="76" t="s">
        <v>71</v>
      </c>
      <c r="T182" s="33" t="s">
        <v>13</v>
      </c>
      <c r="U182" s="33">
        <v>52</v>
      </c>
      <c r="V182" s="33">
        <v>0</v>
      </c>
      <c r="W182" s="33">
        <v>0</v>
      </c>
      <c r="X182" s="164">
        <v>0</v>
      </c>
      <c r="Y182" s="33">
        <v>0</v>
      </c>
      <c r="Z182" s="33">
        <v>0</v>
      </c>
      <c r="AA182" s="27">
        <f>SUM(U182:Z182)</f>
        <v>52</v>
      </c>
    </row>
    <row r="183" spans="1:27" s="46" customFormat="1" ht="34.5" customHeight="1">
      <c r="A183" s="49"/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04" t="s">
        <v>0</v>
      </c>
      <c r="T183" s="108" t="s">
        <v>19</v>
      </c>
      <c r="U183" s="109">
        <v>0</v>
      </c>
      <c r="V183" s="109">
        <v>0</v>
      </c>
      <c r="W183" s="109">
        <v>0</v>
      </c>
      <c r="X183" s="163">
        <v>0</v>
      </c>
      <c r="Y183" s="109">
        <v>0</v>
      </c>
      <c r="Z183" s="109">
        <v>0</v>
      </c>
      <c r="AA183" s="136"/>
    </row>
    <row r="184" spans="1:27" s="46" customFormat="1" ht="30">
      <c r="A184" s="42"/>
      <c r="B184" s="51"/>
      <c r="C184" s="51"/>
      <c r="D184" s="51"/>
      <c r="E184" s="51"/>
      <c r="F184" s="51"/>
      <c r="G184" s="51"/>
      <c r="H184" s="51"/>
      <c r="I184" s="51"/>
      <c r="J184" s="52"/>
      <c r="K184" s="52"/>
      <c r="L184" s="52"/>
      <c r="M184" s="52"/>
      <c r="N184" s="52"/>
      <c r="O184" s="52"/>
      <c r="P184" s="52"/>
      <c r="Q184" s="52"/>
      <c r="R184" s="52"/>
      <c r="S184" s="76" t="s">
        <v>72</v>
      </c>
      <c r="T184" s="27" t="s">
        <v>14</v>
      </c>
      <c r="U184" s="37">
        <v>100</v>
      </c>
      <c r="V184" s="37">
        <v>100</v>
      </c>
      <c r="W184" s="37">
        <v>100</v>
      </c>
      <c r="X184" s="168">
        <v>100</v>
      </c>
      <c r="Y184" s="37">
        <v>100</v>
      </c>
      <c r="Z184" s="37">
        <v>100</v>
      </c>
      <c r="AA184" s="37">
        <v>100</v>
      </c>
    </row>
    <row r="185" spans="1:27" s="46" customFormat="1" ht="30">
      <c r="A185" s="42"/>
      <c r="B185" s="51"/>
      <c r="C185" s="51"/>
      <c r="D185" s="51"/>
      <c r="E185" s="51"/>
      <c r="F185" s="51"/>
      <c r="G185" s="51"/>
      <c r="H185" s="51"/>
      <c r="I185" s="51"/>
      <c r="J185" s="52"/>
      <c r="K185" s="52"/>
      <c r="L185" s="52"/>
      <c r="M185" s="52"/>
      <c r="N185" s="52"/>
      <c r="O185" s="52"/>
      <c r="P185" s="52"/>
      <c r="Q185" s="52"/>
      <c r="R185" s="52"/>
      <c r="S185" s="76" t="s">
        <v>73</v>
      </c>
      <c r="T185" s="27" t="s">
        <v>29</v>
      </c>
      <c r="U185" s="27">
        <v>1</v>
      </c>
      <c r="V185" s="27">
        <v>1</v>
      </c>
      <c r="W185" s="27">
        <v>1</v>
      </c>
      <c r="X185" s="167">
        <v>1</v>
      </c>
      <c r="Y185" s="27">
        <v>1</v>
      </c>
      <c r="Z185" s="27">
        <v>1</v>
      </c>
      <c r="AA185" s="45"/>
    </row>
    <row r="186" spans="1:27" s="46" customFormat="1" ht="30">
      <c r="A186" s="42"/>
      <c r="B186" s="51"/>
      <c r="C186" s="51"/>
      <c r="D186" s="51"/>
      <c r="E186" s="51"/>
      <c r="F186" s="51"/>
      <c r="G186" s="51"/>
      <c r="H186" s="51"/>
      <c r="I186" s="51"/>
      <c r="J186" s="52"/>
      <c r="K186" s="52"/>
      <c r="L186" s="52"/>
      <c r="M186" s="52"/>
      <c r="N186" s="52"/>
      <c r="O186" s="52"/>
      <c r="P186" s="52"/>
      <c r="Q186" s="52"/>
      <c r="R186" s="52"/>
      <c r="S186" s="76" t="s">
        <v>74</v>
      </c>
      <c r="T186" s="27" t="s">
        <v>14</v>
      </c>
      <c r="U186" s="37">
        <v>100</v>
      </c>
      <c r="V186" s="37">
        <v>100</v>
      </c>
      <c r="W186" s="37">
        <v>100</v>
      </c>
      <c r="X186" s="168">
        <v>100</v>
      </c>
      <c r="Y186" s="37">
        <v>100</v>
      </c>
      <c r="Z186" s="37">
        <v>100</v>
      </c>
      <c r="AA186" s="37">
        <v>100</v>
      </c>
    </row>
    <row r="187" spans="1:27" s="46" customFormat="1" ht="45">
      <c r="A187" s="42"/>
      <c r="B187" s="51"/>
      <c r="C187" s="51"/>
      <c r="D187" s="45"/>
      <c r="E187" s="45"/>
      <c r="F187" s="45"/>
      <c r="G187" s="45"/>
      <c r="H187" s="51"/>
      <c r="I187" s="45"/>
      <c r="J187" s="45"/>
      <c r="K187" s="45"/>
      <c r="L187" s="45"/>
      <c r="M187" s="51"/>
      <c r="N187" s="45"/>
      <c r="O187" s="45"/>
      <c r="P187" s="45"/>
      <c r="Q187" s="45"/>
      <c r="R187" s="45"/>
      <c r="S187" s="76" t="s">
        <v>217</v>
      </c>
      <c r="T187" s="27" t="s">
        <v>29</v>
      </c>
      <c r="U187" s="27">
        <v>1</v>
      </c>
      <c r="V187" s="27">
        <v>1</v>
      </c>
      <c r="W187" s="27">
        <v>1</v>
      </c>
      <c r="X187" s="167">
        <v>1</v>
      </c>
      <c r="Y187" s="27">
        <v>1</v>
      </c>
      <c r="Z187" s="27">
        <v>1</v>
      </c>
      <c r="AA187" s="45"/>
    </row>
    <row r="188" spans="1:27" s="46" customFormat="1" ht="33.75" customHeight="1">
      <c r="A188" s="42"/>
      <c r="B188" s="51"/>
      <c r="C188" s="51"/>
      <c r="D188" s="45"/>
      <c r="E188" s="45"/>
      <c r="F188" s="45"/>
      <c r="G188" s="45"/>
      <c r="H188" s="51"/>
      <c r="I188" s="45"/>
      <c r="J188" s="45"/>
      <c r="K188" s="45"/>
      <c r="L188" s="45"/>
      <c r="M188" s="51"/>
      <c r="N188" s="45"/>
      <c r="O188" s="45"/>
      <c r="P188" s="45"/>
      <c r="Q188" s="45"/>
      <c r="R188" s="45"/>
      <c r="S188" s="76" t="s">
        <v>216</v>
      </c>
      <c r="T188" s="27" t="s">
        <v>14</v>
      </c>
      <c r="U188" s="37">
        <v>100</v>
      </c>
      <c r="V188" s="37">
        <v>100</v>
      </c>
      <c r="W188" s="37">
        <v>100</v>
      </c>
      <c r="X188" s="168">
        <v>100</v>
      </c>
      <c r="Y188" s="37">
        <v>100</v>
      </c>
      <c r="Z188" s="37">
        <v>100</v>
      </c>
      <c r="AA188" s="37">
        <v>100</v>
      </c>
    </row>
    <row r="189" spans="1:27" ht="15">
      <c r="A189" s="5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2"/>
      <c r="N189" s="2"/>
      <c r="O189" s="2"/>
      <c r="P189" s="2"/>
      <c r="Q189" s="2"/>
      <c r="R189" s="2"/>
      <c r="S189" s="2"/>
      <c r="T189" s="2"/>
      <c r="U189" s="10"/>
      <c r="V189" s="10"/>
      <c r="W189" s="10"/>
      <c r="X189" s="10"/>
      <c r="Y189" s="10"/>
      <c r="Z189" s="10"/>
      <c r="AA189" s="10"/>
    </row>
    <row r="190" spans="1:27" ht="15">
      <c r="A190" s="5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2"/>
      <c r="N190" s="2"/>
      <c r="O190" s="2"/>
      <c r="P190" s="2"/>
      <c r="Q190" s="2"/>
      <c r="R190" s="2"/>
      <c r="S190" s="2"/>
      <c r="T190" s="2"/>
      <c r="U190" s="10"/>
      <c r="V190" s="10"/>
      <c r="W190" s="10"/>
      <c r="X190" s="10"/>
      <c r="Y190" s="10"/>
      <c r="Z190" s="10"/>
      <c r="AA190" s="10"/>
    </row>
    <row r="191" spans="1:27" ht="15">
      <c r="A191" s="5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2"/>
      <c r="N191" s="2"/>
      <c r="O191" s="2"/>
      <c r="P191" s="2"/>
      <c r="Q191" s="2"/>
      <c r="R191" s="2"/>
      <c r="S191" s="2"/>
      <c r="T191" s="2"/>
      <c r="U191" s="10"/>
      <c r="V191" s="10"/>
      <c r="W191" s="10"/>
      <c r="X191" s="10"/>
      <c r="Y191" s="10"/>
      <c r="Z191" s="10"/>
      <c r="AA191" s="10" t="s">
        <v>24</v>
      </c>
    </row>
    <row r="192" spans="1:27" ht="15">
      <c r="A192" s="5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2"/>
      <c r="N192" s="2"/>
      <c r="O192" s="2"/>
      <c r="P192" s="2"/>
      <c r="Q192" s="2"/>
      <c r="R192" s="2"/>
      <c r="S192" s="2"/>
      <c r="T192" s="2"/>
      <c r="U192" s="10"/>
      <c r="V192" s="10"/>
      <c r="W192" s="10"/>
      <c r="X192" s="10"/>
      <c r="Y192" s="10"/>
      <c r="Z192" s="10"/>
      <c r="AA192" s="10"/>
    </row>
    <row r="193" spans="1:27" ht="15">
      <c r="A193" s="5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2"/>
      <c r="N193" s="2"/>
      <c r="O193" s="2"/>
      <c r="P193" s="2"/>
      <c r="Q193" s="2"/>
      <c r="R193" s="2"/>
      <c r="S193" s="2"/>
      <c r="T193" s="2"/>
      <c r="U193" s="10"/>
      <c r="V193" s="10"/>
      <c r="W193" s="10"/>
      <c r="X193" s="10"/>
      <c r="Y193" s="10"/>
      <c r="Z193" s="10"/>
      <c r="AA193" s="10"/>
    </row>
    <row r="194" spans="1:27" ht="15">
      <c r="A194" s="5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2"/>
      <c r="N194" s="2"/>
      <c r="O194" s="2"/>
      <c r="P194" s="2"/>
      <c r="Q194" s="2"/>
      <c r="R194" s="2"/>
      <c r="S194" s="2"/>
      <c r="T194" s="2"/>
      <c r="U194" s="10"/>
      <c r="V194" s="10"/>
      <c r="W194" s="10"/>
      <c r="X194" s="10"/>
      <c r="Y194" s="10"/>
      <c r="Z194" s="10"/>
      <c r="AA194" s="10"/>
    </row>
    <row r="195" spans="1:27" ht="15">
      <c r="A195" s="5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2"/>
      <c r="N195" s="2"/>
      <c r="O195" s="2"/>
      <c r="P195" s="2"/>
      <c r="Q195" s="2"/>
      <c r="R195" s="2"/>
      <c r="S195" s="2"/>
      <c r="T195" s="2"/>
      <c r="U195" s="10"/>
      <c r="V195" s="10"/>
      <c r="W195" s="10"/>
      <c r="X195" s="10"/>
      <c r="Y195" s="10"/>
      <c r="Z195" s="10"/>
      <c r="AA195" s="10"/>
    </row>
    <row r="196" spans="1:27" ht="15">
      <c r="A196" s="5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2"/>
      <c r="N196" s="2"/>
      <c r="O196" s="2"/>
      <c r="P196" s="2"/>
      <c r="Q196" s="2"/>
      <c r="R196" s="2"/>
      <c r="S196" s="2"/>
      <c r="T196" s="2"/>
      <c r="U196" s="10"/>
      <c r="V196" s="10"/>
      <c r="W196" s="10"/>
      <c r="X196" s="10"/>
      <c r="Y196" s="10"/>
      <c r="Z196" s="10"/>
      <c r="AA196" s="10"/>
    </row>
    <row r="197" spans="1:27" ht="15">
      <c r="A197" s="5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2"/>
      <c r="N197" s="2"/>
      <c r="O197" s="2"/>
      <c r="P197" s="2"/>
      <c r="Q197" s="2"/>
      <c r="R197" s="2"/>
      <c r="S197" s="2"/>
      <c r="T197" s="2"/>
      <c r="U197" s="10"/>
      <c r="V197" s="10"/>
      <c r="W197" s="10"/>
      <c r="X197" s="10"/>
      <c r="Y197" s="10"/>
      <c r="Z197" s="10"/>
      <c r="AA197" s="10"/>
    </row>
    <row r="198" spans="1:27" ht="15">
      <c r="A198" s="5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2"/>
      <c r="N198" s="2"/>
      <c r="O198" s="2"/>
      <c r="P198" s="2"/>
      <c r="Q198" s="2"/>
      <c r="R198" s="2"/>
      <c r="S198" s="2"/>
      <c r="T198" s="2"/>
      <c r="U198" s="10"/>
      <c r="V198" s="10"/>
      <c r="W198" s="10"/>
      <c r="X198" s="10"/>
      <c r="Y198" s="10"/>
      <c r="Z198" s="10"/>
      <c r="AA198" s="10"/>
    </row>
    <row r="199" spans="1:27" ht="15">
      <c r="A199" s="5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2"/>
      <c r="N199" s="2"/>
      <c r="O199" s="2"/>
      <c r="P199" s="2"/>
      <c r="Q199" s="2"/>
      <c r="R199" s="2"/>
      <c r="S199" s="2"/>
      <c r="T199" s="2"/>
      <c r="U199" s="10"/>
      <c r="V199" s="10"/>
      <c r="W199" s="10"/>
      <c r="X199" s="10"/>
      <c r="Y199" s="10"/>
      <c r="Z199" s="10"/>
      <c r="AA199" s="10"/>
    </row>
    <row r="200" spans="1:27" ht="15">
      <c r="A200" s="5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2"/>
      <c r="N200" s="2"/>
      <c r="O200" s="2"/>
      <c r="P200" s="2"/>
      <c r="Q200" s="2"/>
      <c r="R200" s="2"/>
      <c r="S200" s="2"/>
      <c r="T200" s="2"/>
      <c r="U200" s="10"/>
      <c r="V200" s="10"/>
      <c r="W200" s="10"/>
      <c r="X200" s="10"/>
      <c r="Y200" s="10"/>
      <c r="Z200" s="10"/>
      <c r="AA200" s="10"/>
    </row>
    <row r="201" spans="1:27" ht="15">
      <c r="A201" s="5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2"/>
      <c r="N201" s="2"/>
      <c r="O201" s="2"/>
      <c r="P201" s="2"/>
      <c r="Q201" s="2"/>
      <c r="R201" s="2"/>
      <c r="S201" s="2"/>
      <c r="T201" s="2"/>
      <c r="U201" s="10"/>
      <c r="V201" s="10"/>
      <c r="W201" s="10"/>
      <c r="X201" s="10"/>
      <c r="Y201" s="10"/>
      <c r="Z201" s="10"/>
      <c r="AA201" s="10"/>
    </row>
    <row r="202" spans="1:27" ht="15">
      <c r="A202" s="5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2"/>
      <c r="N202" s="2"/>
      <c r="O202" s="2"/>
      <c r="P202" s="2"/>
      <c r="Q202" s="2"/>
      <c r="R202" s="2"/>
      <c r="S202" s="2"/>
      <c r="T202" s="2"/>
      <c r="U202" s="10"/>
      <c r="V202" s="10"/>
      <c r="W202" s="10"/>
      <c r="X202" s="10"/>
      <c r="Y202" s="10"/>
      <c r="Z202" s="10"/>
      <c r="AA202" s="10"/>
    </row>
    <row r="203" spans="1:27" ht="15">
      <c r="A203" s="5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2"/>
      <c r="N203" s="2"/>
      <c r="O203" s="2"/>
      <c r="P203" s="2"/>
      <c r="Q203" s="2"/>
      <c r="R203" s="2"/>
      <c r="S203" s="2"/>
      <c r="T203" s="2"/>
      <c r="U203" s="10"/>
      <c r="V203" s="10"/>
      <c r="W203" s="10"/>
      <c r="X203" s="10"/>
      <c r="Y203" s="10"/>
      <c r="Z203" s="10"/>
      <c r="AA203" s="10"/>
    </row>
    <row r="204" spans="1:27" ht="15">
      <c r="A204" s="5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2"/>
      <c r="N204" s="2"/>
      <c r="O204" s="2"/>
      <c r="P204" s="2"/>
      <c r="Q204" s="2"/>
      <c r="R204" s="2"/>
      <c r="S204" s="2"/>
      <c r="T204" s="2"/>
      <c r="U204" s="10"/>
      <c r="V204" s="10"/>
      <c r="W204" s="10"/>
      <c r="X204" s="10"/>
      <c r="Y204" s="10"/>
      <c r="Z204" s="10"/>
      <c r="AA204" s="10"/>
    </row>
    <row r="205" spans="1:27" ht="15">
      <c r="A205" s="5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2"/>
      <c r="N205" s="2"/>
      <c r="O205" s="2"/>
      <c r="P205" s="2"/>
      <c r="Q205" s="2"/>
      <c r="R205" s="2"/>
      <c r="S205" s="2"/>
      <c r="T205" s="2"/>
      <c r="U205" s="10"/>
      <c r="V205" s="10"/>
      <c r="W205" s="10"/>
      <c r="X205" s="10"/>
      <c r="Y205" s="10"/>
      <c r="Z205" s="10"/>
      <c r="AA205" s="10"/>
    </row>
    <row r="206" spans="1:27" ht="15">
      <c r="A206" s="5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2"/>
      <c r="N206" s="2"/>
      <c r="O206" s="2"/>
      <c r="P206" s="2"/>
      <c r="Q206" s="2"/>
      <c r="R206" s="2"/>
      <c r="S206" s="2"/>
      <c r="T206" s="2"/>
      <c r="U206" s="10"/>
      <c r="V206" s="10"/>
      <c r="W206" s="10"/>
      <c r="X206" s="10"/>
      <c r="Y206" s="10"/>
      <c r="Z206" s="10"/>
      <c r="AA206" s="10"/>
    </row>
    <row r="207" spans="1:27" ht="15">
      <c r="A207" s="5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2"/>
      <c r="N207" s="2"/>
      <c r="O207" s="2"/>
      <c r="P207" s="2"/>
      <c r="Q207" s="2"/>
      <c r="R207" s="2"/>
      <c r="S207" s="2"/>
      <c r="T207" s="2"/>
      <c r="U207" s="10"/>
      <c r="V207" s="10"/>
      <c r="W207" s="10"/>
      <c r="X207" s="10"/>
      <c r="Y207" s="10"/>
      <c r="Z207" s="10"/>
      <c r="AA207" s="10"/>
    </row>
    <row r="208" spans="1:27" ht="15">
      <c r="A208" s="5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2"/>
      <c r="N208" s="2"/>
      <c r="O208" s="2"/>
      <c r="P208" s="2"/>
      <c r="Q208" s="2"/>
      <c r="R208" s="2"/>
      <c r="S208" s="2"/>
      <c r="T208" s="2"/>
      <c r="U208" s="10"/>
      <c r="V208" s="10"/>
      <c r="W208" s="10"/>
      <c r="X208" s="10"/>
      <c r="Y208" s="10"/>
      <c r="Z208" s="10"/>
      <c r="AA208" s="10"/>
    </row>
    <row r="209" spans="1:27" ht="15">
      <c r="A209" s="5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2"/>
      <c r="N209" s="2"/>
      <c r="O209" s="2"/>
      <c r="P209" s="2"/>
      <c r="Q209" s="2"/>
      <c r="R209" s="2"/>
      <c r="S209" s="2"/>
      <c r="T209" s="2"/>
      <c r="U209" s="10"/>
      <c r="V209" s="10"/>
      <c r="W209" s="10"/>
      <c r="X209" s="10"/>
      <c r="Y209" s="10"/>
      <c r="Z209" s="10"/>
      <c r="AA209" s="10"/>
    </row>
    <row r="210" spans="1:27" ht="15">
      <c r="A210" s="5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2"/>
      <c r="N210" s="2"/>
      <c r="O210" s="2"/>
      <c r="P210" s="2"/>
      <c r="Q210" s="2"/>
      <c r="R210" s="2"/>
      <c r="S210" s="2"/>
      <c r="T210" s="2"/>
      <c r="U210" s="10"/>
      <c r="V210" s="10"/>
      <c r="W210" s="10"/>
      <c r="X210" s="10"/>
      <c r="Y210" s="10"/>
      <c r="Z210" s="10"/>
      <c r="AA210" s="10"/>
    </row>
    <row r="211" spans="1:27" ht="15">
      <c r="A211" s="5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2"/>
      <c r="N211" s="2"/>
      <c r="O211" s="2"/>
      <c r="P211" s="2"/>
      <c r="Q211" s="2"/>
      <c r="R211" s="2"/>
      <c r="S211" s="2"/>
      <c r="T211" s="2"/>
      <c r="U211" s="10"/>
      <c r="V211" s="10"/>
      <c r="W211" s="10"/>
      <c r="X211" s="10"/>
      <c r="Y211" s="10"/>
      <c r="Z211" s="10"/>
      <c r="AA211" s="10"/>
    </row>
    <row r="212" spans="1:27" ht="15">
      <c r="A212" s="5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2"/>
      <c r="N212" s="2"/>
      <c r="O212" s="2"/>
      <c r="P212" s="2"/>
      <c r="Q212" s="2"/>
      <c r="R212" s="2"/>
      <c r="S212" s="2"/>
      <c r="T212" s="2"/>
      <c r="U212" s="10"/>
      <c r="V212" s="10"/>
      <c r="W212" s="10"/>
      <c r="X212" s="10"/>
      <c r="Y212" s="10"/>
      <c r="Z212" s="10"/>
      <c r="AA212" s="10"/>
    </row>
    <row r="213" spans="1:27" ht="15">
      <c r="A213" s="5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2"/>
      <c r="N213" s="2"/>
      <c r="O213" s="2"/>
      <c r="P213" s="2"/>
      <c r="Q213" s="2"/>
      <c r="R213" s="2"/>
      <c r="S213" s="2"/>
      <c r="T213" s="2"/>
      <c r="U213" s="10"/>
      <c r="V213" s="10"/>
      <c r="W213" s="10"/>
      <c r="X213" s="10"/>
      <c r="Y213" s="10"/>
      <c r="Z213" s="10"/>
      <c r="AA213" s="10"/>
    </row>
    <row r="214" spans="1:27" ht="15">
      <c r="A214" s="5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2"/>
      <c r="N214" s="2"/>
      <c r="O214" s="2"/>
      <c r="P214" s="2"/>
      <c r="Q214" s="2"/>
      <c r="R214" s="2"/>
      <c r="S214" s="2"/>
      <c r="T214" s="2"/>
      <c r="U214" s="10"/>
      <c r="V214" s="10"/>
      <c r="W214" s="10"/>
      <c r="X214" s="10"/>
      <c r="Y214" s="10"/>
      <c r="Z214" s="10"/>
      <c r="AA214" s="10"/>
    </row>
    <row r="215" spans="1:27" ht="15">
      <c r="A215" s="5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2"/>
      <c r="N215" s="2"/>
      <c r="O215" s="2"/>
      <c r="P215" s="2"/>
      <c r="Q215" s="2"/>
      <c r="R215" s="2"/>
      <c r="S215" s="2"/>
      <c r="T215" s="2"/>
      <c r="U215" s="10"/>
      <c r="V215" s="10"/>
      <c r="W215" s="10"/>
      <c r="X215" s="10"/>
      <c r="Y215" s="10"/>
      <c r="Z215" s="10"/>
      <c r="AA215" s="10"/>
    </row>
    <row r="216" spans="1:27" ht="15">
      <c r="A216" s="5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2"/>
      <c r="N216" s="2"/>
      <c r="O216" s="2"/>
      <c r="P216" s="2"/>
      <c r="Q216" s="2"/>
      <c r="R216" s="2"/>
      <c r="S216" s="2"/>
      <c r="T216" s="2"/>
      <c r="U216" s="10"/>
      <c r="V216" s="10"/>
      <c r="W216" s="10"/>
      <c r="X216" s="10"/>
      <c r="Y216" s="10"/>
      <c r="Z216" s="10"/>
      <c r="AA216" s="10"/>
    </row>
    <row r="217" spans="1:27" ht="15">
      <c r="A217" s="5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2"/>
      <c r="N217" s="2"/>
      <c r="O217" s="2"/>
      <c r="P217" s="2"/>
      <c r="Q217" s="2"/>
      <c r="R217" s="2"/>
      <c r="S217" s="2"/>
      <c r="T217" s="2"/>
      <c r="U217" s="10"/>
      <c r="V217" s="10"/>
      <c r="W217" s="10"/>
      <c r="X217" s="10"/>
      <c r="Y217" s="10"/>
      <c r="Z217" s="10"/>
      <c r="AA217" s="10"/>
    </row>
    <row r="218" spans="1:27" ht="15">
      <c r="A218" s="5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2"/>
      <c r="N218" s="2"/>
      <c r="O218" s="2"/>
      <c r="P218" s="2"/>
      <c r="Q218" s="2"/>
      <c r="R218" s="2"/>
      <c r="S218" s="2"/>
      <c r="T218" s="2"/>
      <c r="U218" s="10"/>
      <c r="V218" s="10"/>
      <c r="W218" s="10"/>
      <c r="X218" s="10"/>
      <c r="Y218" s="10"/>
      <c r="Z218" s="10"/>
      <c r="AA218" s="10"/>
    </row>
    <row r="219" spans="1:27" ht="15">
      <c r="A219" s="5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2"/>
      <c r="N219" s="2"/>
      <c r="O219" s="2"/>
      <c r="P219" s="2"/>
      <c r="Q219" s="2"/>
      <c r="R219" s="2"/>
      <c r="S219" s="2"/>
      <c r="T219" s="2"/>
      <c r="U219" s="10"/>
      <c r="V219" s="10"/>
      <c r="W219" s="10"/>
      <c r="X219" s="10"/>
      <c r="Y219" s="10"/>
      <c r="Z219" s="10"/>
      <c r="AA219" s="10"/>
    </row>
    <row r="220" spans="1:27" ht="15">
      <c r="A220" s="5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2"/>
      <c r="N220" s="2"/>
      <c r="O220" s="2"/>
      <c r="P220" s="2"/>
      <c r="Q220" s="2"/>
      <c r="R220" s="2"/>
      <c r="S220" s="2"/>
      <c r="T220" s="2"/>
      <c r="U220" s="10"/>
      <c r="V220" s="10"/>
      <c r="W220" s="10"/>
      <c r="X220" s="10"/>
      <c r="Y220" s="10"/>
      <c r="Z220" s="10"/>
      <c r="AA220" s="10"/>
    </row>
    <row r="221" spans="1:27" ht="15">
      <c r="A221" s="5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2"/>
      <c r="N221" s="2"/>
      <c r="O221" s="2"/>
      <c r="P221" s="2"/>
      <c r="Q221" s="2"/>
      <c r="R221" s="2"/>
      <c r="S221" s="2"/>
      <c r="T221" s="2"/>
      <c r="U221" s="10"/>
      <c r="V221" s="10"/>
      <c r="W221" s="10"/>
      <c r="X221" s="10"/>
      <c r="Y221" s="10"/>
      <c r="Z221" s="10"/>
      <c r="AA221" s="10"/>
    </row>
    <row r="222" spans="1:27" ht="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6"/>
      <c r="N222" s="6"/>
      <c r="O222" s="6"/>
      <c r="P222" s="6"/>
      <c r="Q222" s="6"/>
      <c r="R222" s="6"/>
      <c r="S222" s="2"/>
      <c r="T222" s="2"/>
      <c r="U222" s="10"/>
      <c r="V222" s="10"/>
      <c r="W222" s="10"/>
      <c r="X222" s="10"/>
      <c r="Y222" s="10"/>
      <c r="Z222" s="10"/>
      <c r="AA222" s="10"/>
    </row>
    <row r="223" spans="1:27" ht="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6"/>
      <c r="N223" s="6"/>
      <c r="O223" s="6"/>
      <c r="P223" s="6"/>
      <c r="Q223" s="6"/>
      <c r="R223" s="6"/>
      <c r="S223" s="2"/>
      <c r="T223" s="2"/>
      <c r="U223" s="10"/>
      <c r="V223" s="10"/>
      <c r="W223" s="10"/>
      <c r="X223" s="10"/>
      <c r="Y223" s="10"/>
      <c r="Z223" s="10"/>
      <c r="AA223" s="10"/>
    </row>
    <row r="224" spans="1:27" ht="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6"/>
      <c r="N224" s="6"/>
      <c r="O224" s="6"/>
      <c r="P224" s="6"/>
      <c r="Q224" s="6"/>
      <c r="R224" s="6"/>
      <c r="S224" s="2"/>
      <c r="T224" s="2"/>
      <c r="U224" s="10"/>
      <c r="V224" s="10"/>
      <c r="W224" s="10"/>
      <c r="X224" s="10"/>
      <c r="Y224" s="10"/>
      <c r="Z224" s="10"/>
      <c r="AA224" s="10"/>
    </row>
    <row r="225" spans="1:27" ht="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6"/>
      <c r="N225" s="6"/>
      <c r="O225" s="6"/>
      <c r="P225" s="6"/>
      <c r="Q225" s="6"/>
      <c r="R225" s="6"/>
      <c r="S225" s="2"/>
      <c r="T225" s="2"/>
      <c r="U225" s="10"/>
      <c r="V225" s="10"/>
      <c r="W225" s="10"/>
      <c r="X225" s="10"/>
      <c r="Y225" s="10"/>
      <c r="Z225" s="10"/>
      <c r="AA225" s="10"/>
    </row>
    <row r="226" spans="1:27" ht="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6"/>
      <c r="N226" s="6"/>
      <c r="O226" s="6"/>
      <c r="P226" s="6"/>
      <c r="Q226" s="6"/>
      <c r="R226" s="6"/>
      <c r="S226" s="2"/>
      <c r="T226" s="2"/>
      <c r="U226" s="10"/>
      <c r="V226" s="10"/>
      <c r="W226" s="10"/>
      <c r="X226" s="10"/>
      <c r="Y226" s="10"/>
      <c r="Z226" s="10"/>
      <c r="AA226" s="10"/>
    </row>
    <row r="227" spans="1:27" ht="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6"/>
      <c r="N227" s="6"/>
      <c r="O227" s="6"/>
      <c r="P227" s="6"/>
      <c r="Q227" s="6"/>
      <c r="R227" s="6"/>
      <c r="S227" s="2"/>
      <c r="T227" s="2"/>
      <c r="U227" s="10"/>
      <c r="V227" s="10"/>
      <c r="W227" s="10"/>
      <c r="X227" s="10"/>
      <c r="Y227" s="10"/>
      <c r="Z227" s="10"/>
      <c r="AA227" s="10"/>
    </row>
    <row r="228" spans="1:27" ht="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6"/>
      <c r="N228" s="6"/>
      <c r="O228" s="6"/>
      <c r="P228" s="6"/>
      <c r="Q228" s="6"/>
      <c r="R228" s="6"/>
      <c r="S228" s="2"/>
      <c r="T228" s="2"/>
      <c r="U228" s="10"/>
      <c r="V228" s="10"/>
      <c r="W228" s="10"/>
      <c r="X228" s="10"/>
      <c r="Y228" s="10"/>
      <c r="Z228" s="10"/>
      <c r="AA228" s="10"/>
    </row>
    <row r="229" spans="1:27" ht="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6"/>
      <c r="N229" s="6"/>
      <c r="O229" s="6"/>
      <c r="P229" s="6"/>
      <c r="Q229" s="6"/>
      <c r="R229" s="6"/>
      <c r="S229" s="2"/>
      <c r="T229" s="2"/>
      <c r="U229" s="10"/>
      <c r="V229" s="10"/>
      <c r="W229" s="10"/>
      <c r="X229" s="10"/>
      <c r="Y229" s="10"/>
      <c r="Z229" s="10"/>
      <c r="AA229" s="10"/>
    </row>
    <row r="230" spans="1:27" ht="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6"/>
      <c r="N230" s="6"/>
      <c r="O230" s="6"/>
      <c r="P230" s="6"/>
      <c r="Q230" s="6"/>
      <c r="R230" s="6"/>
      <c r="S230" s="2"/>
      <c r="T230" s="2"/>
      <c r="U230" s="10"/>
      <c r="V230" s="10"/>
      <c r="W230" s="10"/>
      <c r="X230" s="10"/>
      <c r="Y230" s="10"/>
      <c r="Z230" s="10"/>
      <c r="AA230" s="10"/>
    </row>
    <row r="231" spans="1:27" ht="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6"/>
      <c r="N231" s="6"/>
      <c r="O231" s="6"/>
      <c r="P231" s="6"/>
      <c r="Q231" s="6"/>
      <c r="R231" s="6"/>
      <c r="S231" s="2"/>
      <c r="T231" s="2"/>
      <c r="U231" s="10"/>
      <c r="V231" s="10"/>
      <c r="W231" s="10"/>
      <c r="X231" s="10"/>
      <c r="Y231" s="10"/>
      <c r="Z231" s="10"/>
      <c r="AA231" s="10"/>
    </row>
    <row r="232" spans="1:27" ht="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6"/>
      <c r="N232" s="6"/>
      <c r="O232" s="6"/>
      <c r="P232" s="6"/>
      <c r="Q232" s="6"/>
      <c r="R232" s="6"/>
      <c r="S232" s="2"/>
      <c r="T232" s="2"/>
      <c r="U232" s="10"/>
      <c r="V232" s="10"/>
      <c r="W232" s="10"/>
      <c r="X232" s="10"/>
      <c r="Y232" s="10"/>
      <c r="Z232" s="10"/>
      <c r="AA232" s="10"/>
    </row>
    <row r="233" spans="1:27" ht="1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6"/>
      <c r="N233" s="6"/>
      <c r="O233" s="6"/>
      <c r="P233" s="6"/>
      <c r="Q233" s="6"/>
      <c r="R233" s="6"/>
      <c r="S233" s="2"/>
      <c r="T233" s="2"/>
      <c r="U233" s="10"/>
      <c r="V233" s="10"/>
      <c r="W233" s="10"/>
      <c r="X233" s="10"/>
      <c r="Y233" s="10"/>
      <c r="Z233" s="10"/>
      <c r="AA233" s="10"/>
    </row>
    <row r="234" spans="1:27" ht="15">
      <c r="A234" s="6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6"/>
      <c r="N234" s="6"/>
      <c r="O234" s="6"/>
      <c r="P234" s="6"/>
      <c r="Q234" s="6"/>
      <c r="R234" s="6"/>
      <c r="S234" s="2"/>
      <c r="T234" s="2"/>
      <c r="U234" s="10"/>
      <c r="V234" s="10"/>
      <c r="W234" s="10"/>
      <c r="X234" s="10"/>
      <c r="Y234" s="10"/>
      <c r="Z234" s="10"/>
      <c r="AA234" s="10"/>
    </row>
    <row r="235" spans="1:27" ht="15">
      <c r="A235" s="6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6"/>
      <c r="N235" s="6"/>
      <c r="O235" s="6"/>
      <c r="P235" s="6"/>
      <c r="Q235" s="6"/>
      <c r="R235" s="6"/>
      <c r="S235" s="2"/>
      <c r="T235" s="2"/>
      <c r="U235" s="10"/>
      <c r="V235" s="10"/>
      <c r="W235" s="10"/>
      <c r="X235" s="10"/>
      <c r="Y235" s="10"/>
      <c r="Z235" s="10"/>
      <c r="AA235" s="28"/>
    </row>
    <row r="236" spans="2:27" ht="1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6"/>
      <c r="N236" s="6"/>
      <c r="O236" s="6"/>
      <c r="P236" s="6"/>
      <c r="Q236" s="6"/>
      <c r="R236" s="6"/>
      <c r="S236" s="2"/>
      <c r="T236" s="2"/>
      <c r="U236" s="10"/>
      <c r="V236" s="10"/>
      <c r="W236" s="10"/>
      <c r="X236" s="10"/>
      <c r="Y236" s="10"/>
      <c r="Z236" s="10"/>
      <c r="AA236" s="28"/>
    </row>
    <row r="237" spans="2:27" ht="1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6"/>
      <c r="N237" s="6"/>
      <c r="O237" s="6"/>
      <c r="P237" s="6"/>
      <c r="Q237" s="6"/>
      <c r="R237" s="6"/>
      <c r="S237" s="2"/>
      <c r="T237" s="2"/>
      <c r="U237" s="10"/>
      <c r="V237" s="10"/>
      <c r="W237" s="10"/>
      <c r="X237" s="10"/>
      <c r="Y237" s="10"/>
      <c r="Z237" s="10"/>
      <c r="AA237" s="28"/>
    </row>
    <row r="238" spans="2:27" ht="1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6"/>
      <c r="N238" s="6"/>
      <c r="O238" s="6"/>
      <c r="P238" s="6"/>
      <c r="Q238" s="6"/>
      <c r="R238" s="6"/>
      <c r="S238" s="2"/>
      <c r="T238" s="2"/>
      <c r="U238" s="10"/>
      <c r="V238" s="10"/>
      <c r="W238" s="10"/>
      <c r="X238" s="10"/>
      <c r="Y238" s="10"/>
      <c r="Z238" s="10"/>
      <c r="AA238" s="28"/>
    </row>
    <row r="239" spans="2:27" ht="1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6"/>
      <c r="N239" s="6"/>
      <c r="O239" s="6"/>
      <c r="P239" s="6"/>
      <c r="Q239" s="6"/>
      <c r="R239" s="6"/>
      <c r="S239" s="2"/>
      <c r="T239" s="2"/>
      <c r="U239" s="10"/>
      <c r="V239" s="10"/>
      <c r="W239" s="10"/>
      <c r="X239" s="10"/>
      <c r="Y239" s="10"/>
      <c r="Z239" s="10"/>
      <c r="AA239" s="28"/>
    </row>
    <row r="240" spans="2:27" ht="1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6"/>
      <c r="N240" s="6"/>
      <c r="O240" s="6"/>
      <c r="P240" s="6"/>
      <c r="Q240" s="6"/>
      <c r="R240" s="6"/>
      <c r="S240" s="2"/>
      <c r="T240" s="2"/>
      <c r="U240" s="10"/>
      <c r="V240" s="10"/>
      <c r="W240" s="10"/>
      <c r="X240" s="10"/>
      <c r="Y240" s="10"/>
      <c r="Z240" s="10"/>
      <c r="AA240" s="28"/>
    </row>
    <row r="241" spans="2:27" ht="1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6"/>
      <c r="N241" s="6"/>
      <c r="O241" s="6"/>
      <c r="P241" s="6"/>
      <c r="Q241" s="6"/>
      <c r="R241" s="6"/>
      <c r="S241" s="2"/>
      <c r="T241" s="2"/>
      <c r="U241" s="10"/>
      <c r="V241" s="10"/>
      <c r="W241" s="10"/>
      <c r="X241" s="10"/>
      <c r="Y241" s="10"/>
      <c r="Z241" s="10"/>
      <c r="AA241" s="28"/>
    </row>
    <row r="242" spans="2:27" ht="1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6"/>
      <c r="N242" s="6"/>
      <c r="O242" s="6"/>
      <c r="P242" s="6"/>
      <c r="Q242" s="6"/>
      <c r="R242" s="6"/>
      <c r="S242" s="2"/>
      <c r="T242" s="2"/>
      <c r="U242" s="10"/>
      <c r="V242" s="10"/>
      <c r="W242" s="10"/>
      <c r="X242" s="10"/>
      <c r="Y242" s="10"/>
      <c r="Z242" s="10"/>
      <c r="AA242" s="28"/>
    </row>
    <row r="243" spans="2:27" ht="1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6"/>
      <c r="N243" s="6"/>
      <c r="O243" s="6"/>
      <c r="P243" s="6"/>
      <c r="Q243" s="6"/>
      <c r="R243" s="6"/>
      <c r="S243" s="2"/>
      <c r="T243" s="2"/>
      <c r="U243" s="10"/>
      <c r="V243" s="10"/>
      <c r="W243" s="10"/>
      <c r="X243" s="10"/>
      <c r="Y243" s="10"/>
      <c r="Z243" s="10"/>
      <c r="AA243" s="28"/>
    </row>
    <row r="244" spans="2:27" ht="1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6"/>
      <c r="N244" s="6"/>
      <c r="O244" s="6"/>
      <c r="P244" s="6"/>
      <c r="Q244" s="6"/>
      <c r="R244" s="6"/>
      <c r="S244" s="2"/>
      <c r="T244" s="2"/>
      <c r="U244" s="10"/>
      <c r="V244" s="10"/>
      <c r="W244" s="10"/>
      <c r="X244" s="10"/>
      <c r="Y244" s="10"/>
      <c r="Z244" s="10"/>
      <c r="AA244" s="28"/>
    </row>
    <row r="245" spans="2:27" ht="1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6"/>
      <c r="N245" s="6"/>
      <c r="O245" s="6"/>
      <c r="P245" s="6"/>
      <c r="Q245" s="6"/>
      <c r="R245" s="6"/>
      <c r="S245" s="2"/>
      <c r="T245" s="2"/>
      <c r="U245" s="10"/>
      <c r="V245" s="10"/>
      <c r="W245" s="10"/>
      <c r="X245" s="10"/>
      <c r="Y245" s="10"/>
      <c r="Z245" s="10"/>
      <c r="AA245" s="28"/>
    </row>
    <row r="246" spans="2:27" ht="1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6"/>
      <c r="N246" s="6"/>
      <c r="O246" s="6"/>
      <c r="P246" s="6"/>
      <c r="Q246" s="6"/>
      <c r="R246" s="6"/>
      <c r="S246" s="2"/>
      <c r="T246" s="2"/>
      <c r="U246" s="10"/>
      <c r="V246" s="10"/>
      <c r="W246" s="10"/>
      <c r="X246" s="10"/>
      <c r="Y246" s="10"/>
      <c r="Z246" s="10"/>
      <c r="AA246" s="28"/>
    </row>
    <row r="247" spans="2:27" ht="1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6"/>
      <c r="N247" s="6"/>
      <c r="O247" s="6"/>
      <c r="P247" s="6"/>
      <c r="Q247" s="6"/>
      <c r="R247" s="6"/>
      <c r="S247" s="2"/>
      <c r="T247" s="6"/>
      <c r="U247" s="28"/>
      <c r="V247" s="28"/>
      <c r="W247" s="28"/>
      <c r="X247" s="28"/>
      <c r="Y247" s="28"/>
      <c r="Z247" s="28"/>
      <c r="AA247" s="28"/>
    </row>
    <row r="248" spans="2:27" ht="1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6"/>
      <c r="N248" s="6"/>
      <c r="O248" s="6"/>
      <c r="P248" s="6"/>
      <c r="Q248" s="6"/>
      <c r="R248" s="6"/>
      <c r="S248" s="2"/>
      <c r="T248" s="6"/>
      <c r="U248" s="28"/>
      <c r="V248" s="28"/>
      <c r="W248" s="28"/>
      <c r="X248" s="28"/>
      <c r="Y248" s="28"/>
      <c r="Z248" s="28"/>
      <c r="AA248" s="28"/>
    </row>
    <row r="249" spans="2:27" ht="1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6"/>
      <c r="N249" s="6"/>
      <c r="O249" s="6"/>
      <c r="P249" s="6"/>
      <c r="Q249" s="6"/>
      <c r="R249" s="6"/>
      <c r="S249" s="2"/>
      <c r="T249" s="6"/>
      <c r="U249" s="28"/>
      <c r="V249" s="28"/>
      <c r="W249" s="28"/>
      <c r="X249" s="28"/>
      <c r="Y249" s="28"/>
      <c r="Z249" s="28"/>
      <c r="AA249" s="28"/>
    </row>
    <row r="250" spans="2:27" ht="1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6"/>
      <c r="N250" s="6"/>
      <c r="O250" s="6"/>
      <c r="P250" s="6"/>
      <c r="Q250" s="6"/>
      <c r="R250" s="6"/>
      <c r="S250" s="2"/>
      <c r="T250" s="6"/>
      <c r="U250" s="28"/>
      <c r="V250" s="28"/>
      <c r="W250" s="28"/>
      <c r="X250" s="28"/>
      <c r="Y250" s="28"/>
      <c r="Z250" s="28"/>
      <c r="AA250" s="28"/>
    </row>
    <row r="251" spans="2:27" ht="1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6"/>
      <c r="N251" s="6"/>
      <c r="O251" s="6"/>
      <c r="P251" s="6"/>
      <c r="Q251" s="6"/>
      <c r="R251" s="6"/>
      <c r="S251" s="2"/>
      <c r="T251" s="6"/>
      <c r="U251" s="28"/>
      <c r="V251" s="28"/>
      <c r="W251" s="28"/>
      <c r="X251" s="28"/>
      <c r="Y251" s="28"/>
      <c r="Z251" s="28"/>
      <c r="AA251" s="28"/>
    </row>
    <row r="252" spans="2:27" ht="1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6"/>
      <c r="N252" s="6"/>
      <c r="O252" s="6"/>
      <c r="P252" s="6"/>
      <c r="Q252" s="6"/>
      <c r="R252" s="6"/>
      <c r="S252" s="2"/>
      <c r="T252" s="6"/>
      <c r="U252" s="28"/>
      <c r="V252" s="28"/>
      <c r="W252" s="28"/>
      <c r="X252" s="28"/>
      <c r="Y252" s="28"/>
      <c r="Z252" s="28"/>
      <c r="AA252" s="28"/>
    </row>
    <row r="253" spans="2:27" ht="1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6"/>
      <c r="N253" s="6"/>
      <c r="O253" s="6"/>
      <c r="P253" s="6"/>
      <c r="Q253" s="6"/>
      <c r="R253" s="6"/>
      <c r="S253" s="2"/>
      <c r="T253" s="6"/>
      <c r="U253" s="28"/>
      <c r="V253" s="28"/>
      <c r="W253" s="28"/>
      <c r="X253" s="28"/>
      <c r="Y253" s="28"/>
      <c r="Z253" s="28"/>
      <c r="AA253" s="28"/>
    </row>
    <row r="254" spans="2:27" ht="1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6"/>
      <c r="N254" s="6"/>
      <c r="O254" s="6"/>
      <c r="P254" s="6"/>
      <c r="Q254" s="6"/>
      <c r="R254" s="6"/>
      <c r="S254" s="2"/>
      <c r="T254" s="6"/>
      <c r="U254" s="28"/>
      <c r="V254" s="28"/>
      <c r="W254" s="28"/>
      <c r="X254" s="28"/>
      <c r="Y254" s="28"/>
      <c r="Z254" s="28"/>
      <c r="AA254" s="28"/>
    </row>
    <row r="255" spans="2:27" ht="1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6"/>
      <c r="N255" s="6"/>
      <c r="O255" s="6"/>
      <c r="P255" s="6"/>
      <c r="Q255" s="6"/>
      <c r="R255" s="6"/>
      <c r="S255" s="2"/>
      <c r="T255" s="6"/>
      <c r="U255" s="28"/>
      <c r="V255" s="28"/>
      <c r="W255" s="28"/>
      <c r="X255" s="28"/>
      <c r="Y255" s="28"/>
      <c r="Z255" s="28"/>
      <c r="AA255" s="28"/>
    </row>
    <row r="256" spans="2:27" ht="1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6"/>
      <c r="N256" s="6"/>
      <c r="O256" s="6"/>
      <c r="P256" s="6"/>
      <c r="Q256" s="6"/>
      <c r="R256" s="6"/>
      <c r="S256" s="2"/>
      <c r="T256" s="6"/>
      <c r="U256" s="28"/>
      <c r="V256" s="28"/>
      <c r="W256" s="28"/>
      <c r="X256" s="28"/>
      <c r="Y256" s="28"/>
      <c r="Z256" s="28"/>
      <c r="AA256" s="28"/>
    </row>
    <row r="257" spans="2:27" ht="1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6"/>
      <c r="N257" s="6"/>
      <c r="O257" s="6"/>
      <c r="P257" s="6"/>
      <c r="Q257" s="6"/>
      <c r="R257" s="6"/>
      <c r="S257" s="2"/>
      <c r="T257" s="6"/>
      <c r="U257" s="28"/>
      <c r="V257" s="28"/>
      <c r="W257" s="28"/>
      <c r="X257" s="28"/>
      <c r="Y257" s="28"/>
      <c r="Z257" s="28"/>
      <c r="AA257" s="28"/>
    </row>
    <row r="258" spans="2:27" ht="1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6"/>
      <c r="N258" s="6"/>
      <c r="O258" s="6"/>
      <c r="P258" s="6"/>
      <c r="Q258" s="6"/>
      <c r="R258" s="6"/>
      <c r="S258" s="2"/>
      <c r="T258" s="6"/>
      <c r="U258" s="28"/>
      <c r="V258" s="28"/>
      <c r="W258" s="28"/>
      <c r="X258" s="28"/>
      <c r="Y258" s="28"/>
      <c r="Z258" s="28"/>
      <c r="AA258" s="28"/>
    </row>
    <row r="259" spans="2:27" ht="1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6"/>
      <c r="N259" s="6"/>
      <c r="O259" s="6"/>
      <c r="P259" s="6"/>
      <c r="Q259" s="6"/>
      <c r="R259" s="6"/>
      <c r="S259" s="2"/>
      <c r="T259" s="6"/>
      <c r="U259" s="28"/>
      <c r="V259" s="28"/>
      <c r="W259" s="28"/>
      <c r="X259" s="28"/>
      <c r="Y259" s="28"/>
      <c r="Z259" s="28"/>
      <c r="AA259" s="28"/>
    </row>
    <row r="260" spans="2:27" ht="1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6"/>
      <c r="N260" s="6"/>
      <c r="O260" s="6"/>
      <c r="P260" s="6"/>
      <c r="Q260" s="6"/>
      <c r="R260" s="6"/>
      <c r="S260" s="2"/>
      <c r="T260" s="6"/>
      <c r="U260" s="28"/>
      <c r="V260" s="28"/>
      <c r="W260" s="28"/>
      <c r="X260" s="28"/>
      <c r="Y260" s="28"/>
      <c r="Z260" s="28"/>
      <c r="AA260" s="28"/>
    </row>
    <row r="261" spans="2:27" ht="1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6"/>
      <c r="N261" s="6"/>
      <c r="O261" s="6"/>
      <c r="P261" s="6"/>
      <c r="Q261" s="6"/>
      <c r="R261" s="6"/>
      <c r="S261" s="2"/>
      <c r="T261" s="6"/>
      <c r="U261" s="28"/>
      <c r="V261" s="28"/>
      <c r="W261" s="28"/>
      <c r="X261" s="28"/>
      <c r="Y261" s="28"/>
      <c r="Z261" s="28"/>
      <c r="AA261" s="28"/>
    </row>
    <row r="262" spans="2:27" ht="1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6"/>
      <c r="N262" s="6"/>
      <c r="O262" s="6"/>
      <c r="P262" s="6"/>
      <c r="Q262" s="6"/>
      <c r="R262" s="6"/>
      <c r="S262" s="2"/>
      <c r="T262" s="6"/>
      <c r="U262" s="28"/>
      <c r="V262" s="28"/>
      <c r="W262" s="28"/>
      <c r="X262" s="28"/>
      <c r="Y262" s="28"/>
      <c r="Z262" s="28"/>
      <c r="AA262" s="28"/>
    </row>
    <row r="263" spans="2:27" ht="1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6"/>
      <c r="N263" s="6"/>
      <c r="O263" s="6"/>
      <c r="P263" s="6"/>
      <c r="Q263" s="6"/>
      <c r="R263" s="6"/>
      <c r="S263" s="2"/>
      <c r="T263" s="6"/>
      <c r="U263" s="28"/>
      <c r="V263" s="28"/>
      <c r="W263" s="28"/>
      <c r="X263" s="28"/>
      <c r="Y263" s="28"/>
      <c r="Z263" s="28"/>
      <c r="AA263" s="28"/>
    </row>
    <row r="264" spans="2:27" ht="1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6"/>
      <c r="N264" s="6"/>
      <c r="O264" s="6"/>
      <c r="P264" s="6"/>
      <c r="Q264" s="6"/>
      <c r="R264" s="6"/>
      <c r="S264" s="2"/>
      <c r="T264" s="6"/>
      <c r="U264" s="28"/>
      <c r="V264" s="28"/>
      <c r="W264" s="28"/>
      <c r="X264" s="28"/>
      <c r="Y264" s="28"/>
      <c r="Z264" s="28"/>
      <c r="AA264" s="28"/>
    </row>
    <row r="265" spans="2:27" ht="1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6"/>
      <c r="N265" s="6"/>
      <c r="O265" s="6"/>
      <c r="P265" s="6"/>
      <c r="Q265" s="6"/>
      <c r="R265" s="6"/>
      <c r="S265" s="2"/>
      <c r="T265" s="6"/>
      <c r="U265" s="28"/>
      <c r="V265" s="28"/>
      <c r="W265" s="28"/>
      <c r="X265" s="28"/>
      <c r="Y265" s="28"/>
      <c r="Z265" s="28"/>
      <c r="AA265" s="28"/>
    </row>
    <row r="266" spans="2:27" ht="1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6"/>
      <c r="N266" s="6"/>
      <c r="O266" s="6"/>
      <c r="P266" s="6"/>
      <c r="Q266" s="6"/>
      <c r="R266" s="6"/>
      <c r="S266" s="2"/>
      <c r="T266" s="6"/>
      <c r="U266" s="28"/>
      <c r="V266" s="28"/>
      <c r="W266" s="28"/>
      <c r="X266" s="28"/>
      <c r="Y266" s="28"/>
      <c r="Z266" s="28"/>
      <c r="AA266" s="28"/>
    </row>
    <row r="267" spans="2:27" ht="1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6"/>
      <c r="N267" s="6"/>
      <c r="O267" s="6"/>
      <c r="P267" s="6"/>
      <c r="Q267" s="6"/>
      <c r="R267" s="6"/>
      <c r="S267" s="2"/>
      <c r="T267" s="6"/>
      <c r="U267" s="28"/>
      <c r="V267" s="28"/>
      <c r="W267" s="28"/>
      <c r="X267" s="28"/>
      <c r="Y267" s="28"/>
      <c r="Z267" s="28"/>
      <c r="AA267" s="28"/>
    </row>
    <row r="268" spans="2:27" ht="1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6"/>
      <c r="N268" s="6"/>
      <c r="O268" s="6"/>
      <c r="P268" s="6"/>
      <c r="Q268" s="6"/>
      <c r="R268" s="6"/>
      <c r="S268" s="2"/>
      <c r="T268" s="6"/>
      <c r="U268" s="28"/>
      <c r="V268" s="28"/>
      <c r="W268" s="28"/>
      <c r="X268" s="28"/>
      <c r="Y268" s="28"/>
      <c r="Z268" s="28"/>
      <c r="AA268" s="28"/>
    </row>
    <row r="269" spans="2:27" ht="1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6"/>
      <c r="N269" s="6"/>
      <c r="O269" s="6"/>
      <c r="P269" s="6"/>
      <c r="Q269" s="6"/>
      <c r="R269" s="6"/>
      <c r="S269" s="6"/>
      <c r="T269" s="6"/>
      <c r="U269" s="28"/>
      <c r="V269" s="28"/>
      <c r="W269" s="28"/>
      <c r="X269" s="28"/>
      <c r="Y269" s="28"/>
      <c r="Z269" s="28"/>
      <c r="AA269" s="28"/>
    </row>
    <row r="270" spans="2:27" ht="1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6"/>
      <c r="N270" s="6"/>
      <c r="O270" s="6"/>
      <c r="P270" s="6"/>
      <c r="Q270" s="6"/>
      <c r="R270" s="6"/>
      <c r="S270" s="6"/>
      <c r="T270" s="6"/>
      <c r="U270" s="28"/>
      <c r="V270" s="28"/>
      <c r="W270" s="28"/>
      <c r="X270" s="28"/>
      <c r="Y270" s="28"/>
      <c r="Z270" s="28"/>
      <c r="AA270" s="28"/>
    </row>
    <row r="271" spans="2:27" ht="1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6"/>
      <c r="N271" s="6"/>
      <c r="O271" s="6"/>
      <c r="P271" s="6"/>
      <c r="Q271" s="6"/>
      <c r="R271" s="6"/>
      <c r="S271" s="6"/>
      <c r="T271" s="6"/>
      <c r="U271" s="28"/>
      <c r="V271" s="28"/>
      <c r="W271" s="28"/>
      <c r="X271" s="28"/>
      <c r="Y271" s="28"/>
      <c r="Z271" s="28"/>
      <c r="AA271" s="28"/>
    </row>
    <row r="272" spans="2:27" ht="1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6"/>
      <c r="N272" s="6"/>
      <c r="O272" s="6"/>
      <c r="P272" s="6"/>
      <c r="Q272" s="6"/>
      <c r="R272" s="6"/>
      <c r="S272" s="6"/>
      <c r="T272" s="6"/>
      <c r="U272" s="28"/>
      <c r="V272" s="28"/>
      <c r="W272" s="28"/>
      <c r="X272" s="28"/>
      <c r="Y272" s="28"/>
      <c r="Z272" s="28"/>
      <c r="AA272" s="28"/>
    </row>
    <row r="273" spans="2:27" ht="1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6"/>
      <c r="N273" s="6"/>
      <c r="O273" s="6"/>
      <c r="P273" s="6"/>
      <c r="Q273" s="6"/>
      <c r="R273" s="6"/>
      <c r="S273" s="6"/>
      <c r="T273" s="6"/>
      <c r="U273" s="28"/>
      <c r="V273" s="28"/>
      <c r="W273" s="28"/>
      <c r="X273" s="28"/>
      <c r="Y273" s="28"/>
      <c r="Z273" s="28"/>
      <c r="AA273" s="28"/>
    </row>
    <row r="274" spans="2:27" ht="1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6"/>
      <c r="N274" s="6"/>
      <c r="O274" s="6"/>
      <c r="P274" s="6"/>
      <c r="Q274" s="6"/>
      <c r="R274" s="6"/>
      <c r="S274" s="6"/>
      <c r="T274" s="6"/>
      <c r="U274" s="28"/>
      <c r="V274" s="28"/>
      <c r="W274" s="28"/>
      <c r="X274" s="28"/>
      <c r="Y274" s="28"/>
      <c r="Z274" s="28"/>
      <c r="AA274" s="28"/>
    </row>
    <row r="275" spans="2:27" ht="1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6"/>
      <c r="N275" s="6"/>
      <c r="O275" s="6"/>
      <c r="P275" s="6"/>
      <c r="Q275" s="6"/>
      <c r="R275" s="6"/>
      <c r="S275" s="6"/>
      <c r="T275" s="6"/>
      <c r="U275" s="28"/>
      <c r="V275" s="28"/>
      <c r="W275" s="28"/>
      <c r="X275" s="28"/>
      <c r="Y275" s="28"/>
      <c r="Z275" s="28"/>
      <c r="AA275" s="28"/>
    </row>
    <row r="276" spans="2:27" ht="1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6"/>
      <c r="N276" s="6"/>
      <c r="O276" s="6"/>
      <c r="P276" s="6"/>
      <c r="Q276" s="6"/>
      <c r="R276" s="6"/>
      <c r="S276" s="6"/>
      <c r="T276" s="6"/>
      <c r="U276" s="28"/>
      <c r="V276" s="28"/>
      <c r="W276" s="28"/>
      <c r="X276" s="28"/>
      <c r="Y276" s="28"/>
      <c r="Z276" s="28"/>
      <c r="AA276" s="28"/>
    </row>
    <row r="277" spans="2:27" ht="1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6"/>
      <c r="N277" s="6"/>
      <c r="O277" s="6"/>
      <c r="P277" s="6"/>
      <c r="Q277" s="6"/>
      <c r="R277" s="6"/>
      <c r="S277" s="6"/>
      <c r="T277" s="6"/>
      <c r="U277" s="28"/>
      <c r="V277" s="28"/>
      <c r="W277" s="28"/>
      <c r="X277" s="28"/>
      <c r="Y277" s="28"/>
      <c r="Z277" s="28"/>
      <c r="AA277" s="28"/>
    </row>
    <row r="278" spans="2:27" ht="1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6"/>
      <c r="N278" s="6"/>
      <c r="O278" s="6"/>
      <c r="P278" s="6"/>
      <c r="Q278" s="6"/>
      <c r="R278" s="6"/>
      <c r="S278" s="6"/>
      <c r="T278" s="6"/>
      <c r="U278" s="28"/>
      <c r="V278" s="28"/>
      <c r="W278" s="28"/>
      <c r="X278" s="28"/>
      <c r="Y278" s="28"/>
      <c r="Z278" s="28"/>
      <c r="AA278" s="28"/>
    </row>
    <row r="279" spans="2:27" ht="1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6"/>
      <c r="N279" s="6"/>
      <c r="O279" s="6"/>
      <c r="P279" s="6"/>
      <c r="Q279" s="6"/>
      <c r="R279" s="6"/>
      <c r="S279" s="6"/>
      <c r="T279" s="6"/>
      <c r="U279" s="28"/>
      <c r="V279" s="28"/>
      <c r="W279" s="28"/>
      <c r="X279" s="28"/>
      <c r="Y279" s="28"/>
      <c r="Z279" s="28"/>
      <c r="AA279" s="28"/>
    </row>
    <row r="280" spans="2:27" ht="1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6"/>
      <c r="N280" s="6"/>
      <c r="O280" s="6"/>
      <c r="P280" s="6"/>
      <c r="Q280" s="6"/>
      <c r="R280" s="6"/>
      <c r="S280" s="6"/>
      <c r="T280" s="6"/>
      <c r="U280" s="28"/>
      <c r="V280" s="28"/>
      <c r="W280" s="28"/>
      <c r="X280" s="28"/>
      <c r="Y280" s="28"/>
      <c r="Z280" s="28"/>
      <c r="AA280" s="28"/>
    </row>
    <row r="281" spans="2:27" ht="1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6"/>
      <c r="N281" s="6"/>
      <c r="O281" s="6"/>
      <c r="P281" s="6"/>
      <c r="Q281" s="6"/>
      <c r="R281" s="6"/>
      <c r="S281" s="6"/>
      <c r="T281" s="6"/>
      <c r="U281" s="28"/>
      <c r="V281" s="28"/>
      <c r="W281" s="28"/>
      <c r="X281" s="28"/>
      <c r="Y281" s="28"/>
      <c r="Z281" s="28"/>
      <c r="AA281" s="28"/>
    </row>
    <row r="282" spans="2:27" ht="1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6"/>
      <c r="N282" s="6"/>
      <c r="O282" s="6"/>
      <c r="P282" s="6"/>
      <c r="Q282" s="6"/>
      <c r="R282" s="6"/>
      <c r="S282" s="6"/>
      <c r="T282" s="6"/>
      <c r="U282" s="28"/>
      <c r="V282" s="28"/>
      <c r="W282" s="28"/>
      <c r="X282" s="28"/>
      <c r="Y282" s="28"/>
      <c r="Z282" s="28"/>
      <c r="AA282" s="28"/>
    </row>
    <row r="283" spans="2:27" ht="1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6"/>
      <c r="N283" s="6"/>
      <c r="O283" s="6"/>
      <c r="P283" s="6"/>
      <c r="Q283" s="6"/>
      <c r="R283" s="6"/>
      <c r="S283" s="6"/>
      <c r="T283" s="6"/>
      <c r="U283" s="28"/>
      <c r="V283" s="28"/>
      <c r="W283" s="28"/>
      <c r="X283" s="28"/>
      <c r="Y283" s="28"/>
      <c r="Z283" s="28"/>
      <c r="AA283" s="28"/>
    </row>
    <row r="284" spans="2:27" ht="1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6"/>
      <c r="N284" s="6"/>
      <c r="O284" s="6"/>
      <c r="P284" s="6"/>
      <c r="Q284" s="6"/>
      <c r="R284" s="6"/>
      <c r="S284" s="6"/>
      <c r="T284" s="6"/>
      <c r="U284" s="28"/>
      <c r="V284" s="28"/>
      <c r="W284" s="28"/>
      <c r="X284" s="28"/>
      <c r="Y284" s="28"/>
      <c r="Z284" s="28"/>
      <c r="AA284" s="28"/>
    </row>
    <row r="285" spans="2:27" ht="1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6"/>
      <c r="N285" s="6"/>
      <c r="O285" s="6"/>
      <c r="P285" s="6"/>
      <c r="Q285" s="6"/>
      <c r="R285" s="6"/>
      <c r="S285" s="6"/>
      <c r="T285" s="6"/>
      <c r="U285" s="28"/>
      <c r="V285" s="28"/>
      <c r="W285" s="28"/>
      <c r="X285" s="28"/>
      <c r="Y285" s="28"/>
      <c r="Z285" s="28"/>
      <c r="AA285" s="28"/>
    </row>
    <row r="286" spans="2:27" ht="1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6"/>
      <c r="N286" s="6"/>
      <c r="O286" s="6"/>
      <c r="P286" s="6"/>
      <c r="Q286" s="6"/>
      <c r="R286" s="6"/>
      <c r="S286" s="6"/>
      <c r="T286" s="6"/>
      <c r="U286" s="28"/>
      <c r="V286" s="28"/>
      <c r="W286" s="28"/>
      <c r="X286" s="28"/>
      <c r="Y286" s="28"/>
      <c r="Z286" s="28"/>
      <c r="AA286" s="28"/>
    </row>
    <row r="287" spans="2:27" ht="1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6"/>
      <c r="N287" s="6"/>
      <c r="O287" s="6"/>
      <c r="P287" s="6"/>
      <c r="Q287" s="6"/>
      <c r="R287" s="6"/>
      <c r="S287" s="6"/>
      <c r="T287" s="6"/>
      <c r="U287" s="28"/>
      <c r="V287" s="28"/>
      <c r="W287" s="28"/>
      <c r="X287" s="28"/>
      <c r="Y287" s="28"/>
      <c r="Z287" s="28"/>
      <c r="AA287" s="28"/>
    </row>
    <row r="288" spans="2:27" ht="1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6"/>
      <c r="N288" s="6"/>
      <c r="O288" s="6"/>
      <c r="P288" s="6"/>
      <c r="Q288" s="6"/>
      <c r="R288" s="6"/>
      <c r="S288" s="6"/>
      <c r="T288" s="6"/>
      <c r="U288" s="28"/>
      <c r="V288" s="28"/>
      <c r="W288" s="28"/>
      <c r="X288" s="28"/>
      <c r="Y288" s="28"/>
      <c r="Z288" s="28"/>
      <c r="AA288" s="28"/>
    </row>
    <row r="289" spans="2:27" ht="1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6"/>
      <c r="N289" s="6"/>
      <c r="O289" s="6"/>
      <c r="P289" s="6"/>
      <c r="Q289" s="6"/>
      <c r="R289" s="6"/>
      <c r="S289" s="6"/>
      <c r="T289" s="6"/>
      <c r="U289" s="28"/>
      <c r="V289" s="28"/>
      <c r="W289" s="28"/>
      <c r="X289" s="28"/>
      <c r="Y289" s="28"/>
      <c r="Z289" s="28"/>
      <c r="AA289" s="28"/>
    </row>
    <row r="290" spans="2:27" ht="1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6"/>
      <c r="N290" s="6"/>
      <c r="O290" s="6"/>
      <c r="P290" s="6"/>
      <c r="Q290" s="6"/>
      <c r="R290" s="6"/>
      <c r="S290" s="6"/>
      <c r="T290" s="6"/>
      <c r="U290" s="28"/>
      <c r="V290" s="28"/>
      <c r="W290" s="28"/>
      <c r="X290" s="28"/>
      <c r="Y290" s="28"/>
      <c r="Z290" s="28"/>
      <c r="AA290" s="28"/>
    </row>
    <row r="291" spans="2:27" ht="1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6"/>
      <c r="N291" s="6"/>
      <c r="O291" s="6"/>
      <c r="P291" s="6"/>
      <c r="Q291" s="6"/>
      <c r="R291" s="6"/>
      <c r="S291" s="6"/>
      <c r="T291" s="6"/>
      <c r="U291" s="28"/>
      <c r="V291" s="28"/>
      <c r="W291" s="28"/>
      <c r="X291" s="28"/>
      <c r="Y291" s="28"/>
      <c r="Z291" s="28"/>
      <c r="AA291" s="28"/>
    </row>
    <row r="292" spans="2:27" ht="1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6"/>
      <c r="N292" s="6"/>
      <c r="O292" s="6"/>
      <c r="P292" s="6"/>
      <c r="Q292" s="6"/>
      <c r="R292" s="6"/>
      <c r="S292" s="6"/>
      <c r="T292" s="6"/>
      <c r="U292" s="28"/>
      <c r="V292" s="28"/>
      <c r="W292" s="28"/>
      <c r="X292" s="28"/>
      <c r="Y292" s="28"/>
      <c r="Z292" s="28"/>
      <c r="AA292" s="28"/>
    </row>
    <row r="293" spans="2:27" ht="1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6"/>
      <c r="N293" s="6"/>
      <c r="O293" s="6"/>
      <c r="P293" s="6"/>
      <c r="Q293" s="6"/>
      <c r="R293" s="6"/>
      <c r="S293" s="6"/>
      <c r="T293" s="6"/>
      <c r="U293" s="28"/>
      <c r="V293" s="28"/>
      <c r="W293" s="28"/>
      <c r="X293" s="28"/>
      <c r="Y293" s="28"/>
      <c r="Z293" s="28"/>
      <c r="AA293" s="28"/>
    </row>
    <row r="294" spans="2:27" ht="1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6"/>
      <c r="N294" s="6"/>
      <c r="O294" s="6"/>
      <c r="P294" s="6"/>
      <c r="Q294" s="6"/>
      <c r="R294" s="6"/>
      <c r="S294" s="6"/>
      <c r="T294" s="6"/>
      <c r="U294" s="28"/>
      <c r="V294" s="28"/>
      <c r="W294" s="28"/>
      <c r="X294" s="28"/>
      <c r="Y294" s="28"/>
      <c r="Z294" s="28"/>
      <c r="AA294" s="28"/>
    </row>
    <row r="295" spans="2:27" ht="1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6"/>
      <c r="N295" s="6"/>
      <c r="O295" s="6"/>
      <c r="P295" s="6"/>
      <c r="Q295" s="6"/>
      <c r="R295" s="6"/>
      <c r="S295" s="6"/>
      <c r="T295" s="6"/>
      <c r="U295" s="28"/>
      <c r="V295" s="28"/>
      <c r="W295" s="28"/>
      <c r="X295" s="28"/>
      <c r="Y295" s="28"/>
      <c r="Z295" s="28"/>
      <c r="AA295" s="28"/>
    </row>
    <row r="296" spans="2:27" ht="1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6"/>
      <c r="N296" s="6"/>
      <c r="O296" s="6"/>
      <c r="P296" s="6"/>
      <c r="Q296" s="6"/>
      <c r="R296" s="6"/>
      <c r="S296" s="6"/>
      <c r="T296" s="6"/>
      <c r="U296" s="28"/>
      <c r="V296" s="28"/>
      <c r="W296" s="28"/>
      <c r="X296" s="28"/>
      <c r="Y296" s="28"/>
      <c r="Z296" s="28"/>
      <c r="AA296" s="28"/>
    </row>
    <row r="297" spans="2:27" ht="1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6"/>
      <c r="N297" s="6"/>
      <c r="O297" s="6"/>
      <c r="P297" s="6"/>
      <c r="Q297" s="6"/>
      <c r="R297" s="6"/>
      <c r="S297" s="6"/>
      <c r="T297" s="6"/>
      <c r="U297" s="28"/>
      <c r="V297" s="28"/>
      <c r="W297" s="28"/>
      <c r="X297" s="28"/>
      <c r="Y297" s="28"/>
      <c r="Z297" s="28"/>
      <c r="AA297" s="28"/>
    </row>
    <row r="298" spans="2:27" ht="1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6"/>
      <c r="N298" s="6"/>
      <c r="O298" s="6"/>
      <c r="P298" s="6"/>
      <c r="Q298" s="6"/>
      <c r="R298" s="6"/>
      <c r="S298" s="6"/>
      <c r="T298" s="6"/>
      <c r="U298" s="28"/>
      <c r="V298" s="28"/>
      <c r="W298" s="28"/>
      <c r="X298" s="28"/>
      <c r="Y298" s="28"/>
      <c r="Z298" s="28"/>
      <c r="AA298" s="28"/>
    </row>
    <row r="299" spans="2:27" ht="1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6"/>
      <c r="N299" s="6"/>
      <c r="O299" s="6"/>
      <c r="P299" s="6"/>
      <c r="Q299" s="6"/>
      <c r="R299" s="6"/>
      <c r="S299" s="6"/>
      <c r="T299" s="6"/>
      <c r="U299" s="28"/>
      <c r="V299" s="28"/>
      <c r="W299" s="28"/>
      <c r="X299" s="28"/>
      <c r="Y299" s="28"/>
      <c r="Z299" s="28"/>
      <c r="AA299" s="28"/>
    </row>
    <row r="300" spans="2:27" ht="1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6"/>
      <c r="N300" s="6"/>
      <c r="O300" s="6"/>
      <c r="P300" s="6"/>
      <c r="Q300" s="6"/>
      <c r="R300" s="6"/>
      <c r="S300" s="6"/>
      <c r="T300" s="6"/>
      <c r="U300" s="28"/>
      <c r="V300" s="28"/>
      <c r="W300" s="28"/>
      <c r="X300" s="28"/>
      <c r="Y300" s="28"/>
      <c r="Z300" s="28"/>
      <c r="AA300" s="28"/>
    </row>
    <row r="301" spans="2:27" ht="1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6"/>
      <c r="N301" s="6"/>
      <c r="O301" s="6"/>
      <c r="P301" s="6"/>
      <c r="Q301" s="6"/>
      <c r="R301" s="6"/>
      <c r="S301" s="6"/>
      <c r="T301" s="6"/>
      <c r="U301" s="28"/>
      <c r="V301" s="28"/>
      <c r="W301" s="28"/>
      <c r="X301" s="28"/>
      <c r="Y301" s="28"/>
      <c r="Z301" s="28"/>
      <c r="AA301" s="28"/>
    </row>
    <row r="302" spans="2:27" ht="1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6"/>
      <c r="N302" s="6"/>
      <c r="O302" s="6"/>
      <c r="P302" s="6"/>
      <c r="Q302" s="6"/>
      <c r="R302" s="6"/>
      <c r="S302" s="6"/>
      <c r="T302" s="6"/>
      <c r="U302" s="28"/>
      <c r="V302" s="28"/>
      <c r="W302" s="28"/>
      <c r="X302" s="28"/>
      <c r="Y302" s="28"/>
      <c r="Z302" s="28"/>
      <c r="AA302" s="28"/>
    </row>
    <row r="303" spans="2:27" ht="1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6"/>
      <c r="N303" s="6"/>
      <c r="O303" s="6"/>
      <c r="P303" s="6"/>
      <c r="Q303" s="6"/>
      <c r="R303" s="6"/>
      <c r="S303" s="6"/>
      <c r="T303" s="6"/>
      <c r="U303" s="28"/>
      <c r="V303" s="28"/>
      <c r="W303" s="28"/>
      <c r="X303" s="28"/>
      <c r="Y303" s="28"/>
      <c r="Z303" s="28"/>
      <c r="AA303" s="28"/>
    </row>
    <row r="304" spans="2:27" ht="1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6"/>
      <c r="N304" s="6"/>
      <c r="O304" s="6"/>
      <c r="P304" s="6"/>
      <c r="Q304" s="6"/>
      <c r="R304" s="6"/>
      <c r="S304" s="6"/>
      <c r="T304" s="6"/>
      <c r="U304" s="28"/>
      <c r="V304" s="28"/>
      <c r="W304" s="28"/>
      <c r="X304" s="28"/>
      <c r="Y304" s="28"/>
      <c r="Z304" s="28"/>
      <c r="AA304" s="28"/>
    </row>
    <row r="305" spans="2:27" ht="1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6"/>
      <c r="N305" s="6"/>
      <c r="O305" s="6"/>
      <c r="P305" s="6"/>
      <c r="Q305" s="6"/>
      <c r="R305" s="6"/>
      <c r="S305" s="6"/>
      <c r="T305" s="6"/>
      <c r="U305" s="28"/>
      <c r="V305" s="28"/>
      <c r="W305" s="28"/>
      <c r="X305" s="28"/>
      <c r="Y305" s="28"/>
      <c r="Z305" s="28"/>
      <c r="AA305" s="28"/>
    </row>
    <row r="306" spans="2:27" ht="1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6"/>
      <c r="N306" s="6"/>
      <c r="O306" s="6"/>
      <c r="P306" s="6"/>
      <c r="Q306" s="6"/>
      <c r="R306" s="6"/>
      <c r="S306" s="6"/>
      <c r="T306" s="6"/>
      <c r="U306" s="28"/>
      <c r="V306" s="28"/>
      <c r="W306" s="28"/>
      <c r="X306" s="28"/>
      <c r="Y306" s="28"/>
      <c r="Z306" s="28"/>
      <c r="AA306" s="28"/>
    </row>
    <row r="307" spans="2:27" ht="1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6"/>
      <c r="N307" s="6"/>
      <c r="O307" s="6"/>
      <c r="P307" s="6"/>
      <c r="Q307" s="6"/>
      <c r="R307" s="6"/>
      <c r="S307" s="6"/>
      <c r="T307" s="6"/>
      <c r="U307" s="28"/>
      <c r="V307" s="28"/>
      <c r="W307" s="28"/>
      <c r="X307" s="28"/>
      <c r="Y307" s="28"/>
      <c r="Z307" s="28"/>
      <c r="AA307" s="28"/>
    </row>
    <row r="308" spans="2:27" ht="1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6"/>
      <c r="N308" s="6"/>
      <c r="O308" s="6"/>
      <c r="P308" s="6"/>
      <c r="Q308" s="6"/>
      <c r="R308" s="6"/>
      <c r="S308" s="6"/>
      <c r="T308" s="6"/>
      <c r="U308" s="28"/>
      <c r="V308" s="28"/>
      <c r="W308" s="28"/>
      <c r="X308" s="28"/>
      <c r="Y308" s="28"/>
      <c r="Z308" s="28"/>
      <c r="AA308" s="28"/>
    </row>
    <row r="309" spans="2:27" ht="1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6"/>
      <c r="N309" s="6"/>
      <c r="O309" s="6"/>
      <c r="P309" s="6"/>
      <c r="Q309" s="6"/>
      <c r="R309" s="6"/>
      <c r="S309" s="6"/>
      <c r="T309" s="6"/>
      <c r="U309" s="28"/>
      <c r="V309" s="28"/>
      <c r="W309" s="28"/>
      <c r="X309" s="28"/>
      <c r="Y309" s="28"/>
      <c r="Z309" s="28"/>
      <c r="AA309" s="28"/>
    </row>
    <row r="310" spans="2:27" ht="1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6"/>
      <c r="N310" s="6"/>
      <c r="O310" s="6"/>
      <c r="P310" s="6"/>
      <c r="Q310" s="6"/>
      <c r="R310" s="6"/>
      <c r="S310" s="6"/>
      <c r="T310" s="6"/>
      <c r="U310" s="28"/>
      <c r="V310" s="28"/>
      <c r="W310" s="28"/>
      <c r="X310" s="28"/>
      <c r="Y310" s="28"/>
      <c r="Z310" s="28"/>
      <c r="AA310" s="28"/>
    </row>
    <row r="311" spans="2:27" ht="1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6"/>
      <c r="N311" s="6"/>
      <c r="O311" s="6"/>
      <c r="P311" s="6"/>
      <c r="Q311" s="6"/>
      <c r="R311" s="6"/>
      <c r="S311" s="6"/>
      <c r="T311" s="6"/>
      <c r="U311" s="28"/>
      <c r="V311" s="28"/>
      <c r="W311" s="28"/>
      <c r="X311" s="28"/>
      <c r="Y311" s="28"/>
      <c r="Z311" s="28"/>
      <c r="AA311" s="28"/>
    </row>
    <row r="312" spans="2:27" ht="1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6"/>
      <c r="N312" s="6"/>
      <c r="O312" s="6"/>
      <c r="P312" s="6"/>
      <c r="Q312" s="6"/>
      <c r="R312" s="6"/>
      <c r="S312" s="6"/>
      <c r="T312" s="6"/>
      <c r="U312" s="28"/>
      <c r="V312" s="28"/>
      <c r="W312" s="28"/>
      <c r="X312" s="28"/>
      <c r="Y312" s="28"/>
      <c r="Z312" s="28"/>
      <c r="AA312" s="28"/>
    </row>
    <row r="313" spans="2:27" ht="1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6"/>
      <c r="N313" s="6"/>
      <c r="O313" s="6"/>
      <c r="P313" s="6"/>
      <c r="Q313" s="6"/>
      <c r="R313" s="6"/>
      <c r="S313" s="6"/>
      <c r="T313" s="6"/>
      <c r="U313" s="28"/>
      <c r="V313" s="28"/>
      <c r="W313" s="28"/>
      <c r="X313" s="28"/>
      <c r="Y313" s="28"/>
      <c r="Z313" s="28"/>
      <c r="AA313" s="28"/>
    </row>
    <row r="314" spans="2:27" ht="1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6"/>
      <c r="N314" s="6"/>
      <c r="O314" s="6"/>
      <c r="P314" s="6"/>
      <c r="Q314" s="6"/>
      <c r="R314" s="6"/>
      <c r="S314" s="6"/>
      <c r="T314" s="6"/>
      <c r="U314" s="28"/>
      <c r="V314" s="28"/>
      <c r="W314" s="28"/>
      <c r="X314" s="28"/>
      <c r="Y314" s="28"/>
      <c r="Z314" s="28"/>
      <c r="AA314" s="28"/>
    </row>
    <row r="315" spans="2:27" ht="1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28"/>
      <c r="V315" s="28"/>
      <c r="W315" s="28"/>
      <c r="X315" s="28"/>
      <c r="Y315" s="28"/>
      <c r="Z315" s="28"/>
      <c r="AA315" s="28"/>
    </row>
    <row r="316" spans="2:27" ht="1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28"/>
      <c r="V316" s="28"/>
      <c r="W316" s="28"/>
      <c r="X316" s="28"/>
      <c r="Y316" s="28"/>
      <c r="Z316" s="28"/>
      <c r="AA316" s="28"/>
    </row>
    <row r="317" spans="19:27" ht="15">
      <c r="S317" s="6"/>
      <c r="T317" s="6"/>
      <c r="U317" s="28"/>
      <c r="V317" s="28"/>
      <c r="W317" s="28"/>
      <c r="X317" s="28"/>
      <c r="Y317" s="28"/>
      <c r="Z317" s="28"/>
      <c r="AA317" s="28"/>
    </row>
    <row r="318" spans="19:27" ht="15">
      <c r="S318" s="6"/>
      <c r="T318" s="6"/>
      <c r="U318" s="28"/>
      <c r="V318" s="28"/>
      <c r="W318" s="28"/>
      <c r="X318" s="28"/>
      <c r="Y318" s="28"/>
      <c r="Z318" s="28"/>
      <c r="AA318" s="28"/>
    </row>
    <row r="319" spans="19:27" ht="15">
      <c r="S319" s="6"/>
      <c r="T319" s="6"/>
      <c r="U319" s="28"/>
      <c r="V319" s="28"/>
      <c r="W319" s="28"/>
      <c r="X319" s="28"/>
      <c r="Y319" s="28"/>
      <c r="Z319" s="28"/>
      <c r="AA319" s="28"/>
    </row>
    <row r="320" spans="19:27" ht="15">
      <c r="S320" s="6"/>
      <c r="T320" s="6"/>
      <c r="U320" s="28"/>
      <c r="V320" s="28"/>
      <c r="W320" s="28"/>
      <c r="X320" s="28"/>
      <c r="Y320" s="28"/>
      <c r="Z320" s="28"/>
      <c r="AA320" s="28"/>
    </row>
    <row r="321" spans="19:27" ht="15">
      <c r="S321" s="6"/>
      <c r="T321" s="6"/>
      <c r="U321" s="28"/>
      <c r="V321" s="28"/>
      <c r="W321" s="28"/>
      <c r="X321" s="28"/>
      <c r="Y321" s="28"/>
      <c r="Z321" s="28"/>
      <c r="AA321" s="28"/>
    </row>
    <row r="322" spans="19:27" ht="15">
      <c r="S322" s="6"/>
      <c r="T322" s="6"/>
      <c r="U322" s="28"/>
      <c r="V322" s="28"/>
      <c r="W322" s="28"/>
      <c r="X322" s="28"/>
      <c r="Y322" s="28"/>
      <c r="Z322" s="28"/>
      <c r="AA322" s="28"/>
    </row>
    <row r="323" spans="19:27" ht="15">
      <c r="S323" s="6"/>
      <c r="T323" s="6"/>
      <c r="U323" s="28"/>
      <c r="V323" s="28"/>
      <c r="W323" s="28"/>
      <c r="X323" s="28"/>
      <c r="Y323" s="28"/>
      <c r="Z323" s="28"/>
      <c r="AA323" s="28"/>
    </row>
    <row r="324" spans="19:27" ht="15">
      <c r="S324" s="6"/>
      <c r="T324" s="6"/>
      <c r="U324" s="28"/>
      <c r="V324" s="28"/>
      <c r="W324" s="28"/>
      <c r="X324" s="28"/>
      <c r="Y324" s="28"/>
      <c r="Z324" s="28"/>
      <c r="AA324" s="28"/>
    </row>
    <row r="325" spans="19:27" ht="15">
      <c r="S325" s="6"/>
      <c r="T325" s="6"/>
      <c r="U325" s="28"/>
      <c r="V325" s="28"/>
      <c r="W325" s="28"/>
      <c r="X325" s="28"/>
      <c r="Y325" s="28"/>
      <c r="Z325" s="28"/>
      <c r="AA325" s="28"/>
    </row>
    <row r="326" spans="19:27" ht="15">
      <c r="S326" s="6"/>
      <c r="T326" s="6"/>
      <c r="U326" s="28"/>
      <c r="V326" s="28"/>
      <c r="W326" s="28"/>
      <c r="X326" s="28"/>
      <c r="Y326" s="28"/>
      <c r="Z326" s="28"/>
      <c r="AA326" s="28"/>
    </row>
    <row r="327" spans="19:27" ht="15">
      <c r="S327" s="6"/>
      <c r="T327" s="6"/>
      <c r="U327" s="28"/>
      <c r="V327" s="28"/>
      <c r="W327" s="28"/>
      <c r="X327" s="28"/>
      <c r="Y327" s="28"/>
      <c r="Z327" s="28"/>
      <c r="AA327" s="28"/>
    </row>
    <row r="328" spans="19:27" ht="15">
      <c r="S328" s="6"/>
      <c r="T328" s="6"/>
      <c r="U328" s="28"/>
      <c r="V328" s="28"/>
      <c r="W328" s="28"/>
      <c r="X328" s="28"/>
      <c r="Y328" s="28"/>
      <c r="Z328" s="28"/>
      <c r="AA328" s="28"/>
    </row>
    <row r="329" spans="19:27" ht="15">
      <c r="S329" s="6"/>
      <c r="T329" s="6"/>
      <c r="U329" s="28"/>
      <c r="V329" s="28"/>
      <c r="W329" s="28"/>
      <c r="X329" s="28"/>
      <c r="Y329" s="28"/>
      <c r="Z329" s="28"/>
      <c r="AA329" s="28"/>
    </row>
    <row r="330" spans="19:26" ht="15">
      <c r="S330" s="6"/>
      <c r="T330" s="6"/>
      <c r="U330" s="28"/>
      <c r="V330" s="28"/>
      <c r="W330" s="28"/>
      <c r="X330" s="28"/>
      <c r="Y330" s="28"/>
      <c r="Z330" s="28"/>
    </row>
    <row r="331" spans="19:26" ht="15">
      <c r="S331" s="6"/>
      <c r="T331" s="6"/>
      <c r="U331" s="28"/>
      <c r="V331" s="28"/>
      <c r="W331" s="28"/>
      <c r="X331" s="28"/>
      <c r="Y331" s="28"/>
      <c r="Z331" s="28"/>
    </row>
    <row r="332" spans="19:26" ht="15">
      <c r="S332" s="6"/>
      <c r="T332" s="6"/>
      <c r="U332" s="28"/>
      <c r="V332" s="28"/>
      <c r="W332" s="28"/>
      <c r="X332" s="28"/>
      <c r="Y332" s="28"/>
      <c r="Z332" s="28"/>
    </row>
    <row r="333" spans="19:26" ht="15">
      <c r="S333" s="6"/>
      <c r="T333" s="6"/>
      <c r="U333" s="28"/>
      <c r="V333" s="28"/>
      <c r="W333" s="28"/>
      <c r="X333" s="28"/>
      <c r="Y333" s="28"/>
      <c r="Z333" s="28"/>
    </row>
    <row r="334" spans="19:26" ht="15">
      <c r="S334" s="6"/>
      <c r="T334" s="6"/>
      <c r="U334" s="28"/>
      <c r="V334" s="28"/>
      <c r="W334" s="28"/>
      <c r="X334" s="28"/>
      <c r="Y334" s="28"/>
      <c r="Z334" s="28"/>
    </row>
    <row r="335" spans="19:26" ht="15">
      <c r="S335" s="6"/>
      <c r="T335" s="6"/>
      <c r="U335" s="28"/>
      <c r="V335" s="28"/>
      <c r="W335" s="28"/>
      <c r="X335" s="28"/>
      <c r="Y335" s="28"/>
      <c r="Z335" s="28"/>
    </row>
    <row r="336" spans="19:26" ht="15">
      <c r="S336" s="6"/>
      <c r="T336" s="6"/>
      <c r="U336" s="28"/>
      <c r="V336" s="28"/>
      <c r="W336" s="28"/>
      <c r="X336" s="28"/>
      <c r="Y336" s="28"/>
      <c r="Z336" s="28"/>
    </row>
    <row r="337" spans="19:26" ht="15">
      <c r="S337" s="6"/>
      <c r="T337" s="6"/>
      <c r="U337" s="28"/>
      <c r="V337" s="28"/>
      <c r="W337" s="28"/>
      <c r="X337" s="28"/>
      <c r="Y337" s="28"/>
      <c r="Z337" s="28"/>
    </row>
    <row r="338" spans="19:26" ht="15">
      <c r="S338" s="6"/>
      <c r="T338" s="6"/>
      <c r="U338" s="28"/>
      <c r="V338" s="28"/>
      <c r="W338" s="28"/>
      <c r="X338" s="28"/>
      <c r="Y338" s="28"/>
      <c r="Z338" s="28"/>
    </row>
    <row r="339" spans="19:26" ht="15">
      <c r="S339" s="6"/>
      <c r="T339" s="6"/>
      <c r="U339" s="28"/>
      <c r="V339" s="28"/>
      <c r="W339" s="28"/>
      <c r="X339" s="28"/>
      <c r="Y339" s="28"/>
      <c r="Z339" s="28"/>
    </row>
    <row r="340" spans="19:26" ht="15">
      <c r="S340" s="6"/>
      <c r="T340" s="6"/>
      <c r="U340" s="28"/>
      <c r="V340" s="28"/>
      <c r="W340" s="28"/>
      <c r="X340" s="28"/>
      <c r="Y340" s="28"/>
      <c r="Z340" s="28"/>
    </row>
    <row r="341" spans="19:26" ht="15">
      <c r="S341" s="6"/>
      <c r="T341" s="6"/>
      <c r="U341" s="28"/>
      <c r="V341" s="28"/>
      <c r="W341" s="28"/>
      <c r="X341" s="28"/>
      <c r="Y341" s="28"/>
      <c r="Z341" s="28"/>
    </row>
    <row r="342" spans="19:27" ht="15">
      <c r="S342" s="6"/>
      <c r="U342" s="7"/>
      <c r="V342" s="7"/>
      <c r="W342" s="7"/>
      <c r="X342" s="7"/>
      <c r="Y342" s="7"/>
      <c r="Z342" s="7"/>
      <c r="AA342" s="7"/>
    </row>
    <row r="343" spans="19:27" ht="15">
      <c r="S343" s="6"/>
      <c r="U343" s="7"/>
      <c r="V343" s="7"/>
      <c r="W343" s="7"/>
      <c r="X343" s="7"/>
      <c r="Y343" s="7"/>
      <c r="Z343" s="7"/>
      <c r="AA343" s="7"/>
    </row>
    <row r="344" spans="19:27" ht="15">
      <c r="S344" s="6"/>
      <c r="U344" s="7"/>
      <c r="V344" s="7"/>
      <c r="W344" s="7"/>
      <c r="X344" s="7"/>
      <c r="Y344" s="7"/>
      <c r="Z344" s="7"/>
      <c r="AA344" s="7"/>
    </row>
    <row r="345" spans="19:27" ht="15">
      <c r="S345" s="6"/>
      <c r="U345" s="7"/>
      <c r="V345" s="7"/>
      <c r="W345" s="7"/>
      <c r="X345" s="7"/>
      <c r="Y345" s="7"/>
      <c r="Z345" s="7"/>
      <c r="AA345" s="7"/>
    </row>
    <row r="346" spans="19:27" ht="15">
      <c r="S346" s="6"/>
      <c r="U346" s="7"/>
      <c r="V346" s="7"/>
      <c r="W346" s="7"/>
      <c r="X346" s="7"/>
      <c r="Y346" s="7"/>
      <c r="Z346" s="7"/>
      <c r="AA346" s="7"/>
    </row>
    <row r="347" spans="19:27" ht="15">
      <c r="S347" s="6"/>
      <c r="U347" s="7"/>
      <c r="V347" s="7"/>
      <c r="W347" s="7"/>
      <c r="X347" s="7"/>
      <c r="Y347" s="7"/>
      <c r="Z347" s="7"/>
      <c r="AA347" s="7"/>
    </row>
    <row r="348" spans="19:27" ht="15">
      <c r="S348" s="6"/>
      <c r="U348" s="7"/>
      <c r="V348" s="7"/>
      <c r="W348" s="7"/>
      <c r="X348" s="7"/>
      <c r="Y348" s="7"/>
      <c r="Z348" s="7"/>
      <c r="AA348" s="7"/>
    </row>
    <row r="349" spans="19:27" ht="15">
      <c r="S349" s="6"/>
      <c r="U349" s="7"/>
      <c r="V349" s="7"/>
      <c r="W349" s="7"/>
      <c r="X349" s="7"/>
      <c r="Y349" s="7"/>
      <c r="Z349" s="7"/>
      <c r="AA349" s="7"/>
    </row>
    <row r="350" spans="19:27" ht="15">
      <c r="S350" s="6"/>
      <c r="U350" s="7"/>
      <c r="V350" s="7"/>
      <c r="W350" s="7"/>
      <c r="X350" s="7"/>
      <c r="Y350" s="7"/>
      <c r="Z350" s="7"/>
      <c r="AA350" s="7"/>
    </row>
    <row r="351" spans="19:27" ht="15">
      <c r="S351" s="6"/>
      <c r="U351" s="7"/>
      <c r="V351" s="7"/>
      <c r="W351" s="7"/>
      <c r="X351" s="7"/>
      <c r="Y351" s="7"/>
      <c r="Z351" s="7"/>
      <c r="AA351" s="7"/>
    </row>
    <row r="352" spans="19:27" ht="15">
      <c r="S352" s="6"/>
      <c r="U352" s="7"/>
      <c r="V352" s="7"/>
      <c r="W352" s="7"/>
      <c r="X352" s="7"/>
      <c r="Y352" s="7"/>
      <c r="Z352" s="7"/>
      <c r="AA352" s="7"/>
    </row>
    <row r="353" spans="19:27" ht="15">
      <c r="S353" s="6"/>
      <c r="U353" s="7"/>
      <c r="V353" s="7"/>
      <c r="W353" s="7"/>
      <c r="X353" s="7"/>
      <c r="Y353" s="7"/>
      <c r="Z353" s="7"/>
      <c r="AA353" s="7"/>
    </row>
    <row r="354" spans="19:27" ht="15">
      <c r="S354" s="6"/>
      <c r="U354" s="7"/>
      <c r="V354" s="7"/>
      <c r="W354" s="7"/>
      <c r="X354" s="7"/>
      <c r="Y354" s="7"/>
      <c r="Z354" s="7"/>
      <c r="AA354" s="7"/>
    </row>
    <row r="355" spans="19:27" ht="15">
      <c r="S355" s="6"/>
      <c r="U355" s="7"/>
      <c r="V355" s="7"/>
      <c r="W355" s="7"/>
      <c r="X355" s="7"/>
      <c r="Y355" s="7"/>
      <c r="Z355" s="7"/>
      <c r="AA355" s="7"/>
    </row>
    <row r="356" spans="19:27" ht="15">
      <c r="S356" s="6"/>
      <c r="U356" s="7"/>
      <c r="V356" s="7"/>
      <c r="W356" s="7"/>
      <c r="X356" s="7"/>
      <c r="Y356" s="7"/>
      <c r="Z356" s="7"/>
      <c r="AA356" s="7"/>
    </row>
    <row r="357" spans="19:27" ht="15">
      <c r="S357" s="6"/>
      <c r="U357" s="7"/>
      <c r="V357" s="7"/>
      <c r="W357" s="7"/>
      <c r="X357" s="7"/>
      <c r="Y357" s="7"/>
      <c r="Z357" s="7"/>
      <c r="AA357" s="7"/>
    </row>
    <row r="358" spans="19:27" ht="15">
      <c r="S358" s="6"/>
      <c r="U358" s="7"/>
      <c r="V358" s="7"/>
      <c r="W358" s="7"/>
      <c r="X358" s="7"/>
      <c r="Y358" s="7"/>
      <c r="Z358" s="7"/>
      <c r="AA358" s="7"/>
    </row>
    <row r="359" spans="19:27" ht="15">
      <c r="S359" s="6"/>
      <c r="U359" s="7"/>
      <c r="V359" s="7"/>
      <c r="W359" s="7"/>
      <c r="X359" s="7"/>
      <c r="Y359" s="7"/>
      <c r="Z359" s="7"/>
      <c r="AA359" s="7"/>
    </row>
    <row r="360" spans="19:27" ht="15">
      <c r="S360" s="6"/>
      <c r="U360" s="7"/>
      <c r="V360" s="7"/>
      <c r="W360" s="7"/>
      <c r="X360" s="7"/>
      <c r="Y360" s="7"/>
      <c r="Z360" s="7"/>
      <c r="AA360" s="7"/>
    </row>
    <row r="361" spans="19:27" ht="15">
      <c r="S361" s="6"/>
      <c r="U361" s="7"/>
      <c r="V361" s="7"/>
      <c r="W361" s="7"/>
      <c r="X361" s="7"/>
      <c r="Y361" s="7"/>
      <c r="Z361" s="7"/>
      <c r="AA361" s="7"/>
    </row>
    <row r="362" spans="19:27" ht="15">
      <c r="S362" s="6"/>
      <c r="U362" s="7"/>
      <c r="V362" s="7"/>
      <c r="W362" s="7"/>
      <c r="X362" s="7"/>
      <c r="Y362" s="7"/>
      <c r="Z362" s="7"/>
      <c r="AA362" s="7"/>
    </row>
    <row r="363" spans="19:27" ht="15">
      <c r="S363" s="6"/>
      <c r="U363" s="7"/>
      <c r="V363" s="7"/>
      <c r="W363" s="7"/>
      <c r="X363" s="7"/>
      <c r="Y363" s="7"/>
      <c r="Z363" s="7"/>
      <c r="AA363" s="7"/>
    </row>
  </sheetData>
  <sheetProtection/>
  <mergeCells count="28">
    <mergeCell ref="D12:AA12"/>
    <mergeCell ref="D14:AA14"/>
    <mergeCell ref="J16:AA16"/>
    <mergeCell ref="J21:AA21"/>
    <mergeCell ref="J17:AA17"/>
    <mergeCell ref="T2:AA2"/>
    <mergeCell ref="T3:AA3"/>
    <mergeCell ref="T5:AA7"/>
    <mergeCell ref="D9:Y9"/>
    <mergeCell ref="D10:Y10"/>
    <mergeCell ref="B13:AA13"/>
    <mergeCell ref="J18:AA18"/>
    <mergeCell ref="B11:AA11"/>
    <mergeCell ref="U24:Z25"/>
    <mergeCell ref="G25:H26"/>
    <mergeCell ref="J22:AA22"/>
    <mergeCell ref="J19:AA19"/>
    <mergeCell ref="J20:AA20"/>
    <mergeCell ref="I25:R25"/>
    <mergeCell ref="I26:J26"/>
    <mergeCell ref="L26:M26"/>
    <mergeCell ref="N26:R26"/>
    <mergeCell ref="AA24:AA25"/>
    <mergeCell ref="T24:T26"/>
    <mergeCell ref="B25:D26"/>
    <mergeCell ref="E25:F26"/>
    <mergeCell ref="B24:R24"/>
    <mergeCell ref="S24:S26"/>
  </mergeCells>
  <printOptions horizontalCentered="1"/>
  <pageMargins left="0.1968503937007874" right="0.1968503937007874" top="0.7874015748031497" bottom="0.1968503937007874" header="0.31496062992125984" footer="0.15748031496062992"/>
  <pageSetup firstPageNumber="34" useFirstPageNumber="1" horizontalDpi="600" verticalDpi="600" orientation="landscape" paperSize="9" scale="55" r:id="rId1"/>
  <rowBreaks count="1" manualBreakCount="1">
    <brk id="42" min="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mahinistka</cp:lastModifiedBy>
  <cp:lastPrinted>2017-12-06T11:20:11Z</cp:lastPrinted>
  <dcterms:created xsi:type="dcterms:W3CDTF">2011-12-09T07:36:49Z</dcterms:created>
  <dcterms:modified xsi:type="dcterms:W3CDTF">2018-01-10T14:10:26Z</dcterms:modified>
  <cp:category/>
  <cp:version/>
  <cp:contentType/>
  <cp:contentStatus/>
</cp:coreProperties>
</file>