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5480" windowHeight="10920"/>
  </bookViews>
  <sheets>
    <sheet name="муниц.прогр. на 2015-2020гг " sheetId="11" r:id="rId1"/>
  </sheets>
  <definedNames>
    <definedName name="_xlnm.Print_Titles" localSheetId="0">'муниц.прогр. на 2015-2020гг '!$18:$21</definedName>
    <definedName name="_xlnm.Print_Area" localSheetId="0">'муниц.прогр. на 2015-2020гг '!$C$1:$AB$335</definedName>
  </definedNames>
  <calcPr calcId="114210" fullCalcOnLoad="1"/>
</workbook>
</file>

<file path=xl/calcChain.xml><?xml version="1.0" encoding="utf-8"?>
<calcChain xmlns="http://schemas.openxmlformats.org/spreadsheetml/2006/main">
  <c r="Y169" i="11"/>
  <c r="AB191"/>
  <c r="AB193"/>
  <c r="Y87"/>
  <c r="AB127"/>
  <c r="AB125"/>
  <c r="AB123"/>
  <c r="AB121"/>
  <c r="Y128"/>
  <c r="V169"/>
  <c r="W169"/>
  <c r="X169"/>
  <c r="Z169"/>
  <c r="AB172"/>
  <c r="AA173"/>
  <c r="AA178"/>
  <c r="AA183"/>
  <c r="AB189"/>
  <c r="V194"/>
  <c r="W194"/>
  <c r="X194"/>
  <c r="AB195"/>
  <c r="AB196"/>
  <c r="AB197"/>
  <c r="AB199"/>
  <c r="AB200"/>
  <c r="Y205"/>
  <c r="Y194"/>
  <c r="AA207"/>
  <c r="AB235"/>
  <c r="Y30"/>
  <c r="Y56"/>
  <c r="AB55"/>
  <c r="AB40"/>
  <c r="AB53"/>
  <c r="AB301"/>
  <c r="AB299"/>
  <c r="AB291"/>
  <c r="AB289"/>
  <c r="AB287"/>
  <c r="AB285"/>
  <c r="AB283"/>
  <c r="AB281"/>
  <c r="AB277"/>
  <c r="AB275"/>
  <c r="AB273"/>
  <c r="AB271"/>
  <c r="AB269"/>
  <c r="AB267"/>
  <c r="AB265"/>
  <c r="AB263"/>
  <c r="AB261"/>
  <c r="AB259"/>
  <c r="AB257"/>
  <c r="AB255"/>
  <c r="AB253"/>
  <c r="AB115"/>
  <c r="AB92"/>
  <c r="AB91"/>
  <c r="AB90"/>
  <c r="AB61"/>
  <c r="AB51"/>
  <c r="AB35"/>
  <c r="AB36"/>
  <c r="AB34"/>
  <c r="V324"/>
  <c r="V319"/>
  <c r="Z226"/>
  <c r="Z228"/>
  <c r="AA228"/>
  <c r="AB333"/>
  <c r="X87"/>
  <c r="Y29"/>
  <c r="W168"/>
  <c r="W184"/>
  <c r="AA169"/>
  <c r="AD169"/>
  <c r="X168"/>
  <c r="V168"/>
  <c r="V174"/>
  <c r="X206"/>
  <c r="X182"/>
  <c r="X187"/>
  <c r="V177"/>
  <c r="V179"/>
  <c r="V184"/>
  <c r="V187"/>
  <c r="V203"/>
  <c r="V208"/>
  <c r="W187"/>
  <c r="W177"/>
  <c r="Y168"/>
  <c r="Z205"/>
  <c r="Y86"/>
  <c r="V317"/>
  <c r="V318"/>
  <c r="Y242"/>
  <c r="Y234"/>
  <c r="AA334"/>
  <c r="Z334"/>
  <c r="Y334"/>
  <c r="X334"/>
  <c r="W334"/>
  <c r="AA332"/>
  <c r="Z331"/>
  <c r="AA331"/>
  <c r="Z330"/>
  <c r="AA329"/>
  <c r="AA328"/>
  <c r="AB328"/>
  <c r="X324"/>
  <c r="Z323"/>
  <c r="AA323"/>
  <c r="Z322"/>
  <c r="AA322"/>
  <c r="Y319"/>
  <c r="X319"/>
  <c r="W319"/>
  <c r="AB316"/>
  <c r="AA313"/>
  <c r="AA311"/>
  <c r="Z311"/>
  <c r="Y311"/>
  <c r="X311"/>
  <c r="W311"/>
  <c r="V311"/>
  <c r="AA309"/>
  <c r="Y305"/>
  <c r="X305"/>
  <c r="X304"/>
  <c r="X306"/>
  <c r="W305"/>
  <c r="W304"/>
  <c r="V305"/>
  <c r="V304"/>
  <c r="Z302"/>
  <c r="AA302"/>
  <c r="Z300"/>
  <c r="AA300"/>
  <c r="Z298"/>
  <c r="AA298"/>
  <c r="Z296"/>
  <c r="AA296"/>
  <c r="AA288"/>
  <c r="AA286"/>
  <c r="AA284"/>
  <c r="Z282"/>
  <c r="AA282"/>
  <c r="Z272"/>
  <c r="AA272"/>
  <c r="Z270"/>
  <c r="AA270"/>
  <c r="AA268"/>
  <c r="AA266"/>
  <c r="Z264"/>
  <c r="AA264"/>
  <c r="Z260"/>
  <c r="AA260"/>
  <c r="Z258"/>
  <c r="AA258"/>
  <c r="Z256"/>
  <c r="AA256"/>
  <c r="Z252"/>
  <c r="AA252"/>
  <c r="AB249"/>
  <c r="AB247"/>
  <c r="Z246"/>
  <c r="AA246"/>
  <c r="Z245"/>
  <c r="AA245"/>
  <c r="Z244"/>
  <c r="Z243"/>
  <c r="AA243"/>
  <c r="X242"/>
  <c r="X234"/>
  <c r="X297"/>
  <c r="W242"/>
  <c r="W234"/>
  <c r="W251"/>
  <c r="AB241"/>
  <c r="AB237"/>
  <c r="V234"/>
  <c r="AA220"/>
  <c r="AA151"/>
  <c r="Z151"/>
  <c r="Y151"/>
  <c r="X151"/>
  <c r="V151"/>
  <c r="AA141"/>
  <c r="AA138"/>
  <c r="AA135"/>
  <c r="AA132"/>
  <c r="Z128"/>
  <c r="X128"/>
  <c r="X86"/>
  <c r="X145"/>
  <c r="W128"/>
  <c r="V128"/>
  <c r="V86"/>
  <c r="V145"/>
  <c r="AB117"/>
  <c r="Z111"/>
  <c r="AA111"/>
  <c r="AA108"/>
  <c r="AA93"/>
  <c r="W87"/>
  <c r="AA73"/>
  <c r="Z73"/>
  <c r="Y73"/>
  <c r="X73"/>
  <c r="W73"/>
  <c r="V65"/>
  <c r="Z64"/>
  <c r="Z56"/>
  <c r="AB58"/>
  <c r="AA56"/>
  <c r="X56"/>
  <c r="W56"/>
  <c r="V56"/>
  <c r="AA30"/>
  <c r="Z30"/>
  <c r="X30"/>
  <c r="W30"/>
  <c r="V30"/>
  <c r="W206"/>
  <c r="W203"/>
  <c r="W179"/>
  <c r="W208"/>
  <c r="W182"/>
  <c r="W174"/>
  <c r="V297"/>
  <c r="V182"/>
  <c r="V206"/>
  <c r="Z194"/>
  <c r="AA205"/>
  <c r="X29"/>
  <c r="AA128"/>
  <c r="AD128"/>
  <c r="W317"/>
  <c r="W318"/>
  <c r="W86"/>
  <c r="W147"/>
  <c r="Z324"/>
  <c r="AA319"/>
  <c r="X317"/>
  <c r="X318"/>
  <c r="Z319"/>
  <c r="AD319"/>
  <c r="Y317"/>
  <c r="Y318"/>
  <c r="W215"/>
  <c r="X24"/>
  <c r="Y147"/>
  <c r="W65"/>
  <c r="AA29"/>
  <c r="AA71"/>
  <c r="W151"/>
  <c r="AB151"/>
  <c r="V29"/>
  <c r="Z29"/>
  <c r="AA87"/>
  <c r="AA244"/>
  <c r="AB244"/>
  <c r="AB246"/>
  <c r="AA307"/>
  <c r="AD307"/>
  <c r="AD311"/>
  <c r="AB322"/>
  <c r="AA327"/>
  <c r="AB327"/>
  <c r="AA330"/>
  <c r="AB330"/>
  <c r="Z242"/>
  <c r="Z234"/>
  <c r="Z87"/>
  <c r="AD56"/>
  <c r="AD30"/>
  <c r="V213"/>
  <c r="X211"/>
  <c r="X215"/>
  <c r="X213"/>
  <c r="AA242"/>
  <c r="AA234"/>
  <c r="V45"/>
  <c r="X71"/>
  <c r="Z71"/>
  <c r="W97"/>
  <c r="W99"/>
  <c r="W106"/>
  <c r="W109"/>
  <c r="V133"/>
  <c r="W136"/>
  <c r="V139"/>
  <c r="Y145"/>
  <c r="V147"/>
  <c r="X147"/>
  <c r="W211"/>
  <c r="AB243"/>
  <c r="AB245"/>
  <c r="V251"/>
  <c r="X251"/>
  <c r="W279"/>
  <c r="W297"/>
  <c r="AB323"/>
  <c r="AB329"/>
  <c r="AB331"/>
  <c r="W29"/>
  <c r="V94"/>
  <c r="V97"/>
  <c r="V99"/>
  <c r="V102"/>
  <c r="V104"/>
  <c r="X104"/>
  <c r="V106"/>
  <c r="V109"/>
  <c r="V112"/>
  <c r="W133"/>
  <c r="V136"/>
  <c r="V142"/>
  <c r="W213"/>
  <c r="V279"/>
  <c r="X279"/>
  <c r="Y304"/>
  <c r="Y24"/>
  <c r="Y170"/>
  <c r="Z305"/>
  <c r="W139"/>
  <c r="W102"/>
  <c r="W142"/>
  <c r="W112"/>
  <c r="W149"/>
  <c r="W145"/>
  <c r="W104"/>
  <c r="W94"/>
  <c r="AD234"/>
  <c r="V73"/>
  <c r="AB73"/>
  <c r="AD29"/>
  <c r="X88"/>
  <c r="X149"/>
  <c r="X170"/>
  <c r="Z168"/>
  <c r="Y23"/>
  <c r="V24"/>
  <c r="V68"/>
  <c r="V38"/>
  <c r="X23"/>
  <c r="V211"/>
  <c r="V71"/>
  <c r="V48"/>
  <c r="V42"/>
  <c r="V215"/>
  <c r="Z317"/>
  <c r="Z318"/>
  <c r="AA324"/>
  <c r="AA317"/>
  <c r="AA318"/>
  <c r="Y104"/>
  <c r="Y71"/>
  <c r="W24"/>
  <c r="W170"/>
  <c r="AB170"/>
  <c r="Z86"/>
  <c r="AA305"/>
  <c r="AA304"/>
  <c r="AA306"/>
  <c r="X31"/>
  <c r="AA86"/>
  <c r="AD87"/>
  <c r="Z304"/>
  <c r="AD304"/>
  <c r="AD242"/>
  <c r="W71"/>
  <c r="W68"/>
  <c r="W48"/>
  <c r="W45"/>
  <c r="W42"/>
  <c r="W38"/>
  <c r="W23"/>
  <c r="Y306"/>
  <c r="AB71"/>
  <c r="V88"/>
  <c r="V149"/>
  <c r="V170"/>
  <c r="Z182"/>
  <c r="Z187"/>
  <c r="Z206"/>
  <c r="AD86"/>
  <c r="AD305"/>
  <c r="V31"/>
  <c r="AB31"/>
  <c r="AD324"/>
  <c r="Z23"/>
  <c r="AD317"/>
  <c r="Y31"/>
  <c r="Y88"/>
  <c r="Z145"/>
  <c r="Z104"/>
  <c r="Z147"/>
  <c r="Z306"/>
  <c r="AD306"/>
  <c r="AA145"/>
  <c r="AA147"/>
  <c r="AA104"/>
  <c r="W31"/>
  <c r="W88"/>
  <c r="AB88"/>
  <c r="Z211"/>
  <c r="Z213"/>
  <c r="Z24"/>
  <c r="Z170"/>
  <c r="Z31"/>
  <c r="Z88"/>
  <c r="Z149"/>
  <c r="Z215"/>
  <c r="AB147"/>
  <c r="AB145"/>
  <c r="AA226"/>
  <c r="AA194"/>
  <c r="AA168"/>
  <c r="AA23"/>
  <c r="AD23"/>
  <c r="AD194"/>
  <c r="AA211"/>
  <c r="AB211"/>
  <c r="AA24"/>
  <c r="AA170"/>
  <c r="AD168"/>
  <c r="AA187"/>
  <c r="AB187"/>
  <c r="AA182"/>
  <c r="AA206"/>
  <c r="AB206"/>
  <c r="AA213"/>
  <c r="AA88"/>
  <c r="AA149"/>
  <c r="AB149"/>
  <c r="AA31"/>
  <c r="AA215"/>
  <c r="AD24"/>
</calcChain>
</file>

<file path=xl/sharedStrings.xml><?xml version="1.0" encoding="utf-8"?>
<sst xmlns="http://schemas.openxmlformats.org/spreadsheetml/2006/main" count="1261" uniqueCount="351">
  <si>
    <r>
      <rPr>
        <b/>
        <sz val="11"/>
        <rFont val="Times New Roman"/>
        <family val="1"/>
        <charset val="204"/>
      </rPr>
      <t>Показатель 2.</t>
    </r>
    <r>
      <rPr>
        <sz val="11"/>
        <rFont val="Times New Roman"/>
        <family val="1"/>
        <charset val="204"/>
      </rPr>
      <t xml:space="preserve"> «Иные выплаты персоналу государственных (муниципальных) органов, за исключением фонда оплаты труда»
</t>
    </r>
  </si>
  <si>
    <t>Принятые обозначения и сокращения:</t>
  </si>
  <si>
    <t xml:space="preserve">Коды бюджетной классификации </t>
  </si>
  <si>
    <t>Единица  измерения</t>
  </si>
  <si>
    <t>единиц</t>
  </si>
  <si>
    <t>человек</t>
  </si>
  <si>
    <t>процент</t>
  </si>
  <si>
    <t>Подраздел</t>
  </si>
  <si>
    <t>Раздел</t>
  </si>
  <si>
    <t xml:space="preserve">Код администратора  программы </t>
  </si>
  <si>
    <t>Программа</t>
  </si>
  <si>
    <t>Подпрограмма</t>
  </si>
  <si>
    <t>Цели программы, подпрограммы,  задачи  подпрограммы, мероприятия подпрограммы, административные мероприятия и их показатели</t>
  </si>
  <si>
    <t>Целевое (суммарное) значение показателя</t>
  </si>
  <si>
    <t>значение</t>
  </si>
  <si>
    <t>год  достижения</t>
  </si>
  <si>
    <t>1.Программа - муниципальная программа города Ржева Тверской области</t>
  </si>
  <si>
    <t>проценты</t>
  </si>
  <si>
    <t>тыс. руб.</t>
  </si>
  <si>
    <t>тыс.экз.</t>
  </si>
  <si>
    <t>экз.</t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</si>
  <si>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Количество служащих централизованной бухгалтерии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</si>
  <si>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 xml:space="preserve"> Количество работников, осуществляющих профессиональную деятельность по профессиям рабочих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</si>
  <si>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Количество муниципальных служащих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</si>
  <si>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 xml:space="preserve"> Количество работников не являющихся муниципальными служащими</t>
    </r>
  </si>
  <si>
    <t>тыс.рублей</t>
  </si>
  <si>
    <r>
      <rPr>
        <b/>
        <sz val="11"/>
        <rFont val="Times New Roman"/>
        <family val="1"/>
        <charset val="204"/>
      </rPr>
      <t>Административное мероприятие 2.001</t>
    </r>
    <r>
      <rPr>
        <sz val="11"/>
        <rFont val="Times New Roman"/>
        <family val="1"/>
        <charset val="204"/>
      </rPr>
      <t xml:space="preserve">  «Организация и проведение общегородских культурно-массовых мероприятий в городе Ржеве Тверской области» </t>
    </r>
  </si>
  <si>
    <r>
      <rPr>
        <b/>
        <sz val="11"/>
        <rFont val="Times New Roman"/>
        <family val="1"/>
        <charset val="204"/>
      </rPr>
      <t>Административное мероприятие 1.001</t>
    </r>
    <r>
      <rPr>
        <sz val="11"/>
        <rFont val="Times New Roman"/>
        <family val="1"/>
        <charset val="204"/>
      </rPr>
      <t xml:space="preserve">  «Организация и проведение мероприятий, в рамках общегородских мероприятий в городе Ржеве» </t>
    </r>
  </si>
  <si>
    <r>
      <rPr>
        <b/>
        <sz val="11"/>
        <rFont val="Times New Roman"/>
        <family val="1"/>
        <charset val="204"/>
      </rPr>
      <t>Мероприятие 1.002</t>
    </r>
    <r>
      <rPr>
        <sz val="11"/>
        <rFont val="Times New Roman"/>
        <family val="1"/>
        <charset val="204"/>
      </rPr>
      <t xml:space="preserve">  «Прочая закупка товаров, работ и услуг для обеспечения государственных (муниципальных) нужд»</t>
    </r>
  </si>
  <si>
    <r>
      <rPr>
        <b/>
        <sz val="11"/>
        <rFont val="Times New Roman"/>
        <family val="1"/>
        <charset val="204"/>
      </rPr>
      <t>Мероприятие 1.003</t>
    </r>
    <r>
      <rPr>
        <sz val="11"/>
        <rFont val="Times New Roman"/>
        <family val="1"/>
        <charset val="204"/>
      </rPr>
      <t xml:space="preserve">   «Уплата налога на имущество организаций и земельного налога»
</t>
    </r>
  </si>
  <si>
    <r>
      <rPr>
        <b/>
        <sz val="11"/>
        <rFont val="Times New Roman"/>
        <family val="1"/>
        <charset val="204"/>
      </rPr>
      <t>Мероприятие 1.004</t>
    </r>
    <r>
      <rPr>
        <sz val="11"/>
        <rFont val="Times New Roman"/>
        <family val="1"/>
        <charset val="204"/>
      </rPr>
      <t xml:space="preserve">   «Уплата прочих налогов, сборов и иных платежей»
</t>
    </r>
  </si>
  <si>
    <r>
      <rPr>
        <b/>
        <sz val="11"/>
        <rFont val="Times New Roman"/>
        <family val="1"/>
        <charset val="204"/>
      </rPr>
      <t>Административное мероприятие 1.002</t>
    </r>
    <r>
      <rPr>
        <sz val="11"/>
        <rFont val="Times New Roman"/>
        <family val="1"/>
        <charset val="204"/>
      </rPr>
      <t xml:space="preserve">  «Выставочное дело в городе Ржеве Тверской области» (организация выставочной деятельности и художественных конкурсов)»</t>
    </r>
  </si>
  <si>
    <r>
      <rPr>
        <b/>
        <sz val="11"/>
        <rFont val="Times New Roman"/>
        <family val="1"/>
        <charset val="204"/>
      </rPr>
      <t>Мероприятие  1.001</t>
    </r>
    <r>
      <rPr>
        <sz val="11"/>
        <rFont val="Times New Roman"/>
        <family val="1"/>
        <charset val="204"/>
      </rPr>
      <t xml:space="preserve">   «Фонд оплаты труда  государственных (муниципальных) органов и взносы по обязательному социальному страхованию»</t>
    </r>
  </si>
  <si>
    <t xml:space="preserve">Подпрограмма 3  «Организация библиотечного обслуживания населения города Ржева Тверской области» </t>
  </si>
  <si>
    <t>Характеристика Муниципальной  программы города Ржева Тверской области</t>
  </si>
  <si>
    <r>
      <t>Мероприятие 1.007 «</t>
    </r>
    <r>
      <rPr>
        <sz val="11"/>
        <rFont val="Times New Roman"/>
        <family val="1"/>
        <charset val="204"/>
      </rPr>
      <t>Гашение кредиторской задолженности»</t>
    </r>
  </si>
  <si>
    <t xml:space="preserve">Программа «Развитие культуры города Ржева Тверской области»  на 2014 – 2019 годы
</t>
  </si>
  <si>
    <t>Обеспечивающая подпрограмма</t>
  </si>
  <si>
    <t>Годы реализации муниципальной программы</t>
  </si>
  <si>
    <t xml:space="preserve">2. Централизованная бухгалтерия (Профессиональная подготовка, переподготовка и повышение квалификации)
</t>
  </si>
  <si>
    <t xml:space="preserve">Программная часть </t>
  </si>
  <si>
    <t>Д</t>
  </si>
  <si>
    <t>В</t>
  </si>
  <si>
    <t>Б</t>
  </si>
  <si>
    <t>Г</t>
  </si>
  <si>
    <t>L</t>
  </si>
  <si>
    <t>Код целевой статьи расхода бюджета</t>
  </si>
  <si>
    <t>направление расходов</t>
  </si>
  <si>
    <t>2. Цель  -  муниципальной программы города Ржева Тверской области.</t>
  </si>
  <si>
    <t>3. Подпрограмма  - подпрограмма муниципальной программы города Ржева Тверской области.</t>
  </si>
  <si>
    <t>4. Задача  - задача подпрограммы.</t>
  </si>
  <si>
    <t>5. Мероприятие - мероприятие подпрограммы.</t>
  </si>
  <si>
    <t>6. Административное мероприятие - административное мероприятие подпрограммы или обеспечивающей подпрограммы.</t>
  </si>
  <si>
    <t>Подпрограмма 4  «Организация и проведение массовых, культурно-просветительских и театрально-зрелищных мероприятий в городе Ржеве Тверской области»</t>
  </si>
  <si>
    <t>С</t>
  </si>
  <si>
    <t>Подпрограмма 5  «Организация обслуживания учреждений подведомственных Отделу культуры администрации города Ржева Тверской области»</t>
  </si>
  <si>
    <t>78 618,0</t>
  </si>
  <si>
    <r>
      <rPr>
        <b/>
        <sz val="11"/>
        <rFont val="Times New Roman"/>
        <family val="1"/>
        <charset val="204"/>
      </rPr>
      <t>Цель  1</t>
    </r>
    <r>
      <rPr>
        <sz val="11"/>
        <rFont val="Times New Roman"/>
        <family val="1"/>
        <charset val="204"/>
      </rPr>
      <t xml:space="preserve"> «Создание условий для повышения качества и разнообразия услуг, предоставляемых в сфере культуры и искусства, развития творческих способностей и обеспечение равного доступа жителей города Ржева Тверской области к культурным ценностям, знаниям и информации, участие их в культурной жизни, удовлетворение  потребностей в развитии и реализации культурного и духовного потенциала города Ржева Тверской области»       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</si>
  <si>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  Уровень удовлетворенности населения качеством услуг, предоставляемых учреждениями дополнительного образования  в области культуры в городе Ржеве Тверской области
</t>
    </r>
  </si>
  <si>
    <r>
      <rPr>
        <b/>
        <sz val="11"/>
        <rFont val="Times New Roman"/>
        <family val="1"/>
        <charset val="204"/>
      </rPr>
      <t>Показатель  2</t>
    </r>
    <r>
      <rPr>
        <sz val="11"/>
        <rFont val="Times New Roman"/>
        <family val="1"/>
        <charset val="204"/>
      </rPr>
      <t xml:space="preserve">   Уровень удовлетворенности населения качеством услуг, предоставляемых учреждениями культуры в городе Ржеве Тверской области</t>
    </r>
  </si>
  <si>
    <r>
      <rPr>
        <b/>
        <sz val="11"/>
        <rFont val="Times New Roman"/>
        <family val="1"/>
        <charset val="204"/>
      </rPr>
      <t>Показатель  3</t>
    </r>
    <r>
      <rPr>
        <sz val="11"/>
        <rFont val="Times New Roman"/>
        <family val="1"/>
        <charset val="204"/>
      </rPr>
      <t xml:space="preserve">   Уровень удовлетворенности населения качеством услуг, предоставляемых Муниципальным учреждением культуры «Ржевская централизованная  библиотечная система»
</t>
    </r>
  </si>
  <si>
    <t>Задача  1. «Совершенствование механизмов управления системой образовательных учреждений дополнительного образования детей в сфере культуры города Ржева Тверской области»</t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</si>
  <si>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Процент обеспеченности Муниципальных образовательных учреждений дополнительного образования детей  в области культуры города Ржева Тверской области в соответствии с нормативами, необходимыми для качественного оказания муниципальных услуг
</t>
    </r>
  </si>
  <si>
    <r>
      <rPr>
        <b/>
        <sz val="11"/>
        <rFont val="Times New Roman"/>
        <family val="1"/>
        <charset val="204"/>
      </rPr>
      <t>Показатель  2</t>
    </r>
    <r>
      <rPr>
        <sz val="11"/>
        <rFont val="Times New Roman"/>
        <family val="1"/>
        <charset val="204"/>
      </rPr>
      <t xml:space="preserve"> Доля сотрудников муниципальных образовательных учреждений дополнительного образования детей  в области культуры, прошедших аттестацию в соответствии с действующим законодательством</t>
    </r>
  </si>
  <si>
    <r>
      <t xml:space="preserve">Показатель  3  </t>
    </r>
    <r>
      <rPr>
        <sz val="11"/>
        <rFont val="Times New Roman"/>
        <family val="1"/>
        <charset val="204"/>
      </rPr>
      <t>Анализ загрузки каждой единицы, выявление резервов по загрузке</t>
    </r>
  </si>
  <si>
    <r>
      <rPr>
        <b/>
        <sz val="11"/>
        <rFont val="Times New Roman"/>
        <family val="1"/>
        <charset val="204"/>
      </rPr>
      <t xml:space="preserve">Показатель  4  </t>
    </r>
    <r>
      <rPr>
        <sz val="11"/>
        <rFont val="Times New Roman"/>
        <family val="1"/>
        <charset val="204"/>
      </rPr>
      <t>Установление типовых нормативов штатной численности муниципального учреждения</t>
    </r>
  </si>
  <si>
    <r>
      <rPr>
        <b/>
        <sz val="11"/>
        <rFont val="Times New Roman"/>
        <family val="1"/>
        <charset val="204"/>
      </rPr>
      <t>Показатель  5</t>
    </r>
    <r>
      <rPr>
        <sz val="11"/>
        <rFont val="Times New Roman"/>
        <family val="1"/>
        <charset val="204"/>
      </rPr>
      <t xml:space="preserve"> Анализ совместителей, выявление случаев получения заработной платы одним сотрудником в нескольких муниципальных учреждениях за выполнение схожих функций</t>
    </r>
  </si>
  <si>
    <r>
      <rPr>
        <b/>
        <sz val="11"/>
        <rFont val="Times New Roman"/>
        <family val="1"/>
        <charset val="204"/>
      </rPr>
      <t xml:space="preserve">Показатель  6 </t>
    </r>
    <r>
      <rPr>
        <sz val="11"/>
        <rFont val="Times New Roman"/>
        <family val="1"/>
        <charset val="204"/>
      </rPr>
      <t>Анализ наполняемости классов и секций, учебной нагрузки на одного работника, оценка возможности объединения одноплановых занятий близких возрастных групп</t>
    </r>
  </si>
  <si>
    <r>
      <rPr>
        <b/>
        <sz val="11"/>
        <rFont val="Times New Roman"/>
        <family val="1"/>
        <charset val="204"/>
      </rPr>
      <t>Мероприятие  1.001</t>
    </r>
    <r>
      <rPr>
        <sz val="11"/>
        <rFont val="Times New Roman"/>
        <family val="1"/>
        <charset val="204"/>
      </rPr>
      <t xml:space="preserve"> «Предоставление общедоступного и бесплатного дополнительного образования детей  в бюджетных учреждениях в области культуры (в части совершенствования оплаты труда по категориям работников в соответствии с Указами Президента РФ)»</t>
    </r>
  </si>
  <si>
    <r>
      <rPr>
        <b/>
        <sz val="11"/>
        <rFont val="Times New Roman"/>
        <family val="1"/>
        <charset val="204"/>
      </rPr>
      <t>Мероприятие  1.002</t>
    </r>
    <r>
      <rPr>
        <sz val="11"/>
        <rFont val="Times New Roman"/>
        <family val="1"/>
        <charset val="204"/>
      </rPr>
      <t xml:space="preserve"> «Предоставление общедоступного и бесплатного дополнительного образования детей в бюджетных учреждениях в области культуры (в части совершенствования  оплаты труда категорий работников, на которые не распространяются Указы Президента РФ)»</t>
    </r>
  </si>
  <si>
    <r>
      <rPr>
        <b/>
        <sz val="11"/>
        <rFont val="Times New Roman"/>
        <family val="1"/>
        <charset val="204"/>
      </rPr>
      <t>Мероприятие  1.003</t>
    </r>
    <r>
      <rPr>
        <sz val="11"/>
        <rFont val="Times New Roman"/>
        <family val="1"/>
        <charset val="204"/>
      </rPr>
      <t xml:space="preserve">   «Предоставление общедоступного и бесплатного дополнительного образования детей  в бюджетных учреждениях в области культуры (в части расходов на текущее содержание)»
</t>
    </r>
  </si>
  <si>
    <t>Задача  2. Укрепление и развитие материально-технической базы учреждений дополнительного образования  в области культуры</t>
  </si>
  <si>
    <r>
      <rPr>
        <b/>
        <sz val="11"/>
        <rFont val="Times New Roman"/>
        <family val="1"/>
        <charset val="204"/>
      </rPr>
      <t xml:space="preserve">Показатель  1 </t>
    </r>
    <r>
      <rPr>
        <sz val="11"/>
        <rFont val="Times New Roman"/>
        <family val="1"/>
        <charset val="204"/>
      </rPr>
      <t xml:space="preserve"> Процент методического обеспечения образовательного процесса в муниципальных учреждениях дополнительного образования детей в области культуры современным требованиям при  ведении образовательного процесса
 </t>
    </r>
  </si>
  <si>
    <r>
      <rPr>
        <b/>
        <sz val="11"/>
        <rFont val="Times New Roman"/>
        <family val="1"/>
        <charset val="204"/>
      </rPr>
      <t>Показатель  2</t>
    </r>
    <r>
      <rPr>
        <sz val="11"/>
        <rFont val="Times New Roman"/>
        <family val="1"/>
        <charset val="204"/>
      </rPr>
      <t xml:space="preserve">  Доля Муниципальных образовательных учреждений дополнительного образования детей в области культуры, пополняющих фонд учреждения музыкальными инструментами</t>
    </r>
  </si>
  <si>
    <r>
      <rPr>
        <b/>
        <sz val="11"/>
        <rFont val="Times New Roman"/>
        <family val="1"/>
        <charset val="204"/>
      </rPr>
      <t xml:space="preserve">Показатель  3 </t>
    </r>
    <r>
      <rPr>
        <sz val="11"/>
        <rFont val="Times New Roman"/>
        <family val="1"/>
        <charset val="204"/>
      </rPr>
      <t xml:space="preserve"> Доля педагогических работников учреждений дополнительного образования детей в области культуры города Ржева Тверской области, имеющих 1 и высшую квалификационную категорию</t>
    </r>
  </si>
  <si>
    <r>
      <rPr>
        <b/>
        <sz val="11"/>
        <rFont val="Times New Roman"/>
        <family val="1"/>
        <charset val="204"/>
      </rPr>
      <t>Административное мероприятие  2.001</t>
    </r>
    <r>
      <rPr>
        <sz val="11"/>
        <rFont val="Times New Roman"/>
        <family val="1"/>
        <charset val="204"/>
      </rPr>
      <t xml:space="preserve"> «Осуществление учредителем контроля за выполнением стандарта муниципальной услуги»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</si>
  <si>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«Количество проверок учреждений дополнительного образования детей в области культуры города Ржева Тверской области»</t>
    </r>
  </si>
  <si>
    <r>
      <rPr>
        <b/>
        <sz val="11"/>
        <rFont val="Times New Roman"/>
        <family val="1"/>
        <charset val="204"/>
      </rPr>
      <t xml:space="preserve">Мероприятие  2.003  </t>
    </r>
    <r>
      <rPr>
        <sz val="11"/>
        <rFont val="Times New Roman"/>
        <family val="1"/>
        <charset val="204"/>
      </rPr>
      <t xml:space="preserve">«Проведение противопожарных мероприятий в учреждениях дополнительного образования  по отрасли культура» 
</t>
    </r>
  </si>
  <si>
    <r>
      <rPr>
        <b/>
        <sz val="11"/>
        <rFont val="Times New Roman"/>
        <family val="1"/>
        <charset val="204"/>
      </rPr>
      <t xml:space="preserve">Мероприятие 2.004 </t>
    </r>
    <r>
      <rPr>
        <sz val="11"/>
        <rFont val="Times New Roman"/>
        <family val="1"/>
        <charset val="204"/>
      </rPr>
      <t xml:space="preserve"> «Приобретение музыкальных инструментов и оборудования в учреждениях дополнительного образования по отрасли культура (местный бюджет)»</t>
    </r>
  </si>
  <si>
    <r>
      <rPr>
        <b/>
        <sz val="11"/>
        <rFont val="Times New Roman"/>
        <family val="1"/>
        <charset val="204"/>
      </rPr>
      <t>Мероприятие 2.005</t>
    </r>
    <r>
      <rPr>
        <sz val="11"/>
        <rFont val="Times New Roman"/>
        <family val="1"/>
        <charset val="204"/>
      </rPr>
      <t xml:space="preserve"> «Приобретение музыкальных инструментов и оборудования учреждениям дополнительного образования по отрасли культура (областной бюджет)»</t>
    </r>
  </si>
  <si>
    <r>
      <rPr>
        <b/>
        <sz val="11"/>
        <rFont val="Times New Roman"/>
        <family val="1"/>
        <charset val="204"/>
      </rPr>
      <t xml:space="preserve">Мероприятие  2.006 </t>
    </r>
    <r>
      <rPr>
        <sz val="11"/>
        <rFont val="Times New Roman"/>
        <family val="1"/>
        <charset val="204"/>
      </rPr>
      <t>«Расходы на реализацию мероприятий федеральной целевой программы" Культура России (2012 - 2018 годы)" государственной программы Российской Федерации "Развитие культуры и туризма" на 2013 - 2020 годы)</t>
    </r>
  </si>
  <si>
    <r>
      <rPr>
        <b/>
        <sz val="11"/>
        <rFont val="Times New Roman"/>
        <family val="1"/>
        <charset val="204"/>
      </rPr>
      <t xml:space="preserve">Мероприятие  2.007 </t>
    </r>
    <r>
      <rPr>
        <sz val="11"/>
        <rFont val="Times New Roman"/>
        <family val="1"/>
        <charset val="204"/>
      </rPr>
      <t>« Мероприятия по энергосбережению и  повышению энергоэффективности в учреждениях дополнительного образования по отрасли культура»</t>
    </r>
  </si>
  <si>
    <t>Задача  1.  «Совершенствование механизмов управления системой учреждений культурно-досугового типа города Ржева Тверской области в режиме развития и функционирования»</t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</si>
  <si>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Процент обеспеченности Муниципальных учреждений культурно-досугового типа города Ржева Тверской области в соответствии с нормативами, необходимыми для качественного оказания муниципальных услуг</t>
    </r>
  </si>
  <si>
    <r>
      <rPr>
        <b/>
        <sz val="11"/>
        <rFont val="Times New Roman"/>
        <family val="1"/>
        <charset val="204"/>
      </rPr>
      <t>Показатель  2</t>
    </r>
    <r>
      <rPr>
        <sz val="11"/>
        <rFont val="Times New Roman"/>
        <family val="1"/>
        <charset val="204"/>
      </rPr>
      <t xml:space="preserve"> Доля сотрудников муниципальных учреждений культурно-досугового типа, прошедших аттестацию в соответствии с действующим законодательством</t>
    </r>
  </si>
  <si>
    <r>
      <rPr>
        <b/>
        <sz val="11"/>
        <rFont val="Times New Roman"/>
        <family val="1"/>
        <charset val="204"/>
      </rPr>
      <t xml:space="preserve">Показатель  3  </t>
    </r>
    <r>
      <rPr>
        <sz val="11"/>
        <rFont val="Times New Roman"/>
        <family val="1"/>
        <charset val="204"/>
      </rPr>
      <t>Установление типовых нормативов штатной численности муниципального учреждения</t>
    </r>
  </si>
  <si>
    <r>
      <rPr>
        <b/>
        <sz val="11"/>
        <rFont val="Times New Roman"/>
        <family val="1"/>
        <charset val="204"/>
      </rPr>
      <t xml:space="preserve">Показатель  4 </t>
    </r>
    <r>
      <rPr>
        <sz val="11"/>
        <rFont val="Times New Roman"/>
        <family val="1"/>
        <charset val="204"/>
      </rPr>
      <t>Анализ совместителей, выявление случаев получения заработной платы одним сотрудником в нескольких муниципальных учреждениях за выполнение схожих функций</t>
    </r>
  </si>
  <si>
    <r>
      <rPr>
        <b/>
        <sz val="11"/>
        <rFont val="Times New Roman"/>
        <family val="1"/>
        <charset val="204"/>
      </rPr>
      <t xml:space="preserve">Показатель  5 </t>
    </r>
    <r>
      <rPr>
        <sz val="11"/>
        <rFont val="Times New Roman"/>
        <family val="1"/>
        <charset val="204"/>
      </rPr>
      <t xml:space="preserve"> Анализ возможностей по расширению оказания платных услуг</t>
    </r>
  </si>
  <si>
    <r>
      <rPr>
        <b/>
        <sz val="11"/>
        <rFont val="Times New Roman"/>
        <family val="1"/>
        <charset val="204"/>
      </rPr>
      <t>Мероприятие  1.001</t>
    </r>
    <r>
      <rPr>
        <sz val="11"/>
        <rFont val="Times New Roman"/>
        <family val="1"/>
        <charset val="204"/>
      </rPr>
      <t xml:space="preserve"> «Обеспечение деятельности бюджетных учреждений культурно-досугового типа  (в части совершенствования оплаты труда категориям работников в соответствии с Указами Президента РФ)» </t>
    </r>
  </si>
  <si>
    <r>
      <t>Мероприятие  1.002  «</t>
    </r>
    <r>
      <rPr>
        <sz val="11"/>
        <rFont val="Times New Roman"/>
        <family val="1"/>
        <charset val="204"/>
      </rPr>
      <t xml:space="preserve">Обеспечение деятельности бюджетных учреждений культурно-досугового типа (в части совершенствования оплаты труда категорий работников, на которые не распространяются Указы Президента РФ)» </t>
    </r>
  </si>
  <si>
    <r>
      <rPr>
        <b/>
        <sz val="11"/>
        <rFont val="Times New Roman"/>
        <family val="1"/>
        <charset val="204"/>
      </rPr>
      <t>Мероприятие  1.003</t>
    </r>
    <r>
      <rPr>
        <sz val="11"/>
        <rFont val="Times New Roman"/>
        <family val="1"/>
        <charset val="204"/>
      </rPr>
      <t xml:space="preserve"> «Обеспечение деятельности казенных учреждений культурно-досугового типа (в части совершенствования оплаты труда категориям работников в соответствии с Указами Президента РФ)» </t>
    </r>
  </si>
  <si>
    <r>
      <rPr>
        <b/>
        <sz val="11"/>
        <rFont val="Times New Roman"/>
        <family val="1"/>
        <charset val="204"/>
      </rPr>
      <t>Мероприятие 1.004</t>
    </r>
    <r>
      <rPr>
        <sz val="11"/>
        <rFont val="Times New Roman"/>
        <family val="1"/>
        <charset val="204"/>
      </rPr>
      <t xml:space="preserve"> «Обеспечение деятельности казенных учреждений культурно-досугового типа (в части совершенствования оплаты труда категорий работников, на которые не распространяются Указы Президента РФ)» </t>
    </r>
  </si>
  <si>
    <r>
      <rPr>
        <b/>
        <sz val="11"/>
        <rFont val="Times New Roman"/>
        <family val="1"/>
        <charset val="204"/>
      </rPr>
      <t>Мероприятие  1.005</t>
    </r>
    <r>
      <rPr>
        <sz val="11"/>
        <rFont val="Times New Roman"/>
        <family val="1"/>
        <charset val="204"/>
      </rPr>
      <t xml:space="preserve"> «Обеспечение деятельности казенных учреждений культурно-досугового типа по предпринимательской и иной приносящей доход деятельности"</t>
    </r>
  </si>
  <si>
    <r>
      <rPr>
        <b/>
        <sz val="11"/>
        <rFont val="Times New Roman"/>
        <family val="1"/>
        <charset val="204"/>
      </rPr>
      <t>Мероприятие 1.006</t>
    </r>
    <r>
      <rPr>
        <sz val="11"/>
        <rFont val="Times New Roman"/>
        <family val="1"/>
        <charset val="204"/>
      </rPr>
      <t xml:space="preserve"> «Обеспечение деятельности бюджетных учреждений культурно-досугового типа (в части расходов на текущее содержание)»</t>
    </r>
  </si>
  <si>
    <r>
      <rPr>
        <b/>
        <sz val="11"/>
        <rFont val="Times New Roman"/>
        <family val="1"/>
        <charset val="204"/>
      </rPr>
      <t>Мероприятие 1.007</t>
    </r>
    <r>
      <rPr>
        <sz val="11"/>
        <rFont val="Times New Roman"/>
        <family val="1"/>
        <charset val="204"/>
      </rPr>
      <t xml:space="preserve">  «Обеспечение деятельности казенных учреждений культурно-досугового типа (в части содержания  и укрепления МТБ)»</t>
    </r>
  </si>
  <si>
    <r>
      <rPr>
        <b/>
        <sz val="11"/>
        <rFont val="Times New Roman"/>
        <family val="1"/>
        <charset val="204"/>
      </rPr>
      <t>Мероприятие  1.008</t>
    </r>
    <r>
      <rPr>
        <sz val="11"/>
        <rFont val="Times New Roman"/>
        <family val="1"/>
        <charset val="204"/>
      </rPr>
      <t xml:space="preserve">  «Обеспечение деятельности бюджетных учреждений культурно-досугового типа (в части укрепления материально-технической базы)»</t>
    </r>
  </si>
  <si>
    <t>Задача  2. «Укрепление и развитие материально-технической базы учреждений культурно-досугового типа в городе Ржеве Тверской области»</t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</si>
  <si>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Доля учреждений культурно-досугового типа города Ржева Тверской области, полностью отвечающих правилам пожарной безопасности</t>
    </r>
  </si>
  <si>
    <r>
      <rPr>
        <b/>
        <sz val="11"/>
        <rFont val="Times New Roman"/>
        <family val="1"/>
        <charset val="204"/>
      </rPr>
      <t xml:space="preserve">Показатель  2 </t>
    </r>
    <r>
      <rPr>
        <sz val="11"/>
        <rFont val="Times New Roman"/>
        <family val="1"/>
        <charset val="204"/>
      </rPr>
      <t>Доля учреждений культуры города Ржева Тверской области, требующих проведения ремонтных работ</t>
    </r>
  </si>
  <si>
    <r>
      <rPr>
        <b/>
        <sz val="11"/>
        <rFont val="Times New Roman"/>
        <family val="1"/>
        <charset val="204"/>
      </rPr>
      <t>Показатель  3</t>
    </r>
    <r>
      <rPr>
        <sz val="11"/>
        <rFont val="Times New Roman"/>
        <family val="1"/>
        <charset val="204"/>
      </rPr>
      <t xml:space="preserve"> Доля Муниципальных учреждений культуры, пополняющих фонд учреждения современным оборудованием</t>
    </r>
  </si>
  <si>
    <r>
      <rPr>
        <b/>
        <sz val="11"/>
        <rFont val="Times New Roman"/>
        <family val="1"/>
        <charset val="204"/>
      </rPr>
      <t xml:space="preserve">Мероприятие  2.001 </t>
    </r>
    <r>
      <rPr>
        <sz val="11"/>
        <rFont val="Times New Roman"/>
        <family val="1"/>
        <charset val="204"/>
      </rPr>
      <t xml:space="preserve">«Проведение противопожарных мероприятий в бюджетных учреждениях культурно-досугового типа по отрасли культура (местный бюджет)» 
</t>
    </r>
  </si>
  <si>
    <r>
      <rPr>
        <b/>
        <sz val="11"/>
        <rFont val="Times New Roman"/>
        <family val="1"/>
        <charset val="204"/>
      </rPr>
      <t xml:space="preserve">Мероприятие  2.002 </t>
    </r>
    <r>
      <rPr>
        <sz val="11"/>
        <rFont val="Times New Roman"/>
        <family val="1"/>
        <charset val="204"/>
      </rPr>
      <t xml:space="preserve">«Проведение противопожарных мероприятий в казенных учреждениях культурно-досугового типа по отрасли культура (местный бюджет)» 
</t>
    </r>
  </si>
  <si>
    <r>
      <rPr>
        <b/>
        <sz val="11"/>
        <rFont val="Times New Roman"/>
        <family val="1"/>
        <charset val="204"/>
      </rPr>
      <t>Мероприятие 2.003</t>
    </r>
    <r>
      <rPr>
        <sz val="11"/>
        <rFont val="Times New Roman"/>
        <family val="1"/>
        <charset val="204"/>
      </rPr>
      <t xml:space="preserve"> «Проведение ремонта в казенных учреждениях досугового типа по отрасли культура (местный бюджет)»</t>
    </r>
  </si>
  <si>
    <r>
      <rPr>
        <b/>
        <sz val="11"/>
        <rFont val="Times New Roman"/>
        <family val="1"/>
        <charset val="204"/>
      </rPr>
      <t>Мероприятие 2.004</t>
    </r>
    <r>
      <rPr>
        <sz val="11"/>
        <rFont val="Times New Roman"/>
        <family val="1"/>
        <charset val="204"/>
      </rPr>
      <t xml:space="preserve">   «Проведение ремонта в бюджетных учреждениях досугового типа по отрасли культура (местный бюджет)»</t>
    </r>
  </si>
  <si>
    <r>
      <rPr>
        <b/>
        <sz val="11"/>
        <rFont val="Times New Roman"/>
        <family val="1"/>
        <charset val="204"/>
      </rPr>
      <t>Мероприятие  2.005</t>
    </r>
    <r>
      <rPr>
        <sz val="11"/>
        <rFont val="Times New Roman"/>
        <family val="1"/>
        <charset val="204"/>
      </rPr>
      <t xml:space="preserve">   «Проведение противопожарных мероприятий и ремонта зданий и помещений, находящихся в муниципальной собственности и используемых для размещения учреждений культуры Тверской области(областной бюджет)»</t>
    </r>
  </si>
  <si>
    <r>
      <rPr>
        <b/>
        <sz val="11"/>
        <rFont val="Times New Roman"/>
        <family val="1"/>
        <charset val="204"/>
      </rPr>
      <t>Мероприятие  2.006</t>
    </r>
    <r>
      <rPr>
        <sz val="11"/>
        <rFont val="Times New Roman"/>
        <family val="1"/>
        <charset val="204"/>
      </rPr>
      <t xml:space="preserve">   «Модернизация материально-технической базы учреждений культуры муниципальных образований Тверской области, в том числе на приобретение специализированного транспорта(областной бюджет)»</t>
    </r>
  </si>
  <si>
    <r>
      <rPr>
        <b/>
        <sz val="11"/>
        <rFont val="Times New Roman"/>
        <family val="1"/>
        <charset val="204"/>
      </rPr>
      <t>Мероприятие  2.007</t>
    </r>
    <r>
      <rPr>
        <sz val="11"/>
        <rFont val="Times New Roman"/>
        <family val="1"/>
        <charset val="204"/>
      </rPr>
      <t xml:space="preserve">   «Расходы на укрепление материально - технической базы муниципальных учреждений культуры Тверской области (областной бюджет)»</t>
    </r>
  </si>
  <si>
    <r>
      <rPr>
        <b/>
        <sz val="11"/>
        <rFont val="Times New Roman"/>
        <family val="1"/>
        <charset val="204"/>
      </rPr>
      <t>Мероприятие  2.008</t>
    </r>
    <r>
      <rPr>
        <sz val="11"/>
        <rFont val="Times New Roman"/>
        <family val="1"/>
        <charset val="204"/>
      </rPr>
      <t xml:space="preserve">   «Расходы на государственную поддержку (грант) комплексного развития региональных и муниципальных учреждений культуры (фед. бюджет)»</t>
    </r>
  </si>
  <si>
    <r>
      <rPr>
        <b/>
        <sz val="11"/>
        <rFont val="Times New Roman"/>
        <family val="1"/>
        <charset val="204"/>
      </rPr>
      <t xml:space="preserve">Мероприятие  2.010  </t>
    </r>
    <r>
      <rPr>
        <sz val="11"/>
        <rFont val="Times New Roman"/>
        <family val="1"/>
        <charset val="204"/>
      </rPr>
      <t>«Мероприятия по энергосбережению и  повышению энергоэффективности в бюджетных учреждениях культурно-досугового типа по отрасли культура»</t>
    </r>
  </si>
  <si>
    <t xml:space="preserve">Задача  1. «Совершенствование механизмов управления муниципального учреждения культуры «Ржевская централизованная  библиотечная система» в режиме развития и функционирования»  </t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</si>
  <si>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 Процент обеспеченности Муниципального учреждения культуры «Ржевская централизованная  библиотечная система» в соответствии с нормативами, необходимыми для качественного оказания муниципальных услуг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</si>
  <si>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>Доля сотрудников муниципального учреждения культуры «Ржевская централизованная  библиотечная система», прошедших аттестацию в соответствии с действующим законодательством</t>
    </r>
  </si>
  <si>
    <r>
      <rPr>
        <b/>
        <sz val="11"/>
        <rFont val="Times New Roman"/>
        <family val="1"/>
        <charset val="204"/>
      </rPr>
      <t xml:space="preserve">Показатель  3 </t>
    </r>
    <r>
      <rPr>
        <sz val="11"/>
        <rFont val="Times New Roman"/>
        <family val="1"/>
        <charset val="204"/>
      </rPr>
      <t>Установление типовых нормативов штатной численности муниципального учреждения</t>
    </r>
  </si>
  <si>
    <r>
      <rPr>
        <b/>
        <sz val="11"/>
        <rFont val="Times New Roman"/>
        <family val="1"/>
        <charset val="204"/>
      </rPr>
      <t>Мероприятие  1.001</t>
    </r>
    <r>
      <rPr>
        <sz val="11"/>
        <rFont val="Times New Roman"/>
        <family val="1"/>
        <charset val="204"/>
      </rPr>
      <t xml:space="preserve"> «Обеспечение деятельности казенного учреждения «Ржевская централизованная библиотечная система» (в части совершенствования оплаты труда по категориям работников в соответствии с Указами Президента РФ)» </t>
    </r>
  </si>
  <si>
    <r>
      <t>Мероприятие 1.002 «</t>
    </r>
    <r>
      <rPr>
        <sz val="11"/>
        <rFont val="Times New Roman"/>
        <family val="1"/>
        <charset val="204"/>
      </rPr>
      <t xml:space="preserve">Обеспечение деятельности казенного учреждения культуры «Ржевская централизованная библиотечная система» (в части совершенствования оплаты труда категорий работников, на которые не распространяются Указы Президента РФ)» </t>
    </r>
  </si>
  <si>
    <r>
      <rPr>
        <b/>
        <sz val="11"/>
        <rFont val="Times New Roman"/>
        <family val="1"/>
        <charset val="204"/>
      </rPr>
      <t>Мероприятие 1.003</t>
    </r>
    <r>
      <rPr>
        <sz val="11"/>
        <rFont val="Times New Roman"/>
        <family val="1"/>
        <charset val="204"/>
      </rPr>
      <t xml:space="preserve">  «Обеспечение деятельности казенного учреждения культуры «Ржевская централизованная библиотечная система» (в части расходов на текущее содержание и на укрепление МТБ)»
</t>
    </r>
  </si>
  <si>
    <r>
      <rPr>
        <b/>
        <sz val="11"/>
        <rFont val="Times New Roman"/>
        <family val="1"/>
        <charset val="204"/>
      </rPr>
      <t>Мероприятие  1.004</t>
    </r>
    <r>
      <rPr>
        <sz val="11"/>
        <rFont val="Times New Roman"/>
        <family val="1"/>
        <charset val="204"/>
      </rPr>
      <t xml:space="preserve">  «Обеспечение деятельности казенных учреждений библиотечного типа по предпринимательской и иной приносящей доход деятельности"</t>
    </r>
  </si>
  <si>
    <r>
      <t xml:space="preserve">Мероприятие  1.009 </t>
    </r>
    <r>
      <rPr>
        <sz val="11"/>
        <rFont val="Times New Roman"/>
        <family val="1"/>
        <charset val="204"/>
      </rPr>
      <t>«Обеспечение деятельности подведомственных  учреждений (в части гашения кредиторской задолженности  в рамках МЗ прошлых лет)»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</si>
  <si>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«Количество бюджетных  муниципальных учреждений культурно-досугового типа, имеющих просроченную кредиторскую задолженность»</t>
    </r>
  </si>
  <si>
    <r>
      <rPr>
        <b/>
        <sz val="11"/>
        <rFont val="Times New Roman"/>
        <family val="1"/>
        <charset val="204"/>
      </rPr>
      <t>Мероприятие  1.007</t>
    </r>
    <r>
      <rPr>
        <sz val="11"/>
        <rFont val="Times New Roman"/>
        <family val="1"/>
        <charset val="204"/>
      </rPr>
      <t xml:space="preserve"> « Мероприятия по энергосбережению и  повышению энергоэффективности в казенном учреждении «Ржевская ЦБС»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</si>
  <si>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на проведение ремонта здания детского филиала МУК «Ржевская ЦБС» за счет средств бюджета города Ржева в общем объёме средств выделенных для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</si>
  <si>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«Количество изданий со шрифтом Брайля, приобретенных библиотечным фондом, в рамках реализации программы «Доступная среда»</t>
    </r>
  </si>
  <si>
    <r>
      <rPr>
        <b/>
        <sz val="11"/>
        <rFont val="Times New Roman"/>
        <family val="1"/>
        <charset val="204"/>
      </rPr>
      <t xml:space="preserve">Мероприятие  2.007 </t>
    </r>
    <r>
      <rPr>
        <sz val="11"/>
        <rFont val="Times New Roman"/>
        <family val="1"/>
        <charset val="204"/>
      </rPr>
      <t xml:space="preserve"> «Проведение областного фестиваля струнной музыки «Волшебная скрипка»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</si>
  <si>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освоения казенным учреждением ЦО выделенных средств из бюджета города Ржева (в части расходов на текущее содержание)»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</si>
  <si>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«Доля выполнения мероприятий от запланированного объема мероприятий»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</si>
  <si>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освоения учреждением «Ржевская централизованная библиотечная система» выделенных средств бюджетом города Ржева (в части расходов на текущее содержание)»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</si>
  <si>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казенных учреждений культурно-досугового типа в  части совершенствования оплаты труда по категориям работников, на которые не распространяются Указы Президента РФ»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</si>
  <si>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казенных учреждений культурно-досугового типа  по предпринимательской и иной приносящей доход деятельности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</si>
  <si>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на создание условий предоставления муниципальной услуги за счет средств бюджета города Ржева в общем объёме средств выделенных на дополнительное образование детей в области культуры»</t>
    </r>
  </si>
  <si>
    <r>
      <rPr>
        <b/>
        <sz val="11"/>
        <rFont val="Times New Roman"/>
        <family val="1"/>
        <charset val="204"/>
      </rPr>
      <t>Мероприятие  1.004</t>
    </r>
    <r>
      <rPr>
        <sz val="11"/>
        <rFont val="Times New Roman"/>
        <family val="1"/>
        <charset val="204"/>
      </rPr>
      <t xml:space="preserve">   «Предоставление общедоступного и бесплатного дополнительного образования детей в бюджетных учреждениях в области культуры (в части укрепления материально-технической базы)»
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</si>
  <si>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 «Количество объектов,  из числа учреждений дополнительного образования в области культуры оборудованных необходимыми средствами для беспрепятственного доступа лиц с ограниченными возможностями»</t>
    </r>
  </si>
  <si>
    <t>П</t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</si>
  <si>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«Количество  приобретенных журналов и книг в рамках комплектования книжных фондов (федеральный бюджет)»</t>
    </r>
  </si>
  <si>
    <t>Мероприятие  2.008   «Расходы на комплектование книжных фондов библиотек муниципальных образований и государственных библиотек городов Москвы и Санкт-Петербурга (федеральный бюджет) »</t>
  </si>
  <si>
    <t>Л</t>
  </si>
  <si>
    <r>
      <rPr>
        <b/>
        <sz val="11"/>
        <rFont val="Times New Roman"/>
        <family val="1"/>
        <charset val="204"/>
      </rPr>
      <t xml:space="preserve">Мероприятие  2.008 </t>
    </r>
    <r>
      <rPr>
        <sz val="11"/>
        <rFont val="Times New Roman"/>
        <family val="1"/>
        <charset val="204"/>
      </rPr>
      <t>«Обеспечение беспрепятственного доступа лиц с ограниченными возможностями в учреждениях дополнительного образования в области культуры»</t>
    </r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</si>
  <si>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 Количество  массовых мероприятий, проводимых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</si>
  <si>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Показатель  2 </t>
    </r>
    <r>
      <rPr>
        <sz val="11"/>
        <rFont val="Times New Roman"/>
        <family val="1"/>
        <charset val="204"/>
      </rPr>
      <t xml:space="preserve"> Количество посетителей массовых мероприятий, проводимых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</si>
  <si>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>Показатель  3</t>
    </r>
    <r>
      <rPr>
        <sz val="11"/>
        <rFont val="Times New Roman"/>
        <family val="1"/>
        <charset val="204"/>
      </rPr>
      <t xml:space="preserve"> Количество экземпляров библиотечного фонда</t>
    </r>
  </si>
  <si>
    <r>
      <rPr>
        <b/>
        <sz val="11"/>
        <rFont val="Times New Roman"/>
        <family val="1"/>
        <charset val="204"/>
      </rPr>
      <t>Показатель  4</t>
    </r>
    <r>
      <rPr>
        <sz val="11"/>
        <rFont val="Times New Roman"/>
        <family val="1"/>
        <charset val="204"/>
      </rPr>
      <t xml:space="preserve">  Средняя книгообеспеченность (количество изданий в библиотеках на количество читателей)</t>
    </r>
  </si>
  <si>
    <r>
      <rPr>
        <b/>
        <sz val="11"/>
        <rFont val="Times New Roman"/>
        <family val="1"/>
        <charset val="204"/>
      </rPr>
      <t>Показатель  5</t>
    </r>
    <r>
      <rPr>
        <sz val="11"/>
        <rFont val="Times New Roman"/>
        <family val="1"/>
        <charset val="204"/>
      </rPr>
      <t xml:space="preserve">  Количество поступлений новых изданий (книг и периодических изданий) на 1000 жителей</t>
    </r>
  </si>
  <si>
    <r>
      <rPr>
        <b/>
        <sz val="11"/>
        <rFont val="Times New Roman"/>
        <family val="1"/>
        <charset val="204"/>
      </rPr>
      <t>Показатель  6</t>
    </r>
    <r>
      <rPr>
        <sz val="11"/>
        <rFont val="Times New Roman"/>
        <family val="1"/>
        <charset val="204"/>
      </rPr>
      <t xml:space="preserve">  Количество специалистов сферы культуры, прошедших повышение квалификации
</t>
    </r>
  </si>
  <si>
    <r>
      <rPr>
        <b/>
        <sz val="11"/>
        <rFont val="Times New Roman"/>
        <family val="1"/>
        <charset val="204"/>
      </rPr>
      <t>Мероприятие 2.002</t>
    </r>
    <r>
      <rPr>
        <sz val="11"/>
        <rFont val="Times New Roman"/>
        <family val="1"/>
        <charset val="204"/>
      </rPr>
      <t xml:space="preserve">   «Капитальный ремонт объектов  муниципальной собственности» </t>
    </r>
  </si>
  <si>
    <r>
      <rPr>
        <b/>
        <sz val="11"/>
        <rFont val="Times New Roman"/>
        <family val="1"/>
        <charset val="204"/>
      </rPr>
      <t>Мероприятие  2.003</t>
    </r>
    <r>
      <rPr>
        <sz val="11"/>
        <rFont val="Times New Roman"/>
        <family val="1"/>
        <charset val="204"/>
      </rPr>
      <t xml:space="preserve"> «Проведение ремонта в казенном учреждении МУК Ржевская ЦБС» (местный бюджет)</t>
    </r>
  </si>
  <si>
    <r>
      <rPr>
        <b/>
        <sz val="11"/>
        <rFont val="Times New Roman"/>
        <family val="1"/>
        <charset val="204"/>
      </rPr>
      <t>Мероприятие  2.004</t>
    </r>
    <r>
      <rPr>
        <sz val="11"/>
        <rFont val="Times New Roman"/>
        <family val="1"/>
        <charset val="204"/>
      </rPr>
      <t xml:space="preserve">   «Комплектование библиотечных фондов библиотек муниципальных образований Тверской области» (областной бюджет)</t>
    </r>
  </si>
  <si>
    <t>Задача   1.  «Сохранение и развитие выставочного дела в городе Ржеве Тверской области»</t>
  </si>
  <si>
    <r>
      <rPr>
        <b/>
        <sz val="11"/>
        <rFont val="Times New Roman"/>
        <family val="1"/>
        <charset val="204"/>
      </rPr>
      <t xml:space="preserve">Показатель  1 </t>
    </r>
    <r>
      <rPr>
        <sz val="11"/>
        <rFont val="Times New Roman"/>
        <family val="1"/>
        <charset val="204"/>
      </rPr>
      <t xml:space="preserve"> Количество мероприятий, проводимых МУК «Ржевский Выставочный  зал»</t>
    </r>
  </si>
  <si>
    <r>
      <rPr>
        <b/>
        <sz val="11"/>
        <rFont val="Times New Roman"/>
        <family val="1"/>
        <charset val="204"/>
      </rPr>
      <t xml:space="preserve">Показатель  2 </t>
    </r>
    <r>
      <rPr>
        <sz val="11"/>
        <rFont val="Times New Roman"/>
        <family val="1"/>
        <charset val="204"/>
      </rPr>
      <t xml:space="preserve"> Количество посещений  МУК «Ржевский Выставочный  зал»</t>
    </r>
  </si>
  <si>
    <t>Задача   2. «Сохранение и развитие самодеятельного и народного творчества в городе Ржеве Тверской области»</t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</si>
  <si>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 Количество культурно-массовых мероприятий, проводимых в учреждениях культуры в г.Ржеве Тверской области 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</si>
  <si>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 xml:space="preserve">Показатель  2 </t>
    </r>
    <r>
      <rPr>
        <sz val="11"/>
        <rFont val="Times New Roman"/>
        <family val="1"/>
        <charset val="204"/>
      </rPr>
      <t xml:space="preserve">  Количество посетителей культурно-массовых мероприятий, проводимых в учреждениях культуры в г.Ржеве Тверской области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</si>
  <si>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>Показатель  3</t>
    </r>
    <r>
      <rPr>
        <sz val="11"/>
        <rFont val="Times New Roman"/>
        <family val="1"/>
        <charset val="204"/>
      </rPr>
      <t xml:space="preserve">   Количество  любительских формирований самодеятельного народного творчества в учреждениях культурно-досугового типа</t>
    </r>
  </si>
  <si>
    <r>
      <rPr>
        <b/>
        <sz val="11"/>
        <rFont val="Times New Roman"/>
        <family val="1"/>
        <charset val="204"/>
      </rPr>
      <t>Показатель  4</t>
    </r>
    <r>
      <rPr>
        <sz val="11"/>
        <rFont val="Times New Roman"/>
        <family val="1"/>
        <charset val="204"/>
      </rPr>
      <t xml:space="preserve"> Количество участников любительских формирований самодеятельного народного творчества в учреждениях культурно-досугового типа</t>
    </r>
  </si>
  <si>
    <t>Задача  1.  «Совершенствование механизмов обслуживания  учреждений подведомственных Отделу культуры администрации г. Ржева»</t>
  </si>
  <si>
    <r>
      <t>Мероприятие  1.001 «</t>
    </r>
    <r>
      <rPr>
        <sz val="11"/>
        <rFont val="Times New Roman"/>
        <family val="1"/>
        <charset val="204"/>
      </rPr>
      <t xml:space="preserve"> Обеспечение деятельности казенного учреждения  "ЦО г. Ржева"  (в части совершенствования оплаты труда категорий работников, на которые не распространяются Указы Президента РФ)» </t>
    </r>
  </si>
  <si>
    <t>-</t>
  </si>
  <si>
    <t>1. Обеспечение деятельности главного администратора программы и администраторов  программы</t>
  </si>
  <si>
    <t>7. Показатель - показатель цели подпрограммы, показатель задачи подпрограммы, показатель мероприятия подпрограммы (административного мероприятия).</t>
  </si>
  <si>
    <t>1.004 Обеспечение деятельности подведомственных учреждений (в части гашения кредиторской задолженности)</t>
  </si>
  <si>
    <t>(да-1/нет-0)</t>
  </si>
  <si>
    <t>Подпрограмма 2  «Улучшение условий организации досуга и обеспечение жителей города Ржева услугами организаций культуры"</t>
  </si>
  <si>
    <t>да-1/нет-0</t>
  </si>
  <si>
    <t>Задача  2. «Укрепление и развитие материально-технической базы КУ «Центр Обслуживания учреждений подведомственных Отделу культуры г.Ржева»</t>
  </si>
  <si>
    <r>
      <t xml:space="preserve">Мероприятие  1.006 </t>
    </r>
    <r>
      <rPr>
        <sz val="11"/>
        <rFont val="Times New Roman"/>
        <family val="1"/>
        <charset val="204"/>
      </rPr>
      <t>«Обеспечение деятельности подведомственных учреждений (в части гашения кредиторской задолженности )»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</si>
  <si>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«Количество муниципальных учреждений дополнительного образования детей в области культуры, имеющих просроченную кредиторскую задолженность»</t>
    </r>
  </si>
  <si>
    <r>
      <rPr>
        <b/>
        <sz val="11"/>
        <rFont val="Times New Roman"/>
        <family val="1"/>
        <charset val="204"/>
      </rPr>
      <t>Мероприятие  2.009</t>
    </r>
    <r>
      <rPr>
        <sz val="11"/>
        <rFont val="Times New Roman"/>
        <family val="1"/>
        <charset val="204"/>
      </rPr>
      <t xml:space="preserve"> «Проведение капитального ремонта в казенном учреждении МУК Ржевская ЦБС»</t>
    </r>
  </si>
  <si>
    <t>Н</t>
  </si>
  <si>
    <t>S</t>
  </si>
  <si>
    <r>
      <rPr>
        <b/>
        <sz val="11"/>
        <rFont val="Times New Roman"/>
        <family val="1"/>
        <charset val="204"/>
      </rPr>
      <t>Мероприятие  2.011</t>
    </r>
    <r>
      <rPr>
        <sz val="11"/>
        <rFont val="Times New Roman"/>
        <family val="1"/>
        <charset val="204"/>
      </rPr>
      <t xml:space="preserve">   «Расходы на проведение ремонтных работ на объектах муниципальных учреждений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области" за счет средств местного бюджета 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</si>
  <si>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 фестиваля детского и юношеского творчества «Живая память»</t>
    </r>
  </si>
  <si>
    <r>
      <rPr>
        <b/>
        <sz val="11"/>
        <rFont val="Times New Roman"/>
        <family val="1"/>
        <charset val="204"/>
      </rPr>
      <t>Мероприятие  2.014</t>
    </r>
    <r>
      <rPr>
        <sz val="11"/>
        <rFont val="Times New Roman"/>
        <family val="1"/>
        <charset val="204"/>
      </rPr>
      <t xml:space="preserve"> «Организация и проведение фестиваля детского и юношеского творчества «Живая память»</t>
    </r>
  </si>
  <si>
    <r>
      <rPr>
        <b/>
        <sz val="11"/>
        <rFont val="Times New Roman"/>
        <family val="1"/>
        <charset val="204"/>
      </rPr>
      <t>Мероприятие</t>
    </r>
    <r>
      <rPr>
        <b/>
        <sz val="11"/>
        <color indexed="10"/>
        <rFont val="Times New Roman"/>
        <family val="1"/>
        <charset val="204"/>
      </rPr>
      <t xml:space="preserve">  2.015 </t>
    </r>
    <r>
      <rPr>
        <sz val="11"/>
        <rFont val="Times New Roman"/>
        <family val="1"/>
        <charset val="204"/>
      </rPr>
      <t>«Организация и проведение Ржевской осенней ярмарки "Таусень- урожай за плетень" и Праздников двора»</t>
    </r>
  </si>
  <si>
    <r>
      <rPr>
        <b/>
        <sz val="11"/>
        <rFont val="Times New Roman"/>
        <family val="1"/>
        <charset val="204"/>
      </rPr>
      <t>Мероприятие  2.016</t>
    </r>
    <r>
      <rPr>
        <sz val="11"/>
        <rFont val="Times New Roman"/>
        <family val="1"/>
        <charset val="204"/>
      </rPr>
      <t xml:space="preserve"> «Организация  и проведение мероприятий в бюджетных учреждениях, посвященных значимым событиям культуры и развитию культурного  сотрудничества в городе Ржеве Тверской области» </t>
    </r>
  </si>
  <si>
    <r>
      <rPr>
        <b/>
        <sz val="11"/>
        <rFont val="Times New Roman"/>
        <family val="1"/>
        <charset val="204"/>
      </rPr>
      <t xml:space="preserve">Мероприятие  2.018 </t>
    </r>
    <r>
      <rPr>
        <sz val="11"/>
        <rFont val="Times New Roman"/>
        <family val="1"/>
        <charset val="204"/>
      </rPr>
      <t>«Проведение фольклорного праздника "Ржевские гостевания»</t>
    </r>
  </si>
  <si>
    <r>
      <rPr>
        <b/>
        <sz val="11"/>
        <rFont val="Times New Roman"/>
        <family val="1"/>
        <charset val="204"/>
      </rPr>
      <t xml:space="preserve">Мероприятие 2.019 </t>
    </r>
    <r>
      <rPr>
        <sz val="11"/>
        <rFont val="Times New Roman"/>
        <family val="1"/>
        <charset val="204"/>
      </rPr>
      <t>«Проведение фестиваля детского творчества «Таланты нового века»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</si>
  <si>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 Ржевской осенней ярмарки "Таусень- урожай за плетень" и Праздников двора»</t>
    </r>
  </si>
  <si>
    <r>
      <rPr>
        <b/>
        <sz val="11"/>
        <rFont val="Times New Roman"/>
        <family val="1"/>
        <charset val="204"/>
      </rPr>
      <t xml:space="preserve">Показатель 2  </t>
    </r>
    <r>
      <rPr>
        <sz val="11"/>
        <rFont val="Times New Roman"/>
        <family val="1"/>
        <charset val="204"/>
      </rPr>
      <t>«Отношение среднемесячной заработной платы работников  бюджетных учреждений культурно-досугового типа в г. Ржеве  к среднемесячной заработной плате по Тверской области»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</si>
  <si>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казенных учреждений культурно-досугового типа в  части совершенствования оплаты труда по категориям работников в соответствии с Указами Президента РФ»</t>
    </r>
  </si>
  <si>
    <r>
      <rPr>
        <b/>
        <sz val="11"/>
        <rFont val="Times New Roman"/>
        <family val="1"/>
        <charset val="204"/>
      </rPr>
      <t xml:space="preserve">Показатель 2  </t>
    </r>
    <r>
      <rPr>
        <sz val="11"/>
        <rFont val="Times New Roman"/>
        <family val="1"/>
        <charset val="204"/>
      </rPr>
      <t>«Отношение среднемесячной заработной платы работников  казенных учреждений культурно-досугового типа в г.Ржеве к среднемесячной заработной плате по Тверской области»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</si>
  <si>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на создание условий предоставления муниципальной услуги бюджетных Муниципальных учреждений культурно-досугового типа за счет средств бюджета города Ржева в общем объёме средств,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</si>
  <si>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 xml:space="preserve"> «Доля освоения  бюджетными учреждениями культурно-досугового типа выделенных средств из бюджета города Ржева Тверской области (в части расходов на текущее содержание)»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</si>
  <si>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на создание условий предоставления муниципальной услуги казенных Муниципальных учреждений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</si>
  <si>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 xml:space="preserve">Показатель 2  </t>
    </r>
    <r>
      <rPr>
        <sz val="11"/>
        <rFont val="Times New Roman"/>
        <family val="1"/>
        <charset val="204"/>
      </rPr>
      <t xml:space="preserve"> «Доля освоения казенными учреждениями культурно-досугового типа выделенных средств из бюджета города Ржева Тверской области (в части расходов на текущее содержание)»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</si>
  <si>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на укрепление материально-технической базы бюджетных Муниципальных учреждений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</si>
  <si>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2  «Процент реализации запланированного объема укрепления  материально-технической базы»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</si>
  <si>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 «Доля расходов на проведение противопожарных мероприятий в бюджетных Муниципальных учреждениях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</si>
  <si>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t xml:space="preserve">Показатель 2 </t>
    </r>
    <r>
      <rPr>
        <sz val="11"/>
        <rFont val="Times New Roman"/>
        <family val="1"/>
        <charset val="204"/>
      </rPr>
      <t xml:space="preserve">«Доля бюджетных Муниципальных учреждениях культурно-досугового типа, полностью отвечающих требованиям пожарной безопасности»
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</si>
  <si>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на проведение противопожарных мероприятий за счет средств бюджета города Ржева в общем объёме средств выделенных на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</si>
  <si>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на обновление библиотечного фонда за счет средств бюджета города Ржева в общем объёме средств выделенных на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</si>
  <si>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на проведение ремонта  в казенном учреждении МУК «Ржевская ЦБС» за счет средств бюджета города Ржева в общем объёме средств выделенных для  МУК «Ржевская централизованная библиотечная система»</t>
    </r>
  </si>
  <si>
    <r>
      <t xml:space="preserve">Показатель </t>
    </r>
    <r>
      <rPr>
        <sz val="11"/>
        <rFont val="Times New Roman"/>
        <family val="1"/>
        <charset val="204"/>
      </rPr>
      <t>«Объем выполненных ремонтных работ в муниципальных учреждений культуры Тверской области  от объема запланированных работ»</t>
    </r>
  </si>
  <si>
    <r>
      <t xml:space="preserve">Показатель </t>
    </r>
    <r>
      <rPr>
        <sz val="11"/>
        <rFont val="Times New Roman"/>
        <family val="1"/>
        <charset val="204"/>
      </rPr>
      <t>«Объем выполненных ремонтных работ в учреждениях дополнительного образования по отрасли культура от объема запланированных работ»</t>
    </r>
  </si>
  <si>
    <r>
      <rPr>
        <b/>
        <sz val="11"/>
        <rFont val="Times New Roman"/>
        <family val="1"/>
        <charset val="204"/>
      </rPr>
      <t xml:space="preserve">Мероприятие 2.011 </t>
    </r>
    <r>
      <rPr>
        <sz val="11"/>
        <rFont val="Times New Roman"/>
        <family val="1"/>
        <charset val="204"/>
      </rPr>
      <t xml:space="preserve"> «Расходы на укрепление материально-технической базы муниципальных организаций дополнительного образования в сфере культуры Тверской области за счет средств местного бюджета»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</si>
  <si>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 «Доля  освоения  выделенных средств из бюджета города Ржева Тверской области  на приобретение оборудования от объема запланированных  средств»</t>
    </r>
  </si>
  <si>
    <r>
      <rPr>
        <b/>
        <sz val="11"/>
        <rFont val="Times New Roman"/>
        <family val="1"/>
        <charset val="204"/>
      </rPr>
      <t xml:space="preserve">Мероприятие </t>
    </r>
    <r>
      <rPr>
        <b/>
        <sz val="11"/>
        <color indexed="10"/>
        <rFont val="Times New Roman"/>
        <family val="1"/>
        <charset val="204"/>
      </rPr>
      <t>2.015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«Расходы на укрепление материально-технической базы муниципальных учреждений культуры Тверской области за счет средств местного бюджета»</t>
    </r>
  </si>
  <si>
    <r>
      <rPr>
        <b/>
        <sz val="11"/>
        <rFont val="Times New Roman"/>
        <family val="1"/>
        <charset val="204"/>
      </rPr>
      <t xml:space="preserve">Мероприятие  2.002 </t>
    </r>
    <r>
      <rPr>
        <sz val="11"/>
        <rFont val="Times New Roman"/>
        <family val="1"/>
        <charset val="204"/>
      </rPr>
      <t xml:space="preserve">  «Проведение ремонта  в  учреждениях дополнительного образования по отрасли культура (местный бюджет)»</t>
    </r>
  </si>
  <si>
    <r>
      <rPr>
        <b/>
        <sz val="11"/>
        <rFont val="Times New Roman"/>
        <family val="1"/>
        <charset val="204"/>
      </rPr>
      <t xml:space="preserve">Мероприятие </t>
    </r>
    <r>
      <rPr>
        <b/>
        <sz val="11"/>
        <color indexed="10"/>
        <rFont val="Times New Roman"/>
        <family val="1"/>
        <charset val="204"/>
      </rPr>
      <t>2.014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«Расходы на укрепление материально-технической базы муниципальных учреждений культуры Тверской области за счет средств местного бюджета»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</si>
  <si>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 Открытого фестиваля -конкурса авторской песни "Серебренные струны»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</si>
  <si>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 «Доля  освоения  выделенных средств из бюджета города Ржева Тверской области  на приобретение музыкальных инструментов  от объема запланированных  средств в рамках мероприятия»</t>
    </r>
  </si>
  <si>
    <r>
      <rPr>
        <b/>
        <sz val="11"/>
        <rFont val="Times New Roman"/>
        <family val="1"/>
        <charset val="204"/>
      </rPr>
      <t xml:space="preserve"> Мероприятие  2.020</t>
    </r>
    <r>
      <rPr>
        <sz val="11"/>
        <rFont val="Times New Roman"/>
        <family val="1"/>
        <charset val="204"/>
      </rPr>
      <t xml:space="preserve"> «Организация и проведение Открытого фестиваля семейного творчества «Созвездие под названием Семья»</t>
    </r>
  </si>
  <si>
    <r>
      <rPr>
        <b/>
        <sz val="11"/>
        <rFont val="Times New Roman"/>
        <family val="1"/>
        <charset val="204"/>
      </rPr>
      <t>Мероприятие  2.021</t>
    </r>
    <r>
      <rPr>
        <sz val="11"/>
        <rFont val="Times New Roman"/>
        <family val="1"/>
        <charset val="204"/>
      </rPr>
      <t xml:space="preserve"> «Организация и проведение Открытого праздника Гармонистов»</t>
    </r>
  </si>
  <si>
    <r>
      <rPr>
        <b/>
        <sz val="11"/>
        <rFont val="Times New Roman"/>
        <family val="1"/>
        <charset val="204"/>
      </rPr>
      <t>Мероприятие  2.009</t>
    </r>
    <r>
      <rPr>
        <sz val="11"/>
        <rFont val="Times New Roman"/>
        <family val="1"/>
        <charset val="204"/>
      </rPr>
      <t xml:space="preserve"> Расходы на проведение ремонтных работ на объектах муниципальных организаций дополнительного образования в сфере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г.Ржева Тверской области"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</si>
  <si>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Мероприятие  2.010</t>
    </r>
    <r>
      <rPr>
        <sz val="11"/>
        <rFont val="Times New Roman"/>
        <family val="1"/>
        <charset val="204"/>
      </rPr>
      <t xml:space="preserve"> «Расходы на проведение ремонтных работ на объектах муниципальных организаций дополнительного образования в сфере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области"за счет средств местного бюджета »                                                      </t>
    </r>
    <r>
      <rPr>
        <b/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</si>
  <si>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Мероприятие  2.011</t>
    </r>
    <r>
      <rPr>
        <sz val="11"/>
        <rFont val="Times New Roman"/>
        <family val="1"/>
        <charset val="204"/>
      </rPr>
      <t xml:space="preserve"> «Расходы на проведение ремонтных работ на объектах муниципальных учреждений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области»                                                        </t>
    </r>
    <r>
      <rPr>
        <b/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</si>
  <si>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Мероприятие  2.013</t>
    </r>
    <r>
      <rPr>
        <sz val="11"/>
        <rFont val="Times New Roman"/>
        <family val="1"/>
        <charset val="204"/>
      </rPr>
      <t xml:space="preserve">  «Расходы на проведение ремонтных работ на объектах муниципальных учреждений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области" за счет средств местного бюджета»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</si>
  <si>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Мероприятие  2.022</t>
    </r>
    <r>
      <rPr>
        <sz val="11"/>
        <rFont val="Times New Roman"/>
        <family val="1"/>
        <charset val="204"/>
      </rPr>
      <t xml:space="preserve"> «Организация и проведение Открытого фестиваля -конкурса авторской песни "Серебренные струны»</t>
    </r>
  </si>
  <si>
    <r>
      <rPr>
        <b/>
        <sz val="11"/>
        <rFont val="Times New Roman"/>
        <family val="1"/>
        <charset val="204"/>
      </rPr>
      <t>Мероприятие  2.025</t>
    </r>
    <r>
      <rPr>
        <sz val="11"/>
        <rFont val="Times New Roman"/>
        <family val="1"/>
        <charset val="204"/>
      </rPr>
      <t xml:space="preserve">  «Организация  и проведение мероприятий в казенных учреждениях, посвященных значимым событиям культуры и развитию культурного  сотрудничества в городе Ржеве Тверской области»</t>
    </r>
  </si>
  <si>
    <r>
      <rPr>
        <b/>
        <sz val="11"/>
        <rFont val="Times New Roman"/>
        <family val="1"/>
        <charset val="204"/>
      </rPr>
      <t>Мероприятие  2.026</t>
    </r>
    <r>
      <rPr>
        <sz val="11"/>
        <rFont val="Times New Roman"/>
        <family val="1"/>
        <charset val="204"/>
      </rPr>
      <t xml:space="preserve"> «Проведение праздничных мероприятий, посвященных  неделе детской и юношеской книге»</t>
    </r>
  </si>
  <si>
    <r>
      <rPr>
        <b/>
        <sz val="11"/>
        <rFont val="Times New Roman"/>
        <family val="1"/>
        <charset val="204"/>
      </rPr>
      <t>Мероприятие  2.027</t>
    </r>
    <r>
      <rPr>
        <sz val="11"/>
        <rFont val="Times New Roman"/>
        <family val="1"/>
        <charset val="204"/>
      </rPr>
      <t>«Проведение мероприятий, посвященных Общероссийскому Дню библиотек»</t>
    </r>
  </si>
  <si>
    <r>
      <rPr>
        <b/>
        <sz val="11"/>
        <rFont val="Times New Roman"/>
        <family val="1"/>
        <charset val="204"/>
      </rPr>
      <t xml:space="preserve"> Мероприятие  2.028«</t>
    </r>
    <r>
      <rPr>
        <sz val="11"/>
        <rFont val="Times New Roman"/>
        <family val="1"/>
        <charset val="204"/>
      </rPr>
      <t>Проведение мероприятий, посвященных 120-летию центральной библиотеке им. А.Н. Островского»</t>
    </r>
  </si>
  <si>
    <r>
      <rPr>
        <b/>
        <sz val="11"/>
        <rFont val="Times New Roman"/>
        <family val="1"/>
        <charset val="204"/>
      </rPr>
      <t>Мероприятие</t>
    </r>
    <r>
      <rPr>
        <b/>
        <sz val="11"/>
        <color indexed="10"/>
        <rFont val="Times New Roman"/>
        <family val="1"/>
        <charset val="204"/>
      </rPr>
      <t xml:space="preserve">  2.023</t>
    </r>
    <r>
      <rPr>
        <sz val="11"/>
        <rFont val="Times New Roman"/>
        <family val="1"/>
        <charset val="204"/>
      </rPr>
      <t xml:space="preserve"> «Организация деятельности Духового оркестра МУК "Дворец культуры" г. Ржева»</t>
    </r>
  </si>
  <si>
    <r>
      <rPr>
        <b/>
        <sz val="11"/>
        <rFont val="Times New Roman"/>
        <family val="1"/>
        <charset val="204"/>
      </rPr>
      <t>Показатель 1 «</t>
    </r>
    <r>
      <rPr>
        <sz val="11"/>
        <rFont val="Times New Roman"/>
        <family val="1"/>
        <charset val="204"/>
      </rPr>
      <t>Доля подписки на периодическое издание к запланированному объему»</t>
    </r>
  </si>
  <si>
    <r>
      <rPr>
        <b/>
        <sz val="11"/>
        <rFont val="Times New Roman"/>
        <family val="1"/>
        <charset val="204"/>
      </rPr>
      <t>Показатель 1 «</t>
    </r>
    <r>
      <rPr>
        <sz val="11"/>
        <rFont val="Times New Roman"/>
        <family val="1"/>
        <charset val="204"/>
      </rPr>
      <t>Доля приобретенной литературы к запланированному объему»</t>
    </r>
  </si>
  <si>
    <r>
      <rPr>
        <b/>
        <sz val="11"/>
        <rFont val="Times New Roman"/>
        <family val="1"/>
        <charset val="204"/>
      </rPr>
      <t xml:space="preserve"> Мероприятие  2.017</t>
    </r>
    <r>
      <rPr>
        <sz val="11"/>
        <rFont val="Times New Roman"/>
        <family val="1"/>
        <charset val="204"/>
      </rPr>
      <t xml:space="preserve"> «Организация и проведение фестиваля современного танца "Лучший Flash Dancer"»</t>
    </r>
  </si>
  <si>
    <r>
      <rPr>
        <b/>
        <sz val="11"/>
        <rFont val="Times New Roman"/>
        <family val="1"/>
        <charset val="204"/>
      </rPr>
      <t xml:space="preserve">Мероприятие  2.012 </t>
    </r>
    <r>
      <rPr>
        <sz val="11"/>
        <rFont val="Times New Roman"/>
        <family val="1"/>
        <charset val="204"/>
      </rPr>
      <t>«Комплектование библиотечных фондов  МУК  «Ржевская ЦБС»</t>
    </r>
  </si>
  <si>
    <r>
      <rPr>
        <b/>
        <sz val="11"/>
        <rFont val="Times New Roman"/>
        <family val="1"/>
        <charset val="204"/>
      </rPr>
      <t xml:space="preserve">Мероприятие  2.013 </t>
    </r>
    <r>
      <rPr>
        <sz val="11"/>
        <rFont val="Times New Roman"/>
        <family val="1"/>
        <charset val="204"/>
      </rPr>
      <t>«Расходы на поддержку отрасли культуры за счет местного бюджета(в части комплектования книжных фондов МУК "Ржевская ЦБС»</t>
    </r>
  </si>
  <si>
    <r>
      <t xml:space="preserve">Мероприятие  1.010 </t>
    </r>
    <r>
      <rPr>
        <sz val="11"/>
        <rFont val="Times New Roman"/>
        <family val="1"/>
        <charset val="204"/>
      </rPr>
      <t>«Обеспечение деятельности подведомственных  учреждений (в части гашения кредиторской задолженности в рамках прошлых лет)»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</si>
  <si>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мероприятий с участием Духового оркестра МУК "Дворец культуры" г. Ржева»</t>
    </r>
  </si>
  <si>
    <r>
      <rPr>
        <b/>
        <sz val="11"/>
        <rFont val="Times New Roman"/>
        <family val="1"/>
        <charset val="204"/>
      </rPr>
      <t>Мероприятие  2.024</t>
    </r>
    <r>
      <rPr>
        <sz val="11"/>
        <rFont val="Times New Roman"/>
        <family val="1"/>
        <charset val="204"/>
      </rPr>
      <t xml:space="preserve"> «Организация деятельности ансамбля камерной музыки МУК "Дворец культуры" г. Ржева»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</si>
  <si>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мероприятий с участием ансамбля камерной музыки МУК "Дворец культуры" г. Ржева»</t>
    </r>
  </si>
  <si>
    <r>
      <rPr>
        <sz val="12"/>
        <color indexed="10"/>
        <rFont val="Times New Roman"/>
        <family val="1"/>
        <charset val="204"/>
      </rPr>
      <t>А</t>
    </r>
    <r>
      <rPr>
        <sz val="12"/>
        <rFont val="Times New Roman"/>
        <family val="1"/>
        <charset val="204"/>
      </rPr>
      <t xml:space="preserve">дминистратор муниципальной программы города Ржева Тверской области - </t>
    </r>
    <r>
      <rPr>
        <u/>
        <sz val="12"/>
        <rFont val="Times New Roman"/>
        <family val="1"/>
        <charset val="204"/>
      </rPr>
      <t>Отдел культуры администрации города Ржева Тверской области</t>
    </r>
  </si>
  <si>
    <t>Показатель1   "Средняя заработная плата работников списочного состава учреждений  дополнительного образования в области культуры»</t>
  </si>
  <si>
    <t xml:space="preserve">Мероприятие 2.012  «Расходы на укрепление материально-технической базы муниципальных организаций дополнительного образования в сфере культуры Тверской области»  </t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</si>
  <si>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 «Доля  освоения  выделенных средств  на приобретение музыкальных инструментов  от объема запланированных  средств в рамках мероприятия»</t>
    </r>
  </si>
  <si>
    <t>R</t>
  </si>
  <si>
    <t>F</t>
  </si>
  <si>
    <t>H</t>
  </si>
  <si>
    <t>Показатель 1   "Средняя заработная плата работников списочного состава учреждений  дополнительного образования в области культуры»</t>
  </si>
  <si>
    <r>
      <rPr>
        <b/>
        <sz val="11"/>
        <rFont val="Times New Roman"/>
        <family val="1"/>
        <charset val="204"/>
      </rPr>
      <t>Мероприятие  2.016</t>
    </r>
    <r>
      <rPr>
        <sz val="11"/>
        <rFont val="Times New Roman"/>
        <family val="1"/>
        <charset val="204"/>
      </rPr>
      <t xml:space="preserve">  «Расходы на подготовку и проведение празднования на федеральном уровне памятных дат субъектов Российской Федерации»                                                                                                             </t>
    </r>
  </si>
  <si>
    <r>
      <rPr>
        <b/>
        <sz val="11"/>
        <color indexed="10"/>
        <rFont val="Times New Roman"/>
        <family val="1"/>
        <charset val="204"/>
      </rPr>
      <t>Мероприятие  1.008</t>
    </r>
    <r>
      <rPr>
        <sz val="11"/>
        <color indexed="10"/>
        <rFont val="Times New Roman"/>
        <family val="1"/>
        <charset val="204"/>
      </rPr>
      <t xml:space="preserve"> </t>
    </r>
    <r>
      <rPr>
        <b/>
        <sz val="11"/>
        <color indexed="10"/>
        <rFont val="Times New Roman"/>
        <family val="1"/>
        <charset val="204"/>
      </rPr>
      <t>«Расходы на повышение заработной платы работникам муниципальных учреждений культуры Тверской области за счет средств местного бюджета»</t>
    </r>
  </si>
  <si>
    <r>
      <rPr>
        <b/>
        <sz val="11"/>
        <color indexed="10"/>
        <rFont val="Times New Roman"/>
        <family val="1"/>
        <charset val="204"/>
      </rPr>
      <t>Мероприятие  1.012</t>
    </r>
    <r>
      <rPr>
        <sz val="11"/>
        <color indexed="10"/>
        <rFont val="Times New Roman"/>
        <family val="1"/>
        <charset val="204"/>
      </rPr>
      <t xml:space="preserve"> </t>
    </r>
    <r>
      <rPr>
        <b/>
        <sz val="11"/>
        <color indexed="10"/>
        <rFont val="Times New Roman"/>
        <family val="1"/>
        <charset val="204"/>
      </rPr>
      <t>«Расходы на повышение заработной платы работникам муниципальных учреждений культуры Тверской области за счет средств местного бюджета»</t>
    </r>
  </si>
  <si>
    <r>
      <rPr>
        <b/>
        <sz val="11"/>
        <color indexed="10"/>
        <rFont val="Times New Roman"/>
        <family val="1"/>
        <charset val="204"/>
      </rPr>
      <t>Мероприятие  1.013</t>
    </r>
    <r>
      <rPr>
        <sz val="11"/>
        <color indexed="10"/>
        <rFont val="Times New Roman"/>
        <family val="1"/>
        <charset val="204"/>
      </rPr>
      <t xml:space="preserve"> </t>
    </r>
    <r>
      <rPr>
        <b/>
        <sz val="11"/>
        <color indexed="10"/>
        <rFont val="Times New Roman"/>
        <family val="1"/>
        <charset val="204"/>
      </rPr>
      <t>«Расходы на повышение заработной платы работникам муниципальных учреждений культуры Тверской области за счет средств местного бюджета»</t>
    </r>
  </si>
  <si>
    <t>Показатель1   "Средняя заработная плата работников списочного состава в бюджетных учреждениях культурно-досугового типа »</t>
  </si>
  <si>
    <t>Показатель1   "Средняя заработная плата работников списочного состава в казенных учреждениях культурно-досугового типа »</t>
  </si>
  <si>
    <t>Показатель1   "Средняя заработная плата работников списочного состава в учреждениях МУК «Ржевская централизованная библиотечная система»</t>
  </si>
  <si>
    <r>
      <rPr>
        <b/>
        <sz val="11"/>
        <color indexed="10"/>
        <rFont val="Times New Roman"/>
        <family val="1"/>
        <charset val="204"/>
      </rPr>
      <t>Мероприятие  1.014</t>
    </r>
    <r>
      <rPr>
        <sz val="11"/>
        <color indexed="10"/>
        <rFont val="Times New Roman"/>
        <family val="1"/>
        <charset val="204"/>
      </rPr>
      <t xml:space="preserve"> </t>
    </r>
    <r>
      <rPr>
        <b/>
        <sz val="11"/>
        <color indexed="10"/>
        <rFont val="Times New Roman"/>
        <family val="1"/>
        <charset val="204"/>
      </rPr>
      <t>«  Расходы на повышение заработной платы работникам муниципальных учреждений культуры Тверской области»</t>
    </r>
  </si>
  <si>
    <r>
      <rPr>
        <b/>
        <sz val="11"/>
        <color indexed="10"/>
        <rFont val="Times New Roman"/>
        <family val="1"/>
        <charset val="204"/>
      </rPr>
      <t>Мероприятие  1.015</t>
    </r>
    <r>
      <rPr>
        <sz val="11"/>
        <color indexed="10"/>
        <rFont val="Times New Roman"/>
        <family val="1"/>
        <charset val="204"/>
      </rPr>
      <t xml:space="preserve"> </t>
    </r>
    <r>
      <rPr>
        <b/>
        <sz val="11"/>
        <color indexed="10"/>
        <rFont val="Times New Roman"/>
        <family val="1"/>
        <charset val="204"/>
      </rPr>
      <t>«  Расходы на повышение заработной платы работникам муниципальных учреждений культуры Тверской области»</t>
    </r>
  </si>
  <si>
    <r>
      <t xml:space="preserve">Мероприятие  1.011 </t>
    </r>
    <r>
      <rPr>
        <sz val="11"/>
        <rFont val="Times New Roman"/>
        <family val="1"/>
        <charset val="204"/>
      </rPr>
      <t>«Обеспечение деятельности подведомственных  учреждений (в части гашения кредиторской задолженности)»</t>
    </r>
  </si>
  <si>
    <r>
      <rPr>
        <b/>
        <sz val="11"/>
        <rFont val="Times New Roman"/>
        <family val="1"/>
        <charset val="204"/>
      </rPr>
      <t xml:space="preserve">Мероприятие  2.014 </t>
    </r>
    <r>
      <rPr>
        <sz val="11"/>
        <rFont val="Times New Roman"/>
        <family val="1"/>
        <charset val="204"/>
      </rPr>
      <t>« Расходы на поддержку отрасли культуры (в части комплектования книжных фондов муниципальных общедоступных библиотек Тверской области)»</t>
    </r>
  </si>
  <si>
    <t>Приложение к постановлению Администрации города Ржева Тверской области от 29.12.2017 № 1222</t>
  </si>
  <si>
    <r>
      <rPr>
        <b/>
        <sz val="11"/>
        <color indexed="10"/>
        <rFont val="Times New Roman"/>
        <family val="1"/>
        <charset val="204"/>
      </rPr>
      <t>Мероприятие  1.009</t>
    </r>
    <r>
      <rPr>
        <sz val="11"/>
        <color indexed="10"/>
        <rFont val="Times New Roman"/>
        <family val="1"/>
        <charset val="204"/>
      </rPr>
      <t xml:space="preserve"> </t>
    </r>
    <r>
      <rPr>
        <b/>
        <sz val="11"/>
        <color indexed="10"/>
        <rFont val="Times New Roman"/>
        <family val="1"/>
        <charset val="204"/>
      </rPr>
      <t>«Расходы на повышение заработной платы работникам муниципальных учреждений культуры Тверской области»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</si>
  <si>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молодежного фестиваля уличного танца"Лучший Flash Dancer"»</t>
    </r>
  </si>
  <si>
    <t xml:space="preserve">"Приложение 1 к Муниципальной программе города Ржева Тверской области «Развитие культуры города Ржева Тверской области"  на 2014-2019 годы </t>
  </si>
  <si>
    <t xml:space="preserve">"Развитие культуры города Ржева Тверской области"  на 2014 - 2019 годы </t>
  </si>
  <si>
    <r>
      <t>Мероприятие  1.006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«Расходы на повышение заработной платы педагогическим работникам муниципальных организаций дополнительного образования (за счет местного бюджета)»</t>
    </r>
  </si>
  <si>
    <r>
      <t>Мероприятие  1.007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«Расходы на повышение заработной платы педагогическим работникам муниципальных организаций дополнительного образования »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</si>
  <si>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  «Количество музыкальных инструментов, приобретенных для учреждений дополнительного образования по отрасли культура»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</si>
  <si>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 «Доля расходов на приобретение оборудования и музыкальных инструментов за счет средств бюджета города Ржева в общем объёме средств выделенных на дополнительное образование детей в области культуры»</t>
    </r>
  </si>
  <si>
    <r>
      <t xml:space="preserve">Показатель 1 </t>
    </r>
    <r>
      <rPr>
        <sz val="11"/>
        <rFont val="Times New Roman"/>
        <family val="1"/>
        <charset val="204"/>
      </rPr>
      <t xml:space="preserve">«Доля расходов на проведение противопожарных мероприятий в учреждениях дополнительного образования  в общем объёме средств выделенных на учреждения дополнительного образования»
</t>
    </r>
  </si>
  <si>
    <r>
      <t xml:space="preserve">Показатель 2 </t>
    </r>
    <r>
      <rPr>
        <sz val="11"/>
        <rFont val="Times New Roman"/>
        <family val="1"/>
        <charset val="204"/>
      </rPr>
      <t xml:space="preserve">«Доля учреждений дополнительного образования по отрасли культура, полностью отвечающих требованиям пожарной безопасности»
</t>
    </r>
  </si>
  <si>
    <r>
      <rPr>
        <b/>
        <sz val="11"/>
        <rFont val="Times New Roman"/>
        <family val="1"/>
        <charset val="204"/>
      </rPr>
      <t xml:space="preserve">Показатель 1  </t>
    </r>
    <r>
      <rPr>
        <sz val="11"/>
        <rFont val="Times New Roman"/>
        <family val="1"/>
        <charset val="204"/>
      </rPr>
      <t>«Доля расходов общедоступного и бесплатного дополнительного образования детей в  части совершенствования оплаты труда, по категориям работников в соответствии с Указами Президента РФ»</t>
    </r>
  </si>
  <si>
    <r>
      <rPr>
        <b/>
        <sz val="11"/>
        <rFont val="Times New Roman"/>
        <family val="1"/>
        <charset val="204"/>
      </rPr>
      <t xml:space="preserve">Показатель 2  </t>
    </r>
    <r>
      <rPr>
        <sz val="11"/>
        <rFont val="Times New Roman"/>
        <family val="1"/>
        <charset val="204"/>
      </rPr>
      <t>«Отношение среднемесячной заработной платы педагогических работников дополнительного образования детей в г.Ржеве к среднемесячной заработной плате по Тверской области»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</si>
  <si>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общедоступного и бесплатного дополнительного образования  детей в  части совершенствования оплаты труда по категориям работников, на которые не распространяются Указы Президента РФ»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</si>
  <si>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 xml:space="preserve"> «Процентное отношение суммы  заработной платы текущего года к (общей сумме)показателя заработной платы прошлого года по категориям работников, на которые не распространяются Указы Президента РФ»</t>
    </r>
  </si>
  <si>
    <r>
      <rPr>
        <b/>
        <sz val="11"/>
        <rFont val="Times New Roman"/>
        <family val="1"/>
        <charset val="204"/>
      </rPr>
      <t xml:space="preserve">Показатель 1  </t>
    </r>
    <r>
      <rPr>
        <sz val="11"/>
        <rFont val="Times New Roman"/>
        <family val="1"/>
        <charset val="204"/>
      </rPr>
      <t xml:space="preserve"> «Доля расходов на учреждения дополнительного образования детей направленная на укрепление материально-технической базы и иными расходами на предоставление образовательной услуги за счет средств бюджета города Ржева в общем объёме средств на  дополнительное образование детей в области культуры»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</si>
  <si>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   «Процент реализации запланированного объема укрепления материально - технической базы»</t>
    </r>
  </si>
  <si>
    <r>
      <rPr>
        <b/>
        <sz val="11"/>
        <rFont val="Times New Roman"/>
        <family val="1"/>
        <charset val="204"/>
      </rPr>
      <t xml:space="preserve">Показатель 1   </t>
    </r>
    <r>
      <rPr>
        <sz val="11"/>
        <rFont val="Times New Roman"/>
        <family val="1"/>
        <charset val="204"/>
      </rPr>
      <t xml:space="preserve"> «Доля расходов бюджетных учреждений культурно-досугового типа в  части совершенствования оплаты труда по категориям работников в соответствии с Указами Президента РФ»</t>
    </r>
  </si>
  <si>
    <t>Показатель 1   "Средняя заработная плата работников списочного состава в казенных учреждениях культурно-досугового типа »</t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</si>
  <si>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 «Доля расходов на проведение противопожарных мероприятий в казенных Муниципальных учреждениях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</si>
  <si>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t xml:space="preserve">Показатель 2 </t>
    </r>
    <r>
      <rPr>
        <sz val="11"/>
        <rFont val="Times New Roman"/>
        <family val="1"/>
        <charset val="204"/>
      </rPr>
      <t xml:space="preserve">«Доля казенных Муниципальных учреждениях культурно-досугового типа, полностью отвечающих требованиям пожарной безопасности»
</t>
    </r>
  </si>
  <si>
    <r>
      <rPr>
        <b/>
        <sz val="11"/>
        <rFont val="Times New Roman"/>
        <family val="1"/>
        <charset val="204"/>
      </rPr>
      <t xml:space="preserve">Показатель 1  </t>
    </r>
    <r>
      <rPr>
        <sz val="11"/>
        <rFont val="Times New Roman"/>
        <family val="1"/>
        <charset val="204"/>
      </rPr>
      <t xml:space="preserve"> «Доля расходов на проведение ремонтных работ в казенных Муниципальных учреждениях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</si>
  <si>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t xml:space="preserve">Показатель 2 </t>
    </r>
    <r>
      <rPr>
        <sz val="11"/>
        <rFont val="Times New Roman"/>
        <family val="1"/>
        <charset val="204"/>
      </rPr>
      <t>«Объем выполненных ремонтных работ в казенных муниципальных учреждениях культурно-досугового типа от объема запланированных работ»</t>
    </r>
  </si>
  <si>
    <r>
      <rPr>
        <b/>
        <sz val="11"/>
        <rFont val="Times New Roman"/>
        <family val="1"/>
        <charset val="204"/>
      </rPr>
      <t xml:space="preserve">Показатель 1  </t>
    </r>
    <r>
      <rPr>
        <sz val="11"/>
        <rFont val="Times New Roman"/>
        <family val="1"/>
        <charset val="204"/>
      </rPr>
      <t xml:space="preserve"> «Доля расходов на проведение ремонтных работ в бюджетных Муниципальных учреждениях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</si>
  <si>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t xml:space="preserve">Показатель 2 </t>
    </r>
    <r>
      <rPr>
        <sz val="11"/>
        <rFont val="Times New Roman"/>
        <family val="1"/>
        <charset val="204"/>
      </rPr>
      <t>«Объем выполненных ремонтных работ в бюджетных  учреждениях досугового типа по отрасли культура от объема запланированных работ»</t>
    </r>
  </si>
  <si>
    <r>
      <rPr>
        <b/>
        <sz val="11"/>
        <rFont val="Times New Roman"/>
        <family val="1"/>
        <charset val="204"/>
      </rPr>
      <t>Мероприятие  2.012</t>
    </r>
    <r>
      <rPr>
        <sz val="11"/>
        <rFont val="Times New Roman"/>
        <family val="1"/>
        <charset val="204"/>
      </rPr>
      <t xml:space="preserve">  «Расходы на проведение ремонтных работ на объектах муниципальных учреждений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области» за счет средств местного бюджета"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/>
    </r>
  </si>
  <si>
    <r>
      <t xml:space="preserve">Показатель 2 </t>
    </r>
    <r>
      <rPr>
        <sz val="11"/>
        <rFont val="Times New Roman"/>
        <family val="1"/>
        <charset val="204"/>
      </rPr>
      <t xml:space="preserve">«Процент соответствия требованиям пожарной безопасности учреждения «Ржевская централизованная библиотечная система»
</t>
    </r>
  </si>
  <si>
    <t>Показатель 1   "Средняя заработная плата работников списочного состава в учреждениях МУК «Ржевская централизованная библиотечная система»</t>
  </si>
  <si>
    <r>
      <rPr>
        <b/>
        <sz val="11"/>
        <rFont val="Times New Roman"/>
        <family val="1"/>
        <charset val="204"/>
      </rPr>
      <t>Показатель 2 «</t>
    </r>
    <r>
      <rPr>
        <sz val="11"/>
        <rFont val="Times New Roman"/>
        <family val="1"/>
        <charset val="204"/>
      </rPr>
      <t>Доля приобретенной литературы к запланированному объему»</t>
    </r>
  </si>
  <si>
    <r>
      <t xml:space="preserve">Показатель 2 </t>
    </r>
    <r>
      <rPr>
        <sz val="11"/>
        <rFont val="Times New Roman"/>
        <family val="1"/>
        <charset val="204"/>
      </rPr>
      <t>«Доля выполненных работ от общего объема запланированных работ»</t>
    </r>
  </si>
  <si>
    <r>
      <rPr>
        <b/>
        <sz val="11"/>
        <rFont val="Times New Roman"/>
        <family val="1"/>
        <charset val="204"/>
      </rPr>
      <t>Мероприятие  2.005</t>
    </r>
    <r>
      <rPr>
        <sz val="11"/>
        <rFont val="Times New Roman"/>
        <family val="1"/>
        <charset val="204"/>
      </rPr>
      <t xml:space="preserve"> "Расходы на комплектование книжных фондов библиотек МО и государственных библиотек городов Москвы и Санкт- Петербурга (федеральный бюджет)"</t>
    </r>
  </si>
  <si>
    <r>
      <rPr>
        <b/>
        <sz val="10"/>
        <rFont val="Times New Roman"/>
        <family val="1"/>
        <charset val="204"/>
      </rPr>
      <t xml:space="preserve">Мероприятие  2.006 </t>
    </r>
    <r>
      <rPr>
        <sz val="10"/>
        <rFont val="Times New Roman"/>
        <family val="1"/>
        <charset val="204"/>
      </rPr>
      <t xml:space="preserve"> "Расходы на 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оцифровки»</t>
    </r>
  </si>
  <si>
    <r>
      <rPr>
        <b/>
        <sz val="11"/>
        <rFont val="Times New Roman"/>
        <family val="1"/>
        <charset val="204"/>
      </rPr>
      <t>Мероприятие  2.010 "</t>
    </r>
    <r>
      <rPr>
        <sz val="11"/>
        <rFont val="Times New Roman"/>
        <family val="1"/>
        <charset val="204"/>
      </rPr>
      <t>Расходы на проведение ремонтных работ на объектах муниципальных учреждений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области"</t>
    </r>
  </si>
  <si>
    <r>
      <rPr>
        <b/>
        <sz val="11"/>
        <rFont val="Times New Roman"/>
        <family val="1"/>
        <charset val="204"/>
      </rPr>
      <t>Мероприятие  2.015</t>
    </r>
    <r>
      <rPr>
        <sz val="11"/>
        <rFont val="Times New Roman"/>
        <family val="1"/>
        <charset val="204"/>
      </rPr>
      <t xml:space="preserve">   «Расходы на подготовку и проведение празднования на федеральном уровне памятных дат субъектов Российской Федерации»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</si>
  <si>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 «Доля расходов на приобретение музыкальных инструментов для муниципальных детских школ искусств, музыкальных школ путем предоставления субсидий из областного бюджета»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</si>
  <si>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>«Доля расходов бюджетных учреждений культурно-досугового типа в  части совершенствования оплаты труда по категориям работников, на которые не распространяются Указы Президента РФ»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</si>
  <si>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«Количество казенных  муниципальных учреждений культурно-досугового типа, имеющих просроченную кредиторскую задолженность»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</si>
  <si>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«Доля расходов на проведение противопожарных мероприятий и ремонта зданий и помещений, находящихся в муниципальной собственности и используемых для размещения учреждений культуры Тверской области (областной бюджет)» за счет средств областного бюджета в общем объёме средств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</si>
  <si>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«Доля расходов на модернизацию материально -технической базы учреждений культуры муниципальных образований Тверской области, в том числе на приобретение специализированного транспорта (областной бюджет)» за счет средств областного бюджета в общем объёме средств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</si>
  <si>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 на укрепление материально - технической базы муниципальных учреждений культуры Тверской области (областной бюджет)» 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</si>
  <si>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 на государственную поддержку (грант) комплексного развития региональных и муниципальных учреждений культуры (фед. бюджет)» </t>
    </r>
  </si>
  <si>
    <r>
      <t xml:space="preserve">Показатель </t>
    </r>
    <r>
      <rPr>
        <b/>
        <sz val="11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«Доля расходов учреждения «Ржевская централизованная библиотечная система» в  части совершенствования оплаты труда по категориям работников на которые не распространяются  Указы Президента РФ 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</si>
  <si>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на создание условий предоставления муниципальной услуги, за счет средств бюджета города Ржева в общем объёме средств выделенных на  МУК «Ржевская централизованная библиотечная система»»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</si>
  <si>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на комплектование книжных фондов библиотек МО и государственных библиотек городов Москвы и Санкт- Петербурга (федеральный бюджет) за счет средств федерального бюджета в общем объёме средств выделенных для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</si>
  <si>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на 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 за счет средств федерального бюджета в общем объёме средств выделенных для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</si>
  <si>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>«Количество мероприятий выставочной деятельности и художественных конкурсов за счет средств бюджета города Ржева в общем объёме средств выделенных на  организацию досуга населения»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</si>
  <si>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«Процент удовлетворенности населения  и гостей города Ржева, проводимыми общегородскими мероприятиями»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</si>
  <si>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на организацию и проведение мероприятий, посвященных значимым событиям культуры и развитию культурного  сотрудничества в городе Ржеве Тверской области"  за счет средств бюджета города Ржева в общем объёме средств выделенных на  организацию досуга населения»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</si>
  <si>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Процент обеспеченности санитарно - технических работ в учреждениях культурно-досугового типа города Ржева Тверской области в соответствии с нормативами, необходимыми для качественного оказания муниципальных услуг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</si>
  <si>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«Доля расходов  казенного учреждения библиотечного типа по предпринимательской и иной приносящей доход деятельности» за счет средств бюджета города Ржева в общем объёме средств выделенных на  МУК «Ржевская централизованная библиотечная система»</t>
    </r>
  </si>
  <si>
    <t>Задача   2. «Развитие библиотечного дела в городе Ржеве Тверской области, сохранение культурного наследия города Ржева Тверской области»</t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</si>
  <si>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 «Доля расходов  на реализацию мероприятий федеральной целевой программы" Культура России (2012 - 2018 годы)" государственной программы Российской Федерации "Развитие культуры и туризма" на 2013 - 2020 годы в общем объёме средств выделенных на  дополнительное образование детей в области культуры»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</si>
  <si>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в части погашения кредиторской задолженности по оплате труда и начислениям на выплаты по оплате труда за счет средств бюджета города Ржева в общем объёме средств выделенных на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</si>
  <si>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Мероприятие  2.001 </t>
    </r>
    <r>
      <rPr>
        <sz val="11"/>
        <rFont val="Times New Roman"/>
        <family val="1"/>
        <charset val="204"/>
      </rPr>
      <t>«Комплектование библиотечных фондов  МУК  «Ржевская ЦБС»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</si>
  <si>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на комплектование библиотечных фондов библиотек муниципальных образований Тверской области (областной бюджет)» за счет средств областного бюджета в общем объёме средств выделенных для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</si>
  <si>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>Мероприятие  2.007</t>
    </r>
    <r>
      <rPr>
        <sz val="11"/>
        <rFont val="Times New Roman"/>
        <family val="1"/>
        <charset val="204"/>
      </rPr>
      <t xml:space="preserve">   «Комплектование библиотечных фондов в рамках реализации программы «Доступная среда»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</si>
  <si>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«Процент удовлетворенности участников и посетителей мероприятий, проводимых в МУК «Ржевский Выставочный  зал»</t>
    </r>
  </si>
  <si>
    <r>
      <rPr>
        <b/>
        <sz val="11"/>
        <rFont val="Times New Roman"/>
        <family val="1"/>
        <charset val="204"/>
      </rPr>
      <t>Мероприятие  2.002</t>
    </r>
    <r>
      <rPr>
        <sz val="11"/>
        <rFont val="Times New Roman"/>
        <family val="1"/>
        <charset val="204"/>
      </rPr>
      <t xml:space="preserve">  «Организация  и проведение мероприятий, посвященных значимым событиям культуры и развитию культурного  сотрудничества в городе Ржеве Тверской области»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</si>
  <si>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«Доля расходов на организацию и проведение мероприятий в бюджетных учреждениях, посвященных значимым событиям культуры и развитию культурного  сотрудничества в городе Ржеве Тверской области за счет средств бюджета города Ржева в общем объёме средств выделенных на  организацию досуга населения»</t>
    </r>
  </si>
  <si>
    <r>
      <rPr>
        <b/>
        <sz val="11"/>
        <rFont val="Times New Roman"/>
        <family val="1"/>
        <charset val="204"/>
      </rPr>
      <t xml:space="preserve">Мероприятие 2.001 </t>
    </r>
    <r>
      <rPr>
        <sz val="11"/>
        <rFont val="Times New Roman"/>
        <family val="1"/>
        <charset val="204"/>
      </rPr>
      <t>«   Проведение ремонта в казенном учреждении ЦО г. Ржева»</t>
    </r>
  </si>
  <si>
    <r>
      <rPr>
        <b/>
        <sz val="11"/>
        <rFont val="Times New Roman"/>
        <family val="1"/>
        <charset val="204"/>
      </rPr>
      <t>Мероприятие  1.002</t>
    </r>
    <r>
      <rPr>
        <sz val="11"/>
        <rFont val="Times New Roman"/>
        <family val="1"/>
        <charset val="204"/>
      </rPr>
      <t xml:space="preserve">  «Обеспечение деятельности казенного учреждения ЦО г. Ржева  (в части расходов на текущее содержание и на укрепление МТБ)»
</t>
    </r>
  </si>
  <si>
    <r>
      <rPr>
        <b/>
        <sz val="11"/>
        <rFont val="Times New Roman"/>
        <family val="1"/>
        <charset val="204"/>
      </rPr>
      <t xml:space="preserve">Мероприятие  2.002 </t>
    </r>
    <r>
      <rPr>
        <sz val="11"/>
        <rFont val="Times New Roman"/>
        <family val="1"/>
        <charset val="204"/>
      </rPr>
      <t xml:space="preserve">« Противопожарные мероприятия казенного учреждения ЦО г. Ржева»
</t>
    </r>
  </si>
  <si>
    <t>1.002 Расходы на руководство и управление (Централизованная бухгалтерия)</t>
  </si>
  <si>
    <r>
      <rPr>
        <b/>
        <sz val="11"/>
        <rFont val="Times New Roman"/>
        <family val="1"/>
        <charset val="204"/>
      </rPr>
      <t>1.003 Расходы на руководство и управление (Централизованная бухгалтерия</t>
    </r>
    <r>
      <rPr>
        <sz val="11"/>
        <rFont val="Times New Roman"/>
        <family val="1"/>
        <charset val="204"/>
      </rPr>
      <t xml:space="preserve"> «Профессиональная подготовка, переподготовка и повышение квалификации»)
</t>
    </r>
  </si>
  <si>
    <t>1.001 Расходы на руководство и управление (Центральный аппарат)</t>
  </si>
  <si>
    <r>
      <rPr>
        <b/>
        <sz val="11"/>
        <rFont val="Times New Roman"/>
        <family val="1"/>
        <charset val="204"/>
      </rPr>
      <t xml:space="preserve">Показатель  5 </t>
    </r>
    <r>
      <rPr>
        <sz val="11"/>
        <rFont val="Times New Roman"/>
        <family val="1"/>
        <charset val="204"/>
      </rPr>
      <t xml:space="preserve"> «Доля Лауреатов  и дипломантов фестивалей, выставок и конкурсов  различного уровня, от общего количества обучающихся в учреждениях культуры города Ржева Тверской области»                                                                          </t>
    </r>
    <r>
      <rPr>
        <b/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</si>
  <si>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освоения выделенных средств бюджета города Ржева (в части расходов на текущее содержание)»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</si>
  <si>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  «Количество объектов, прошедших обязательное энергетическое обследование в учреждениях дополнительного образования по отрасли культура»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</si>
  <si>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  «Количество объектов, прошедших обязательное энергетическое обследование в бюджетных учреждениях культурно-досугового типа по отрасли культура»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</si>
  <si>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  «Количество объектов, прошедших обязательное энергетическое обследование в МУК «Ржевская централизованная библиотечная система»</t>
    </r>
  </si>
  <si>
    <r>
      <t xml:space="preserve">Показатель </t>
    </r>
    <r>
      <rPr>
        <sz val="11"/>
        <rFont val="Times New Roman"/>
        <family val="1"/>
        <charset val="204"/>
      </rPr>
      <t>«Количество приобретенного противопожарного оборудования в казенном учреждения ЦО»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</si>
  <si>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мероприятий посвященных Дню освобождения города Ржева от немецко-фашистских захватчиков»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</si>
  <si>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открытого фестиваля детского и юношеского творчества «Созвездие талантов»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</si>
  <si>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праздничных мероприятий ко Дню Победы»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</si>
  <si>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праздничных мероприятий, посвященных Всероссийскому Дню работника культуры»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</si>
  <si>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праздничных мероприятий, посвященных Дню защиты детей»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</si>
  <si>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праздничных мероприятий, посвященных  Дню города Ржева»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</si>
  <si>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художников участвующих в проведении живописного пленэра «Ржевская палитра»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</si>
  <si>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праздничных мероприятий, посвященных  неделе детской и юношеской книге»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</si>
  <si>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мероприятий, посвященных 120-летию центральной библиотеке им. А.Н. Островского»</t>
    </r>
  </si>
  <si>
    <r>
      <t xml:space="preserve">Мероприятие  1.005 </t>
    </r>
    <r>
      <rPr>
        <sz val="11"/>
        <rFont val="Times New Roman"/>
        <family val="1"/>
        <charset val="204"/>
      </rPr>
      <t>«Обеспечение деятельности подведомственных учреждений (в части гашения кредиторской задолженности в рамках МЗ прошлых лет)»</t>
    </r>
  </si>
  <si>
    <r>
      <rPr>
        <b/>
        <sz val="11"/>
        <rFont val="Times New Roman"/>
        <family val="1"/>
        <charset val="204"/>
      </rPr>
      <t>Мероприятие  2.009</t>
    </r>
    <r>
      <rPr>
        <sz val="11"/>
        <rFont val="Times New Roman"/>
        <family val="1"/>
        <charset val="204"/>
      </rPr>
      <t xml:space="preserve">   «Улучшение условий охраны в казенных учреждениях досугового типа по отрасли культура»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</si>
  <si>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фольклорного праздника «Ржевские гостевания»</t>
    </r>
  </si>
  <si>
    <r>
      <t xml:space="preserve">Показатель </t>
    </r>
    <r>
      <rPr>
        <sz val="11"/>
        <rFont val="Times New Roman"/>
        <family val="1"/>
        <charset val="204"/>
      </rPr>
      <t>«Доля выполненных работ от общего объема запланированных работ»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</si>
  <si>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учреждения «Ржевская централизованная библиотечная система» в  части совершенствования оплаты труда по категориям работников в соответствии с Указами Президента РФ в общем объёме средств, выделенных на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</si>
  <si>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Мероприятие  1.005 </t>
    </r>
    <r>
      <rPr>
        <sz val="11"/>
        <rFont val="Times New Roman"/>
        <family val="1"/>
        <charset val="204"/>
      </rPr>
      <t xml:space="preserve">«Противопожарные мероприятия казенного учреждения  «Ржевская ЦБС»
</t>
    </r>
  </si>
  <si>
    <r>
      <rPr>
        <b/>
        <sz val="11"/>
        <rFont val="Times New Roman"/>
        <family val="1"/>
        <charset val="204"/>
      </rPr>
      <t>Показатель 7</t>
    </r>
    <r>
      <rPr>
        <sz val="11"/>
        <rFont val="Times New Roman"/>
        <family val="1"/>
        <charset val="204"/>
      </rPr>
      <t xml:space="preserve"> Доля учреждений культуры города Ржева Тверской области, расположенных в зданиях - объектах культурно исторического наследия требующих проведения ремонтных работ</t>
    </r>
  </si>
  <si>
    <t>"</t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</si>
  <si>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>«Отношение среднемесячной заработной платы работников  учреждения «Ржевская централизованная библиотечная система» к среднемесячной заработной плате по Тверской области»</t>
    </r>
  </si>
  <si>
    <t>задачи подпрограммы</t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</si>
  <si>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проведенных мероприятий, посвященных Общероссийскому Дню библиотек»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</si>
  <si>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«Среднее значение заработной платы  категорий работников, на которые не распространяются Указы Президента РФ</t>
    </r>
  </si>
  <si>
    <r>
      <rPr>
        <b/>
        <sz val="11"/>
        <rFont val="Times New Roman"/>
        <family val="1"/>
        <charset val="204"/>
      </rPr>
      <t xml:space="preserve"> Мероприятие  2.003</t>
    </r>
    <r>
      <rPr>
        <sz val="11"/>
        <rFont val="Times New Roman"/>
        <family val="1"/>
        <charset val="204"/>
      </rPr>
      <t xml:space="preserve"> «Проведение фестиваля искусств «Ржевская осень»</t>
    </r>
  </si>
  <si>
    <r>
      <rPr>
        <b/>
        <sz val="11"/>
        <rFont val="Times New Roman"/>
        <family val="1"/>
        <charset val="204"/>
      </rPr>
      <t xml:space="preserve">Мероприятие  2.004 </t>
    </r>
    <r>
      <rPr>
        <sz val="11"/>
        <rFont val="Times New Roman"/>
        <family val="1"/>
        <charset val="204"/>
      </rPr>
      <t xml:space="preserve">   «Организация и проведение новогодних и рождественских праздников»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</si>
  <si>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новогодних и рождественских мероприятий»</t>
    </r>
  </si>
  <si>
    <r>
      <rPr>
        <b/>
        <sz val="11"/>
        <rFont val="Times New Roman"/>
        <family val="1"/>
        <charset val="204"/>
      </rPr>
      <t xml:space="preserve">Мероприятие  2.006 </t>
    </r>
    <r>
      <rPr>
        <sz val="11"/>
        <rFont val="Times New Roman"/>
        <family val="1"/>
        <charset val="204"/>
      </rPr>
      <t xml:space="preserve"> «Проведение праздничных мероприятий, посвященных Дню освобождения города Ржева от немецко-фашистских захватчиков»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</si>
  <si>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 участников фестиваля детского творчества Таланты нового века»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</si>
  <si>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Открытого фестиваля семейного творчества «Созвездие под названием Семья»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</si>
  <si>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 Открытого праздника Гармонистов»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</si>
  <si>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на организацию и проведение мероприятий в казенных учреждениях, посвященных значимым событиям культуры и развитию культурного  сотрудничества в городе Ржеве Тверской области за счет средств бюджета города Ржева в общем объёме средств выделенных на  организацию досуга населения»  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</si>
  <si>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 участников  фестиваля струнной музыки «Волшебная скрипка»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</si>
  <si>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фестиваля искусств «Ржевская осень»</t>
    </r>
  </si>
  <si>
    <r>
      <rPr>
        <b/>
        <sz val="11"/>
        <rFont val="Times New Roman"/>
        <family val="1"/>
        <charset val="204"/>
      </rPr>
      <t xml:space="preserve">Мероприятие  2.005 </t>
    </r>
    <r>
      <rPr>
        <sz val="11"/>
        <rFont val="Times New Roman"/>
        <family val="1"/>
        <charset val="204"/>
      </rPr>
      <t xml:space="preserve">  «Организация праздников «Широкая масленица", "Проводы зимы»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</si>
  <si>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мероприятия посвященного празднику «Широкая масленица", "Проводы зимы»</t>
    </r>
  </si>
  <si>
    <r>
      <rPr>
        <b/>
        <sz val="11"/>
        <rFont val="Times New Roman"/>
        <family val="1"/>
        <charset val="204"/>
      </rPr>
      <t>Мероприятие  2.008</t>
    </r>
    <r>
      <rPr>
        <sz val="11"/>
        <rFont val="Times New Roman"/>
        <family val="1"/>
        <charset val="204"/>
      </rPr>
      <t xml:space="preserve">   «Проведение открытого фестиваля детского и юношеского творчества «Созвездие талантов»</t>
    </r>
  </si>
  <si>
    <r>
      <rPr>
        <b/>
        <sz val="11"/>
        <rFont val="Times New Roman"/>
        <family val="1"/>
        <charset val="204"/>
      </rPr>
      <t>Мероприятие  2.009</t>
    </r>
    <r>
      <rPr>
        <sz val="11"/>
        <rFont val="Times New Roman"/>
        <family val="1"/>
        <charset val="204"/>
      </rPr>
      <t xml:space="preserve">  «Проведение праздничных мероприятий ко Дню Победы»</t>
    </r>
  </si>
  <si>
    <r>
      <rPr>
        <b/>
        <sz val="11"/>
        <rFont val="Times New Roman"/>
        <family val="1"/>
        <charset val="204"/>
      </rPr>
      <t>Мероприятие  2.010</t>
    </r>
    <r>
      <rPr>
        <sz val="11"/>
        <rFont val="Times New Roman"/>
        <family val="1"/>
        <charset val="204"/>
      </rPr>
      <t xml:space="preserve">  « Проведение праздничных мероприятий, посвященных Всероссийскому Дню работника культуры»</t>
    </r>
  </si>
  <si>
    <r>
      <rPr>
        <b/>
        <sz val="11"/>
        <rFont val="Times New Roman"/>
        <family val="1"/>
        <charset val="204"/>
      </rPr>
      <t>Мероприятие 2.011</t>
    </r>
    <r>
      <rPr>
        <sz val="11"/>
        <rFont val="Times New Roman"/>
        <family val="1"/>
        <charset val="204"/>
      </rPr>
      <t xml:space="preserve">   «Проведение праздничных мероприятий, посвященных Дню защиты детей»</t>
    </r>
  </si>
  <si>
    <r>
      <rPr>
        <b/>
        <sz val="11"/>
        <rFont val="Times New Roman"/>
        <family val="1"/>
        <charset val="204"/>
      </rPr>
      <t>Мероприятие  2.012</t>
    </r>
    <r>
      <rPr>
        <sz val="11"/>
        <rFont val="Times New Roman"/>
        <family val="1"/>
        <charset val="204"/>
      </rPr>
      <t xml:space="preserve">   «Проведение праздничных мероприятий, посвященных  Дню города Ржева»</t>
    </r>
  </si>
  <si>
    <r>
      <rPr>
        <b/>
        <sz val="11"/>
        <rFont val="Times New Roman"/>
        <family val="1"/>
        <charset val="204"/>
      </rPr>
      <t xml:space="preserve">  Мероприятие  2.013 «</t>
    </r>
    <r>
      <rPr>
        <sz val="11"/>
        <rFont val="Times New Roman"/>
        <family val="1"/>
        <charset val="204"/>
      </rPr>
      <t xml:space="preserve"> Проведение живописного пленэра «Ржевская палитра»</t>
    </r>
  </si>
  <si>
    <t xml:space="preserve">Подпрограмма 1 «Развитие дополнительного образования детей в области культуры города Ржева Тверской области"   </t>
  </si>
  <si>
    <r>
      <rPr>
        <b/>
        <sz val="11"/>
        <rFont val="Times New Roman"/>
        <family val="1"/>
        <charset val="204"/>
      </rPr>
      <t>Показатель 1.</t>
    </r>
    <r>
      <rPr>
        <sz val="11"/>
        <rFont val="Times New Roman"/>
        <family val="1"/>
        <charset val="204"/>
      </rPr>
      <t xml:space="preserve"> «Фонд оплаты труда  государственных (муниципальных) органов и взносы по обязательному социальному страхованию»</t>
    </r>
  </si>
</sst>
</file>

<file path=xl/styles.xml><?xml version="1.0" encoding="utf-8"?>
<styleSheet xmlns="http://schemas.openxmlformats.org/spreadsheetml/2006/main">
  <numFmts count="10">
    <numFmt numFmtId="164" formatCode="#,##0.0"/>
    <numFmt numFmtId="165" formatCode="0.0"/>
    <numFmt numFmtId="166" formatCode="0.0%"/>
    <numFmt numFmtId="167" formatCode="0.00;[Red]0.00"/>
    <numFmt numFmtId="168" formatCode="#,##0.00;[Red]#,##0.00"/>
    <numFmt numFmtId="169" formatCode="#,##0;[Red]#,##0"/>
    <numFmt numFmtId="170" formatCode="0;[Red]0"/>
    <numFmt numFmtId="171" formatCode="#,##0.0;[Red]#,##0.0"/>
    <numFmt numFmtId="172" formatCode="#,##0.0_р_."/>
    <numFmt numFmtId="173" formatCode="0.0;[Red]0.0"/>
  </numFmts>
  <fonts count="43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Arial"/>
      <family val="2"/>
      <charset val="204"/>
    </font>
    <font>
      <b/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color indexed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2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sz val="12"/>
      <color indexed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2"/>
      <color indexed="10"/>
      <name val="Arial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2" borderId="0" xfId="0" applyFont="1" applyFill="1" applyAlignment="1">
      <alignment horizontal="center" wrapText="1"/>
    </xf>
    <xf numFmtId="0" fontId="0" fillId="0" borderId="0" xfId="0" applyFill="1"/>
    <xf numFmtId="0" fontId="5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6" fillId="3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166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167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5" fillId="4" borderId="0" xfId="0" applyFont="1" applyFill="1" applyBorder="1"/>
    <xf numFmtId="0" fontId="1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3" fillId="4" borderId="1" xfId="0" applyFont="1" applyFill="1" applyBorder="1" applyAlignment="1">
      <alignment horizontal="left" vertical="center" wrapText="1"/>
    </xf>
    <xf numFmtId="4" fontId="5" fillId="0" borderId="0" xfId="0" applyNumberFormat="1" applyFont="1" applyFill="1"/>
    <xf numFmtId="168" fontId="5" fillId="0" borderId="0" xfId="0" applyNumberFormat="1" applyFont="1" applyFill="1"/>
    <xf numFmtId="0" fontId="10" fillId="0" borderId="1" xfId="0" applyFont="1" applyFill="1" applyBorder="1" applyAlignment="1">
      <alignment horizontal="center" vertical="center"/>
    </xf>
    <xf numFmtId="170" fontId="6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/>
    <xf numFmtId="0" fontId="14" fillId="0" borderId="0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applyFont="1" applyFill="1" applyBorder="1" applyAlignment="1"/>
    <xf numFmtId="0" fontId="20" fillId="0" borderId="0" xfId="0" applyFont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171" fontId="6" fillId="0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72" fontId="6" fillId="0" borderId="1" xfId="0" applyNumberFormat="1" applyFont="1" applyFill="1" applyBorder="1" applyAlignment="1">
      <alignment horizontal="center" vertical="center" wrapText="1"/>
    </xf>
    <xf numFmtId="172" fontId="6" fillId="3" borderId="1" xfId="0" applyNumberFormat="1" applyFont="1" applyFill="1" applyBorder="1" applyAlignment="1">
      <alignment horizontal="center" vertical="center" wrapText="1"/>
    </xf>
    <xf numFmtId="172" fontId="10" fillId="4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71" fontId="10" fillId="4" borderId="1" xfId="0" applyNumberFormat="1" applyFont="1" applyFill="1" applyBorder="1" applyAlignment="1">
      <alignment horizontal="center" vertical="center" wrapText="1"/>
    </xf>
    <xf numFmtId="171" fontId="10" fillId="0" borderId="1" xfId="0" applyNumberFormat="1" applyFont="1" applyFill="1" applyBorder="1" applyAlignment="1">
      <alignment horizontal="center" vertical="center" wrapText="1"/>
    </xf>
    <xf numFmtId="173" fontId="6" fillId="0" borderId="1" xfId="0" applyNumberFormat="1" applyFont="1" applyFill="1" applyBorder="1" applyAlignment="1">
      <alignment horizontal="center" vertical="center" wrapText="1"/>
    </xf>
    <xf numFmtId="171" fontId="6" fillId="0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71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69" fontId="6" fillId="3" borderId="1" xfId="0" applyNumberFormat="1" applyFont="1" applyFill="1" applyBorder="1" applyAlignment="1">
      <alignment horizontal="center" vertical="center"/>
    </xf>
    <xf numFmtId="171" fontId="6" fillId="3" borderId="1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3" borderId="0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4" fontId="5" fillId="3" borderId="0" xfId="0" applyNumberFormat="1" applyFont="1" applyFill="1"/>
    <xf numFmtId="0" fontId="0" fillId="3" borderId="0" xfId="0" applyFill="1"/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165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wrapText="1"/>
    </xf>
    <xf numFmtId="164" fontId="10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172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171" fontId="10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173" fontId="6" fillId="3" borderId="1" xfId="0" applyNumberFormat="1" applyFont="1" applyFill="1" applyBorder="1" applyAlignment="1">
      <alignment horizontal="center" vertical="center" wrapText="1"/>
    </xf>
    <xf numFmtId="170" fontId="6" fillId="3" borderId="1" xfId="0" applyNumberFormat="1" applyFont="1" applyFill="1" applyBorder="1" applyAlignment="1">
      <alignment horizontal="center" vertical="center" wrapText="1"/>
    </xf>
    <xf numFmtId="169" fontId="6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22" fillId="0" borderId="0" xfId="0" applyFont="1" applyFill="1" applyBorder="1" applyAlignment="1">
      <alignment vertical="top"/>
    </xf>
    <xf numFmtId="0" fontId="5" fillId="0" borderId="0" xfId="0" applyFont="1" applyAlignment="1">
      <alignment wrapText="1"/>
    </xf>
    <xf numFmtId="0" fontId="27" fillId="0" borderId="8" xfId="0" applyFont="1" applyBorder="1" applyAlignment="1">
      <alignment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4" fontId="28" fillId="0" borderId="0" xfId="0" applyNumberFormat="1" applyFont="1" applyBorder="1" applyAlignment="1">
      <alignment horizontal="center"/>
    </xf>
    <xf numFmtId="4" fontId="28" fillId="0" borderId="0" xfId="0" applyNumberFormat="1" applyFont="1" applyBorder="1" applyAlignment="1">
      <alignment horizontal="center" wrapText="1"/>
    </xf>
    <xf numFmtId="4" fontId="29" fillId="0" borderId="0" xfId="0" applyNumberFormat="1" applyFont="1" applyBorder="1" applyAlignment="1">
      <alignment wrapText="1"/>
    </xf>
    <xf numFmtId="0" fontId="20" fillId="5" borderId="0" xfId="0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4" fontId="20" fillId="0" borderId="0" xfId="0" applyNumberFormat="1" applyFont="1" applyAlignment="1">
      <alignment wrapText="1"/>
    </xf>
    <xf numFmtId="0" fontId="17" fillId="3" borderId="0" xfId="0" applyFont="1" applyFill="1" applyAlignment="1">
      <alignment horizontal="center" wrapText="1"/>
    </xf>
    <xf numFmtId="0" fontId="10" fillId="3" borderId="1" xfId="0" applyFont="1" applyFill="1" applyBorder="1" applyAlignment="1">
      <alignment vertical="top" wrapText="1"/>
    </xf>
    <xf numFmtId="0" fontId="0" fillId="3" borderId="0" xfId="0" applyFont="1" applyFill="1" applyAlignment="1">
      <alignment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9" fontId="25" fillId="0" borderId="1" xfId="0" applyNumberFormat="1" applyFont="1" applyFill="1" applyBorder="1" applyAlignment="1">
      <alignment horizontal="center" vertical="center" wrapText="1"/>
    </xf>
    <xf numFmtId="171" fontId="10" fillId="3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/>
    <xf numFmtId="0" fontId="16" fillId="0" borderId="0" xfId="0" applyFont="1" applyFill="1" applyBorder="1"/>
    <xf numFmtId="0" fontId="12" fillId="0" borderId="0" xfId="0" applyFont="1" applyFill="1"/>
    <xf numFmtId="170" fontId="25" fillId="0" borderId="1" xfId="0" applyNumberFormat="1" applyFont="1" applyFill="1" applyBorder="1" applyAlignment="1">
      <alignment horizontal="center" vertical="center" wrapText="1"/>
    </xf>
    <xf numFmtId="172" fontId="25" fillId="0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165" fontId="6" fillId="6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2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169" fontId="25" fillId="3" borderId="1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vertical="center"/>
    </xf>
    <xf numFmtId="0" fontId="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30" fillId="3" borderId="0" xfId="0" applyNumberFormat="1" applyFont="1" applyFill="1" applyBorder="1" applyAlignment="1">
      <alignment horizontal="center" vertical="center" wrapText="1"/>
    </xf>
    <xf numFmtId="165" fontId="31" fillId="5" borderId="1" xfId="0" applyNumberFormat="1" applyFont="1" applyFill="1" applyBorder="1" applyAlignment="1">
      <alignment horizontal="center" vertical="center" wrapText="1"/>
    </xf>
    <xf numFmtId="164" fontId="31" fillId="5" borderId="1" xfId="0" applyNumberFormat="1" applyFont="1" applyFill="1" applyBorder="1" applyAlignment="1">
      <alignment horizontal="center" vertical="center" wrapText="1"/>
    </xf>
    <xf numFmtId="171" fontId="31" fillId="5" borderId="1" xfId="0" applyNumberFormat="1" applyFont="1" applyFill="1" applyBorder="1" applyAlignment="1">
      <alignment horizontal="center" vertical="center" wrapText="1"/>
    </xf>
    <xf numFmtId="172" fontId="31" fillId="4" borderId="1" xfId="0" applyNumberFormat="1" applyFont="1" applyFill="1" applyBorder="1" applyAlignment="1">
      <alignment horizontal="center" vertical="center" wrapText="1"/>
    </xf>
    <xf numFmtId="164" fontId="31" fillId="4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172" fontId="10" fillId="3" borderId="1" xfId="0" applyNumberFormat="1" applyFont="1" applyFill="1" applyBorder="1" applyAlignment="1">
      <alignment horizontal="center" vertical="center" wrapText="1"/>
    </xf>
    <xf numFmtId="164" fontId="33" fillId="3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4" fontId="34" fillId="4" borderId="1" xfId="0" applyNumberFormat="1" applyFont="1" applyFill="1" applyBorder="1" applyAlignment="1">
      <alignment horizontal="center" vertical="center" wrapText="1"/>
    </xf>
    <xf numFmtId="164" fontId="31" fillId="3" borderId="1" xfId="0" applyNumberFormat="1" applyFont="1" applyFill="1" applyBorder="1" applyAlignment="1">
      <alignment horizontal="center" vertical="center" wrapText="1"/>
    </xf>
    <xf numFmtId="164" fontId="31" fillId="4" borderId="1" xfId="0" applyNumberFormat="1" applyFont="1" applyFill="1" applyBorder="1" applyAlignment="1">
      <alignment horizontal="center" vertical="center"/>
    </xf>
    <xf numFmtId="164" fontId="31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horizontal="center" vertical="center" wrapText="1"/>
    </xf>
    <xf numFmtId="164" fontId="31" fillId="6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71" fontId="10" fillId="6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72" fontId="10" fillId="6" borderId="1" xfId="0" applyNumberFormat="1" applyFont="1" applyFill="1" applyBorder="1" applyAlignment="1">
      <alignment horizontal="center" vertical="center" wrapText="1"/>
    </xf>
    <xf numFmtId="171" fontId="33" fillId="3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169" fontId="37" fillId="3" borderId="1" xfId="0" applyNumberFormat="1" applyFont="1" applyFill="1" applyBorder="1" applyAlignment="1">
      <alignment horizontal="center" vertical="center" wrapText="1"/>
    </xf>
    <xf numFmtId="0" fontId="38" fillId="0" borderId="2" xfId="0" applyFont="1" applyFill="1" applyBorder="1"/>
    <xf numFmtId="0" fontId="38" fillId="0" borderId="0" xfId="0" applyFont="1" applyFill="1" applyBorder="1"/>
    <xf numFmtId="0" fontId="39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8" fillId="0" borderId="0" xfId="0" applyFont="1" applyFill="1"/>
    <xf numFmtId="0" fontId="39" fillId="3" borderId="1" xfId="0" applyFont="1" applyFill="1" applyBorder="1" applyAlignment="1">
      <alignment horizontal="center" vertical="center"/>
    </xf>
    <xf numFmtId="164" fontId="37" fillId="3" borderId="1" xfId="0" applyNumberFormat="1" applyFont="1" applyFill="1" applyBorder="1" applyAlignment="1">
      <alignment horizontal="center" vertical="center" wrapText="1"/>
    </xf>
    <xf numFmtId="171" fontId="31" fillId="6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70" fontId="37" fillId="0" borderId="1" xfId="0" applyNumberFormat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/>
    <xf numFmtId="0" fontId="35" fillId="3" borderId="1" xfId="0" applyFont="1" applyFill="1" applyBorder="1" applyAlignment="1">
      <alignment vertical="top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31" fillId="6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wrapText="1"/>
    </xf>
    <xf numFmtId="4" fontId="6" fillId="0" borderId="0" xfId="0" applyNumberFormat="1" applyFont="1" applyFill="1" applyAlignment="1">
      <alignment wrapText="1"/>
    </xf>
    <xf numFmtId="4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>
      <alignment horizontal="left" vertical="top" wrapText="1"/>
    </xf>
    <xf numFmtId="4" fontId="4" fillId="0" borderId="0" xfId="0" applyNumberFormat="1" applyFont="1" applyFill="1" applyAlignment="1">
      <alignment wrapText="1"/>
    </xf>
    <xf numFmtId="4" fontId="14" fillId="0" borderId="0" xfId="0" applyNumberFormat="1" applyFont="1" applyFill="1" applyAlignment="1">
      <alignment vertical="center"/>
    </xf>
    <xf numFmtId="4" fontId="14" fillId="3" borderId="0" xfId="0" applyNumberFormat="1" applyFont="1" applyFill="1" applyAlignment="1">
      <alignment vertical="center"/>
    </xf>
    <xf numFmtId="4" fontId="38" fillId="0" borderId="0" xfId="0" applyNumberFormat="1" applyFont="1" applyFill="1"/>
    <xf numFmtId="4" fontId="14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 wrapText="1"/>
    </xf>
    <xf numFmtId="0" fontId="40" fillId="5" borderId="0" xfId="0" applyFont="1" applyFill="1" applyAlignment="1">
      <alignment horizontal="center" wrapText="1"/>
    </xf>
    <xf numFmtId="0" fontId="41" fillId="0" borderId="0" xfId="0" applyFont="1" applyAlignment="1">
      <alignment horizontal="center" wrapText="1"/>
    </xf>
    <xf numFmtId="0" fontId="6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X1429"/>
  <sheetViews>
    <sheetView tabSelected="1" view="pageBreakPreview" topLeftCell="C1" zoomScale="77" zoomScaleNormal="77" zoomScaleSheetLayoutView="77" zoomScalePageLayoutView="70" workbookViewId="0">
      <selection activeCell="X1" sqref="X1:AB1"/>
    </sheetView>
  </sheetViews>
  <sheetFormatPr defaultRowHeight="15"/>
  <cols>
    <col min="1" max="1" width="26.5703125" style="6" hidden="1" customWidth="1"/>
    <col min="2" max="2" width="12.140625" style="6" hidden="1" customWidth="1"/>
    <col min="3" max="3" width="3.42578125" style="6" customWidth="1"/>
    <col min="4" max="4" width="3.5703125" style="6" customWidth="1"/>
    <col min="5" max="5" width="3.42578125" style="6" customWidth="1"/>
    <col min="6" max="6" width="3" style="6" customWidth="1"/>
    <col min="7" max="7" width="3.42578125" style="6" customWidth="1"/>
    <col min="8" max="9" width="3.5703125" style="6" customWidth="1"/>
    <col min="10" max="10" width="3.42578125" style="6" customWidth="1"/>
    <col min="11" max="11" width="3.5703125" style="6" customWidth="1"/>
    <col min="12" max="12" width="3.42578125" style="6" customWidth="1"/>
    <col min="13" max="15" width="3.5703125" style="6" customWidth="1"/>
    <col min="16" max="16" width="3.42578125" style="6" customWidth="1"/>
    <col min="17" max="17" width="3.140625" style="4" customWidth="1"/>
    <col min="18" max="19" width="3.42578125" style="4" customWidth="1"/>
    <col min="20" max="20" width="76.42578125" style="2" customWidth="1"/>
    <col min="21" max="21" width="10.5703125" style="2" customWidth="1"/>
    <col min="22" max="22" width="13.5703125" style="79" customWidth="1"/>
    <col min="23" max="23" width="13.5703125" style="146" customWidth="1"/>
    <col min="24" max="24" width="13.5703125" style="129" customWidth="1"/>
    <col min="25" max="25" width="13.5703125" style="79" customWidth="1"/>
    <col min="26" max="27" width="13.5703125" style="77" customWidth="1"/>
    <col min="28" max="28" width="15.42578125" style="2" customWidth="1"/>
    <col min="29" max="29" width="0.140625" style="2" hidden="1" customWidth="1"/>
    <col min="30" max="30" width="11.140625" style="239" bestFit="1" customWidth="1"/>
    <col min="31" max="31" width="14" style="1" customWidth="1"/>
    <col min="32" max="32" width="11.42578125" style="1" customWidth="1"/>
    <col min="33" max="16384" width="9.140625" style="1"/>
  </cols>
  <sheetData>
    <row r="1" spans="1:206" ht="49.5" customHeight="1">
      <c r="C1" s="233"/>
      <c r="D1" s="233"/>
      <c r="E1" s="233"/>
      <c r="F1" s="233"/>
      <c r="G1" s="233"/>
      <c r="H1" s="229"/>
      <c r="I1" s="229"/>
      <c r="J1" s="229"/>
      <c r="K1" s="229"/>
      <c r="L1" s="229"/>
      <c r="M1" s="229"/>
      <c r="N1" s="229"/>
      <c r="O1" s="229"/>
      <c r="P1" s="229"/>
      <c r="Q1" s="230"/>
      <c r="X1" s="274" t="s">
        <v>239</v>
      </c>
      <c r="Y1" s="275"/>
      <c r="Z1" s="275"/>
      <c r="AA1" s="275"/>
      <c r="AB1" s="275"/>
    </row>
    <row r="2" spans="1:206" ht="15.7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X2" s="276" t="s">
        <v>242</v>
      </c>
      <c r="Y2" s="276"/>
      <c r="Z2" s="276"/>
      <c r="AA2" s="276"/>
      <c r="AB2" s="276"/>
      <c r="AC2" s="276"/>
    </row>
    <row r="3" spans="1:206" ht="15.7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X3" s="276"/>
      <c r="Y3" s="276"/>
      <c r="Z3" s="276"/>
      <c r="AA3" s="276"/>
      <c r="AB3" s="276"/>
      <c r="AC3" s="276"/>
    </row>
    <row r="4" spans="1:206" ht="15.7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X4" s="276"/>
      <c r="Y4" s="276"/>
      <c r="Z4" s="276"/>
      <c r="AA4" s="276"/>
      <c r="AB4" s="276"/>
      <c r="AC4" s="276"/>
    </row>
    <row r="5" spans="1:206" s="22" customFormat="1" ht="15.75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"/>
      <c r="U5" s="21"/>
      <c r="V5" s="21"/>
      <c r="W5" s="21"/>
      <c r="X5" s="276"/>
      <c r="Y5" s="276"/>
      <c r="Z5" s="276"/>
      <c r="AA5" s="276"/>
      <c r="AB5" s="276"/>
      <c r="AC5" s="276"/>
      <c r="AD5" s="240"/>
      <c r="AE5" s="21"/>
      <c r="AF5" s="21"/>
      <c r="AG5" s="21"/>
      <c r="AH5" s="21"/>
      <c r="AI5" s="21"/>
      <c r="AJ5" s="21"/>
      <c r="AK5" s="21"/>
      <c r="AL5" s="21"/>
      <c r="AM5" s="21"/>
      <c r="AN5" s="21"/>
    </row>
    <row r="6" spans="1:206" s="22" customFormat="1" ht="20.25">
      <c r="A6" s="277" t="s">
        <v>34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40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206" s="22" customFormat="1" ht="20.25">
      <c r="A7" s="278" t="s">
        <v>243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40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206" s="22" customFormat="1" ht="15.75">
      <c r="A8" s="273" t="s">
        <v>220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40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206" s="30" customFormat="1" ht="15.75">
      <c r="A9" s="212"/>
      <c r="B9" s="23"/>
      <c r="C9" s="23"/>
      <c r="D9" s="23"/>
      <c r="E9" s="23"/>
      <c r="F9" s="23"/>
      <c r="G9" s="23"/>
      <c r="H9" s="23"/>
      <c r="I9" s="23"/>
      <c r="J9" s="145" t="s">
        <v>1</v>
      </c>
      <c r="K9" s="145"/>
      <c r="L9" s="145"/>
      <c r="M9" s="145"/>
      <c r="N9" s="145"/>
      <c r="O9" s="145"/>
      <c r="P9" s="145"/>
      <c r="Q9" s="145"/>
      <c r="R9" s="145"/>
      <c r="S9" s="145"/>
      <c r="T9" s="24"/>
      <c r="U9" s="24"/>
      <c r="V9" s="24"/>
      <c r="W9" s="24"/>
      <c r="X9" s="144"/>
      <c r="Y9" s="24"/>
      <c r="Z9" s="78"/>
      <c r="AA9" s="78"/>
      <c r="AB9" s="24"/>
      <c r="AC9" s="24"/>
      <c r="AD9" s="241"/>
      <c r="AE9" s="25"/>
      <c r="AF9" s="26"/>
      <c r="AG9" s="26"/>
      <c r="AH9" s="26"/>
      <c r="AI9" s="26"/>
      <c r="AJ9" s="26"/>
      <c r="AK9" s="26"/>
      <c r="AL9" s="26"/>
      <c r="AM9" s="26"/>
      <c r="AN9" s="26"/>
      <c r="AO9" s="24"/>
      <c r="AP9" s="24"/>
      <c r="AQ9" s="24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8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</row>
    <row r="10" spans="1:206" s="36" customFormat="1" ht="15.75">
      <c r="A10" s="31"/>
      <c r="B10" s="23"/>
      <c r="C10" s="23"/>
      <c r="D10" s="23"/>
      <c r="E10" s="23"/>
      <c r="F10" s="23"/>
      <c r="G10" s="23"/>
      <c r="H10" s="23"/>
      <c r="I10" s="23"/>
      <c r="J10" s="269" t="s">
        <v>16</v>
      </c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0"/>
      <c r="AP10" s="213"/>
      <c r="AQ10" s="20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3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</row>
    <row r="11" spans="1:206" s="36" customFormat="1" ht="15.75">
      <c r="A11" s="31"/>
      <c r="B11" s="23"/>
      <c r="C11" s="23"/>
      <c r="D11" s="23"/>
      <c r="E11" s="23"/>
      <c r="F11" s="23"/>
      <c r="G11" s="23"/>
      <c r="H11" s="23"/>
      <c r="I11" s="23"/>
      <c r="J11" s="269" t="s">
        <v>48</v>
      </c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0"/>
      <c r="AP11" s="213"/>
      <c r="AQ11" s="20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3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</row>
    <row r="12" spans="1:206" s="36" customFormat="1" ht="15.75">
      <c r="A12" s="31"/>
      <c r="B12" s="23"/>
      <c r="C12" s="23"/>
      <c r="D12" s="23"/>
      <c r="E12" s="23"/>
      <c r="F12" s="23"/>
      <c r="G12" s="23"/>
      <c r="H12" s="23"/>
      <c r="I12" s="23"/>
      <c r="J12" s="269" t="s">
        <v>49</v>
      </c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0"/>
      <c r="AP12" s="213"/>
      <c r="AQ12" s="20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3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</row>
    <row r="13" spans="1:206" s="36" customFormat="1" ht="15.75">
      <c r="A13" s="31"/>
      <c r="B13" s="23"/>
      <c r="C13" s="23"/>
      <c r="D13" s="23"/>
      <c r="E13" s="23"/>
      <c r="F13" s="23"/>
      <c r="G13" s="23"/>
      <c r="H13" s="23"/>
      <c r="I13" s="23"/>
      <c r="J13" s="269" t="s">
        <v>50</v>
      </c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0"/>
      <c r="AP13" s="213"/>
      <c r="AQ13" s="20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3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</row>
    <row r="14" spans="1:206" s="36" customFormat="1" ht="15.75">
      <c r="A14" s="31"/>
      <c r="B14" s="23"/>
      <c r="C14" s="23"/>
      <c r="D14" s="23"/>
      <c r="E14" s="23"/>
      <c r="F14" s="23"/>
      <c r="G14" s="23"/>
      <c r="H14" s="23"/>
      <c r="I14" s="23"/>
      <c r="J14" s="269" t="s">
        <v>51</v>
      </c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0"/>
      <c r="AP14" s="213"/>
      <c r="AQ14" s="20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3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</row>
    <row r="15" spans="1:206" s="36" customFormat="1" ht="15.75">
      <c r="A15" s="31"/>
      <c r="B15" s="23"/>
      <c r="C15" s="23"/>
      <c r="D15" s="23"/>
      <c r="E15" s="23"/>
      <c r="F15" s="23"/>
      <c r="G15" s="23"/>
      <c r="H15" s="23"/>
      <c r="I15" s="23"/>
      <c r="J15" s="269" t="s">
        <v>52</v>
      </c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0"/>
      <c r="AP15" s="213"/>
      <c r="AQ15" s="20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3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</row>
    <row r="16" spans="1:206" s="36" customFormat="1" ht="15.75">
      <c r="A16" s="31"/>
      <c r="B16" s="23"/>
      <c r="C16" s="23"/>
      <c r="D16" s="23"/>
      <c r="E16" s="23"/>
      <c r="F16" s="23"/>
      <c r="G16" s="23"/>
      <c r="H16" s="23"/>
      <c r="I16" s="23"/>
      <c r="J16" s="269" t="s">
        <v>157</v>
      </c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0"/>
      <c r="AP16" s="213"/>
      <c r="AQ16" s="20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3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</row>
    <row r="17" spans="1:206" s="36" customFormat="1" ht="15.75">
      <c r="A17" s="31"/>
      <c r="B17" s="23"/>
      <c r="C17" s="23"/>
      <c r="D17" s="23"/>
      <c r="E17" s="23"/>
      <c r="F17" s="23"/>
      <c r="G17" s="23"/>
      <c r="H17" s="23"/>
      <c r="I17" s="2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42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0"/>
      <c r="AP17" s="213"/>
      <c r="AQ17" s="20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3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</row>
    <row r="18" spans="1:206" s="5" customFormat="1">
      <c r="A18" s="215"/>
      <c r="B18" s="17"/>
      <c r="C18" s="255" t="s">
        <v>2</v>
      </c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7"/>
      <c r="R18" s="257"/>
      <c r="S18" s="258"/>
      <c r="T18" s="264" t="s">
        <v>12</v>
      </c>
      <c r="U18" s="248" t="s">
        <v>3</v>
      </c>
      <c r="V18" s="249" t="s">
        <v>38</v>
      </c>
      <c r="W18" s="262"/>
      <c r="X18" s="262"/>
      <c r="Y18" s="262"/>
      <c r="Z18" s="262"/>
      <c r="AA18" s="259"/>
      <c r="AB18" s="249" t="s">
        <v>13</v>
      </c>
      <c r="AC18" s="250"/>
      <c r="AD18" s="243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206" s="5" customFormat="1">
      <c r="A19" s="248"/>
      <c r="B19" s="17"/>
      <c r="C19" s="248" t="s">
        <v>9</v>
      </c>
      <c r="D19" s="248"/>
      <c r="E19" s="248"/>
      <c r="F19" s="248" t="s">
        <v>8</v>
      </c>
      <c r="G19" s="248"/>
      <c r="H19" s="248" t="s">
        <v>7</v>
      </c>
      <c r="I19" s="248"/>
      <c r="J19" s="249" t="s">
        <v>46</v>
      </c>
      <c r="K19" s="270"/>
      <c r="L19" s="270"/>
      <c r="M19" s="270"/>
      <c r="N19" s="270"/>
      <c r="O19" s="270"/>
      <c r="P19" s="270"/>
      <c r="Q19" s="262"/>
      <c r="R19" s="262"/>
      <c r="S19" s="259"/>
      <c r="T19" s="264"/>
      <c r="U19" s="265"/>
      <c r="V19" s="266"/>
      <c r="W19" s="267"/>
      <c r="X19" s="267"/>
      <c r="Y19" s="267"/>
      <c r="Z19" s="267"/>
      <c r="AA19" s="268"/>
      <c r="AB19" s="251"/>
      <c r="AC19" s="252"/>
      <c r="AD19" s="243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206" s="5" customFormat="1" ht="12">
      <c r="A20" s="248"/>
      <c r="B20" s="17"/>
      <c r="C20" s="248"/>
      <c r="D20" s="248"/>
      <c r="E20" s="248"/>
      <c r="F20" s="248"/>
      <c r="G20" s="248"/>
      <c r="H20" s="248"/>
      <c r="I20" s="248"/>
      <c r="J20" s="248" t="s">
        <v>10</v>
      </c>
      <c r="K20" s="248"/>
      <c r="L20" s="271" t="s">
        <v>11</v>
      </c>
      <c r="M20" s="249" t="s">
        <v>328</v>
      </c>
      <c r="N20" s="259"/>
      <c r="O20" s="249" t="s">
        <v>47</v>
      </c>
      <c r="P20" s="262"/>
      <c r="Q20" s="262"/>
      <c r="R20" s="262"/>
      <c r="S20" s="259"/>
      <c r="T20" s="264"/>
      <c r="U20" s="265"/>
      <c r="V20" s="260"/>
      <c r="W20" s="263"/>
      <c r="X20" s="263"/>
      <c r="Y20" s="263"/>
      <c r="Z20" s="263"/>
      <c r="AA20" s="261"/>
      <c r="AB20" s="253"/>
      <c r="AC20" s="254"/>
      <c r="AD20" s="243"/>
      <c r="AE20" s="18"/>
      <c r="AF20" s="18"/>
      <c r="AG20" s="18"/>
      <c r="AH20" s="18"/>
      <c r="AI20" s="18"/>
      <c r="AJ20" s="18"/>
      <c r="AK20" s="18"/>
      <c r="AL20" s="18"/>
      <c r="AM20" s="18"/>
      <c r="AN20" s="18"/>
    </row>
    <row r="21" spans="1:206" s="5" customFormat="1" ht="55.5" customHeight="1">
      <c r="A21" s="215"/>
      <c r="B21" s="17"/>
      <c r="C21" s="248"/>
      <c r="D21" s="248"/>
      <c r="E21" s="248"/>
      <c r="F21" s="248"/>
      <c r="G21" s="248"/>
      <c r="H21" s="248"/>
      <c r="I21" s="248"/>
      <c r="J21" s="248"/>
      <c r="K21" s="248"/>
      <c r="L21" s="272"/>
      <c r="M21" s="260"/>
      <c r="N21" s="261"/>
      <c r="O21" s="260"/>
      <c r="P21" s="263"/>
      <c r="Q21" s="263"/>
      <c r="R21" s="263"/>
      <c r="S21" s="261"/>
      <c r="T21" s="264"/>
      <c r="U21" s="265"/>
      <c r="V21" s="215">
        <v>2014</v>
      </c>
      <c r="W21" s="215">
        <v>2015</v>
      </c>
      <c r="X21" s="179">
        <v>2016</v>
      </c>
      <c r="Y21" s="215">
        <v>2017</v>
      </c>
      <c r="Z21" s="215">
        <v>2018</v>
      </c>
      <c r="AA21" s="215">
        <v>2019</v>
      </c>
      <c r="AB21" s="10" t="s">
        <v>14</v>
      </c>
      <c r="AC21" s="10" t="s">
        <v>15</v>
      </c>
      <c r="AD21" s="243"/>
      <c r="AE21" s="18"/>
      <c r="AF21" s="18"/>
      <c r="AG21" s="18"/>
      <c r="AH21" s="18"/>
      <c r="AI21" s="18"/>
      <c r="AJ21" s="18"/>
      <c r="AK21" s="18"/>
      <c r="AL21" s="18"/>
      <c r="AM21" s="18"/>
      <c r="AN21" s="18"/>
    </row>
    <row r="22" spans="1:206" s="5" customFormat="1">
      <c r="A22" s="215"/>
      <c r="B22" s="17"/>
      <c r="C22" s="215">
        <v>1</v>
      </c>
      <c r="D22" s="215">
        <v>2</v>
      </c>
      <c r="E22" s="215">
        <v>3</v>
      </c>
      <c r="F22" s="215">
        <v>4</v>
      </c>
      <c r="G22" s="215">
        <v>5</v>
      </c>
      <c r="H22" s="215">
        <v>6</v>
      </c>
      <c r="I22" s="215">
        <v>7</v>
      </c>
      <c r="J22" s="14">
        <v>8</v>
      </c>
      <c r="K22" s="215">
        <v>9</v>
      </c>
      <c r="L22" s="215">
        <v>10</v>
      </c>
      <c r="M22" s="215">
        <v>11</v>
      </c>
      <c r="N22" s="215">
        <v>12</v>
      </c>
      <c r="O22" s="215">
        <v>13</v>
      </c>
      <c r="P22" s="215">
        <v>14</v>
      </c>
      <c r="Q22" s="215">
        <v>15</v>
      </c>
      <c r="R22" s="215">
        <v>16</v>
      </c>
      <c r="S22" s="215">
        <v>17</v>
      </c>
      <c r="T22" s="214">
        <v>18</v>
      </c>
      <c r="U22" s="216">
        <v>19</v>
      </c>
      <c r="V22" s="215">
        <v>20</v>
      </c>
      <c r="W22" s="215">
        <v>21</v>
      </c>
      <c r="X22" s="215">
        <v>22</v>
      </c>
      <c r="Y22" s="215">
        <v>23</v>
      </c>
      <c r="Z22" s="215">
        <v>24</v>
      </c>
      <c r="AA22" s="215">
        <v>25</v>
      </c>
      <c r="AB22" s="215">
        <v>26</v>
      </c>
      <c r="AC22" s="215">
        <v>27</v>
      </c>
      <c r="AD22" s="243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206" s="7" customFormat="1" ht="42.75">
      <c r="A23" s="11"/>
      <c r="B23" s="12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9"/>
      <c r="R23" s="69"/>
      <c r="S23" s="68"/>
      <c r="T23" s="52" t="s">
        <v>36</v>
      </c>
      <c r="U23" s="46" t="s">
        <v>25</v>
      </c>
      <c r="V23" s="82">
        <v>76284</v>
      </c>
      <c r="W23" s="82">
        <f>SUM(W29,W86,W168,W234,W317)</f>
        <v>76711.535199999998</v>
      </c>
      <c r="X23" s="82">
        <f>SUM(X29,X86,X168,X234,X304,X317)</f>
        <v>112678.18000000001</v>
      </c>
      <c r="Y23" s="82">
        <f>SUM(Y29,Y86,Y168,Y234,Y304,Y317)</f>
        <v>104558.14000000001</v>
      </c>
      <c r="Z23" s="82">
        <f>SUM(Z29,Z86,Z168,Z234,Z304,Z317)</f>
        <v>77968.5</v>
      </c>
      <c r="AA23" s="82">
        <f>SUM(AA29,AA86,AA168,AA234,AA304,AA317)</f>
        <v>77914.5</v>
      </c>
      <c r="AB23" s="82" t="s">
        <v>155</v>
      </c>
      <c r="AC23" s="63">
        <v>2019</v>
      </c>
      <c r="AD23" s="244">
        <f>SUM(V23:AA23)</f>
        <v>526114.85519999999</v>
      </c>
      <c r="AE23" s="53"/>
      <c r="AF23" s="8"/>
      <c r="AG23" s="8"/>
      <c r="AH23" s="8"/>
      <c r="AI23" s="8"/>
      <c r="AJ23" s="8"/>
      <c r="AK23" s="8"/>
      <c r="AL23" s="8"/>
      <c r="AM23" s="8"/>
      <c r="AN23" s="8"/>
    </row>
    <row r="24" spans="1:206" s="121" customFormat="1" ht="22.5" customHeight="1">
      <c r="A24" s="114"/>
      <c r="B24" s="115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116"/>
      <c r="R24" s="116"/>
      <c r="S24" s="67"/>
      <c r="T24" s="122" t="s">
        <v>40</v>
      </c>
      <c r="U24" s="117" t="s">
        <v>25</v>
      </c>
      <c r="V24" s="85">
        <f>SUM(V29,V86,V168,V234)</f>
        <v>71560.23000000001</v>
      </c>
      <c r="W24" s="85">
        <f>SUM(W29,W86,W168,W234)</f>
        <v>71773.785199999998</v>
      </c>
      <c r="X24" s="85">
        <f>SUM(X29,X86,X168,X234,X304)</f>
        <v>107103.1</v>
      </c>
      <c r="Y24" s="85">
        <f>SUM(Y29,Y86,Y168,Y234,Y304)</f>
        <v>98362.340000000011</v>
      </c>
      <c r="Z24" s="85">
        <f>SUM(Z29,Z86,Z168,Z234,Z304)</f>
        <v>71832</v>
      </c>
      <c r="AA24" s="85">
        <f>SUM(AA29,AA86,AA168,AA234,AA304)</f>
        <v>71778</v>
      </c>
      <c r="AB24" s="85" t="s">
        <v>155</v>
      </c>
      <c r="AC24" s="118">
        <v>2019</v>
      </c>
      <c r="AD24" s="244">
        <f>SUM(V24:AA24)</f>
        <v>492409.45520000003</v>
      </c>
      <c r="AE24" s="120"/>
      <c r="AF24" s="119"/>
      <c r="AG24" s="119"/>
      <c r="AH24" s="119"/>
      <c r="AI24" s="119"/>
      <c r="AJ24" s="119"/>
      <c r="AK24" s="119"/>
      <c r="AL24" s="119"/>
      <c r="AM24" s="119"/>
      <c r="AN24" s="119"/>
    </row>
    <row r="25" spans="1:206" s="7" customFormat="1" ht="90">
      <c r="A25" s="11"/>
      <c r="B25" s="1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3"/>
      <c r="R25" s="43"/>
      <c r="S25" s="43"/>
      <c r="T25" s="9" t="s">
        <v>57</v>
      </c>
      <c r="U25" s="215"/>
      <c r="V25" s="83"/>
      <c r="W25" s="38"/>
      <c r="X25" s="141"/>
      <c r="Y25" s="83"/>
      <c r="Z25" s="84"/>
      <c r="AA25" s="84"/>
      <c r="AB25" s="85"/>
      <c r="AC25" s="13"/>
      <c r="AD25" s="53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206" s="8" customFormat="1" ht="44.25" customHeight="1">
      <c r="A26" s="11"/>
      <c r="B26" s="1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3"/>
      <c r="R26" s="43"/>
      <c r="S26" s="43"/>
      <c r="T26" s="9" t="s">
        <v>58</v>
      </c>
      <c r="U26" s="215" t="s">
        <v>6</v>
      </c>
      <c r="V26" s="86">
        <v>80</v>
      </c>
      <c r="W26" s="137">
        <v>80</v>
      </c>
      <c r="X26" s="86">
        <v>93</v>
      </c>
      <c r="Y26" s="86">
        <v>85</v>
      </c>
      <c r="Z26" s="86">
        <v>85.5</v>
      </c>
      <c r="AA26" s="86">
        <v>86</v>
      </c>
      <c r="AB26" s="86">
        <v>93</v>
      </c>
      <c r="AC26" s="13">
        <v>2019</v>
      </c>
      <c r="AD26" s="53"/>
    </row>
    <row r="27" spans="1:206" s="8" customFormat="1" ht="30">
      <c r="A27" s="11"/>
      <c r="B27" s="1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3"/>
      <c r="R27" s="43"/>
      <c r="S27" s="43"/>
      <c r="T27" s="9" t="s">
        <v>59</v>
      </c>
      <c r="U27" s="215" t="s">
        <v>6</v>
      </c>
      <c r="V27" s="86">
        <v>83</v>
      </c>
      <c r="W27" s="137">
        <v>83</v>
      </c>
      <c r="X27" s="86">
        <v>84.4</v>
      </c>
      <c r="Y27" s="86">
        <v>85</v>
      </c>
      <c r="Z27" s="86">
        <v>86</v>
      </c>
      <c r="AA27" s="86">
        <v>87</v>
      </c>
      <c r="AB27" s="86">
        <v>87</v>
      </c>
      <c r="AC27" s="13">
        <v>2019</v>
      </c>
      <c r="AD27" s="53"/>
    </row>
    <row r="28" spans="1:206" s="8" customFormat="1" ht="43.5" customHeight="1">
      <c r="A28" s="11"/>
      <c r="B28" s="1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3"/>
      <c r="R28" s="43"/>
      <c r="S28" s="43"/>
      <c r="T28" s="9" t="s">
        <v>60</v>
      </c>
      <c r="U28" s="215" t="s">
        <v>6</v>
      </c>
      <c r="V28" s="86">
        <v>76</v>
      </c>
      <c r="W28" s="137">
        <v>76</v>
      </c>
      <c r="X28" s="86">
        <v>89</v>
      </c>
      <c r="Y28" s="86">
        <v>79</v>
      </c>
      <c r="Z28" s="86">
        <v>80</v>
      </c>
      <c r="AA28" s="86">
        <v>81</v>
      </c>
      <c r="AB28" s="86">
        <v>89</v>
      </c>
      <c r="AC28" s="13">
        <v>2019</v>
      </c>
      <c r="AD28" s="53"/>
    </row>
    <row r="29" spans="1:206" s="8" customFormat="1" ht="44.25" customHeight="1">
      <c r="A29" s="11"/>
      <c r="B29" s="12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9"/>
      <c r="R29" s="69"/>
      <c r="S29" s="69"/>
      <c r="T29" s="45" t="s">
        <v>349</v>
      </c>
      <c r="U29" s="46" t="s">
        <v>25</v>
      </c>
      <c r="V29" s="82">
        <f t="shared" ref="V29:AA29" si="0">SUM(V30,V56)</f>
        <v>35664.899999999994</v>
      </c>
      <c r="W29" s="82">
        <f t="shared" si="0"/>
        <v>34698.978999999999</v>
      </c>
      <c r="X29" s="82">
        <f t="shared" si="0"/>
        <v>42721.95</v>
      </c>
      <c r="Y29" s="82">
        <f t="shared" si="0"/>
        <v>42322.781999999999</v>
      </c>
      <c r="Z29" s="82">
        <f t="shared" si="0"/>
        <v>34703.9</v>
      </c>
      <c r="AA29" s="82">
        <f t="shared" si="0"/>
        <v>34663.9</v>
      </c>
      <c r="AB29" s="82" t="s">
        <v>155</v>
      </c>
      <c r="AC29" s="62">
        <v>2019</v>
      </c>
      <c r="AD29" s="244">
        <f>SUM(V29:AA29)</f>
        <v>224776.41099999996</v>
      </c>
      <c r="AE29" s="54"/>
    </row>
    <row r="30" spans="1:206" s="8" customFormat="1" ht="42.75">
      <c r="A30" s="11"/>
      <c r="B30" s="12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55"/>
      <c r="R30" s="55"/>
      <c r="S30" s="55"/>
      <c r="T30" s="170" t="s">
        <v>61</v>
      </c>
      <c r="U30" s="201" t="s">
        <v>25</v>
      </c>
      <c r="V30" s="202">
        <f>SUM(V37,V44,V41,V47,V50)</f>
        <v>35424.899999999994</v>
      </c>
      <c r="W30" s="202">
        <f>SUM(W37,W44,W41,W47,W50)</f>
        <v>34558.978999999999</v>
      </c>
      <c r="X30" s="202">
        <f>SUM(X37,X44,X41,X47,X50)</f>
        <v>33393.15</v>
      </c>
      <c r="Y30" s="202">
        <f>SUM(Y37,Y52,Y44,Y41,Y47,Y50,Y54)</f>
        <v>40195.31</v>
      </c>
      <c r="Z30" s="202">
        <f>SUM(Z37,Z44,Z41,Z47,Z50)</f>
        <v>33955.9</v>
      </c>
      <c r="AA30" s="202">
        <f>SUM(AA37,AA44,AA41,AA47,AA50)</f>
        <v>33955.9</v>
      </c>
      <c r="AB30" s="202" t="s">
        <v>155</v>
      </c>
      <c r="AC30" s="80">
        <v>2019</v>
      </c>
      <c r="AD30" s="244">
        <f>SUM(V30:AA30)</f>
        <v>211484.13899999997</v>
      </c>
      <c r="AE30" s="54"/>
      <c r="AF30" s="54"/>
      <c r="AG30" s="54"/>
    </row>
    <row r="31" spans="1:206" s="8" customFormat="1" ht="61.5" customHeight="1">
      <c r="A31" s="11"/>
      <c r="B31" s="1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3"/>
      <c r="R31" s="43"/>
      <c r="S31" s="43"/>
      <c r="T31" s="9" t="s">
        <v>62</v>
      </c>
      <c r="U31" s="215" t="s">
        <v>6</v>
      </c>
      <c r="V31" s="86">
        <f t="shared" ref="V31:AA31" si="1">V30/V24*100</f>
        <v>49.503613948697463</v>
      </c>
      <c r="W31" s="86">
        <f t="shared" si="1"/>
        <v>48.149862660441102</v>
      </c>
      <c r="X31" s="86">
        <f t="shared" si="1"/>
        <v>31.178509305519636</v>
      </c>
      <c r="Y31" s="86">
        <f t="shared" si="1"/>
        <v>40.86453209632873</v>
      </c>
      <c r="Z31" s="86">
        <f t="shared" si="1"/>
        <v>47.271271856554186</v>
      </c>
      <c r="AA31" s="86">
        <f t="shared" si="1"/>
        <v>47.30683496335925</v>
      </c>
      <c r="AB31" s="86">
        <f>V31</f>
        <v>49.503613948697463</v>
      </c>
      <c r="AC31" s="13">
        <v>2019</v>
      </c>
      <c r="AD31" s="244"/>
    </row>
    <row r="32" spans="1:206" s="8" customFormat="1" ht="45">
      <c r="A32" s="11"/>
      <c r="B32" s="1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3"/>
      <c r="R32" s="43"/>
      <c r="S32" s="43"/>
      <c r="T32" s="9" t="s">
        <v>63</v>
      </c>
      <c r="U32" s="215" t="s">
        <v>6</v>
      </c>
      <c r="V32" s="86">
        <v>6.9</v>
      </c>
      <c r="W32" s="86">
        <v>6.9</v>
      </c>
      <c r="X32" s="180">
        <v>9</v>
      </c>
      <c r="Y32" s="86">
        <v>10</v>
      </c>
      <c r="Z32" s="86">
        <v>10.5</v>
      </c>
      <c r="AA32" s="86">
        <v>11</v>
      </c>
      <c r="AB32" s="86">
        <v>11</v>
      </c>
      <c r="AC32" s="13">
        <v>2019</v>
      </c>
      <c r="AD32" s="244"/>
    </row>
    <row r="33" spans="1:30" s="8" customFormat="1" ht="30">
      <c r="A33" s="11"/>
      <c r="B33" s="1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3"/>
      <c r="R33" s="43"/>
      <c r="S33" s="43"/>
      <c r="T33" s="37" t="s">
        <v>64</v>
      </c>
      <c r="U33" s="215" t="s">
        <v>6</v>
      </c>
      <c r="V33" s="86">
        <v>100</v>
      </c>
      <c r="W33" s="86">
        <v>100</v>
      </c>
      <c r="X33" s="180">
        <v>100</v>
      </c>
      <c r="Y33" s="86">
        <v>100</v>
      </c>
      <c r="Z33" s="86">
        <v>100</v>
      </c>
      <c r="AA33" s="86">
        <v>100</v>
      </c>
      <c r="AB33" s="86">
        <v>100</v>
      </c>
      <c r="AC33" s="126">
        <v>2019</v>
      </c>
      <c r="AD33" s="244"/>
    </row>
    <row r="34" spans="1:30" s="8" customFormat="1" ht="30">
      <c r="A34" s="11"/>
      <c r="B34" s="1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3"/>
      <c r="R34" s="43"/>
      <c r="S34" s="43"/>
      <c r="T34" s="9" t="s">
        <v>65</v>
      </c>
      <c r="U34" s="215" t="s">
        <v>4</v>
      </c>
      <c r="V34" s="56">
        <v>1</v>
      </c>
      <c r="W34" s="56">
        <v>1</v>
      </c>
      <c r="X34" s="138">
        <v>1</v>
      </c>
      <c r="Y34" s="56">
        <v>1</v>
      </c>
      <c r="Z34" s="56">
        <v>1</v>
      </c>
      <c r="AA34" s="56">
        <v>1</v>
      </c>
      <c r="AB34" s="231">
        <f>SUM(V34:AA34)</f>
        <v>6</v>
      </c>
      <c r="AC34" s="13">
        <v>2019</v>
      </c>
      <c r="AD34" s="244"/>
    </row>
    <row r="35" spans="1:30" s="8" customFormat="1" ht="45">
      <c r="A35" s="11"/>
      <c r="B35" s="1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3"/>
      <c r="R35" s="43"/>
      <c r="S35" s="43"/>
      <c r="T35" s="9" t="s">
        <v>66</v>
      </c>
      <c r="U35" s="215" t="s">
        <v>5</v>
      </c>
      <c r="V35" s="56">
        <v>2</v>
      </c>
      <c r="W35" s="56">
        <v>2</v>
      </c>
      <c r="X35" s="138">
        <v>2</v>
      </c>
      <c r="Y35" s="56">
        <v>2</v>
      </c>
      <c r="Z35" s="56">
        <v>2</v>
      </c>
      <c r="AA35" s="56">
        <v>2</v>
      </c>
      <c r="AB35" s="231">
        <f>SUM(V35:AA35)</f>
        <v>12</v>
      </c>
      <c r="AC35" s="13">
        <v>2019</v>
      </c>
      <c r="AD35" s="244"/>
    </row>
    <row r="36" spans="1:30" s="8" customFormat="1" ht="45">
      <c r="A36" s="11"/>
      <c r="B36" s="1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/>
      <c r="R36" s="43"/>
      <c r="S36" s="43"/>
      <c r="T36" s="9" t="s">
        <v>67</v>
      </c>
      <c r="U36" s="215" t="s">
        <v>5</v>
      </c>
      <c r="V36" s="56">
        <v>25</v>
      </c>
      <c r="W36" s="56">
        <v>25</v>
      </c>
      <c r="X36" s="138">
        <v>25</v>
      </c>
      <c r="Y36" s="56">
        <v>25</v>
      </c>
      <c r="Z36" s="56">
        <v>25</v>
      </c>
      <c r="AA36" s="56">
        <v>25</v>
      </c>
      <c r="AB36" s="231">
        <f>SUM(V36:AA36)</f>
        <v>150</v>
      </c>
      <c r="AC36" s="13">
        <v>2019</v>
      </c>
      <c r="AD36" s="244"/>
    </row>
    <row r="37" spans="1:30" s="8" customFormat="1" ht="60">
      <c r="A37" s="11"/>
      <c r="B37" s="11"/>
      <c r="C37" s="42">
        <v>6</v>
      </c>
      <c r="D37" s="49">
        <v>5</v>
      </c>
      <c r="E37" s="49">
        <v>6</v>
      </c>
      <c r="F37" s="67">
        <v>0</v>
      </c>
      <c r="G37" s="67">
        <v>7</v>
      </c>
      <c r="H37" s="67">
        <v>0</v>
      </c>
      <c r="I37" s="67">
        <v>3</v>
      </c>
      <c r="J37" s="49">
        <v>0</v>
      </c>
      <c r="K37" s="49">
        <v>2</v>
      </c>
      <c r="L37" s="49">
        <v>1</v>
      </c>
      <c r="M37" s="49">
        <v>0</v>
      </c>
      <c r="N37" s="49">
        <v>1</v>
      </c>
      <c r="O37" s="42">
        <v>2</v>
      </c>
      <c r="P37" s="42">
        <v>1</v>
      </c>
      <c r="Q37" s="43">
        <v>0</v>
      </c>
      <c r="R37" s="43">
        <v>1</v>
      </c>
      <c r="S37" s="43" t="s">
        <v>44</v>
      </c>
      <c r="T37" s="9" t="s">
        <v>68</v>
      </c>
      <c r="U37" s="215" t="s">
        <v>25</v>
      </c>
      <c r="V37" s="180">
        <v>24661.200000000001</v>
      </c>
      <c r="W37" s="180">
        <v>25352.62</v>
      </c>
      <c r="X37" s="86">
        <v>24946.85</v>
      </c>
      <c r="Y37" s="234">
        <v>24297.200000000001</v>
      </c>
      <c r="Z37" s="85">
        <v>25286</v>
      </c>
      <c r="AA37" s="85">
        <v>25286</v>
      </c>
      <c r="AB37" s="180" t="s">
        <v>155</v>
      </c>
      <c r="AC37" s="13">
        <v>2019</v>
      </c>
      <c r="AD37" s="244"/>
    </row>
    <row r="38" spans="1:30" s="8" customFormat="1" ht="45">
      <c r="A38" s="11"/>
      <c r="B38" s="12"/>
      <c r="C38" s="42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2"/>
      <c r="P38" s="42"/>
      <c r="Q38" s="43"/>
      <c r="R38" s="43"/>
      <c r="S38" s="43"/>
      <c r="T38" s="9" t="s">
        <v>250</v>
      </c>
      <c r="U38" s="215" t="s">
        <v>6</v>
      </c>
      <c r="V38" s="86">
        <f>V37*100/V29</f>
        <v>69.146976439019895</v>
      </c>
      <c r="W38" s="180">
        <f>W37*100/W29</f>
        <v>73.06445529708526</v>
      </c>
      <c r="X38" s="180" t="s">
        <v>155</v>
      </c>
      <c r="Y38" s="86" t="s">
        <v>155</v>
      </c>
      <c r="Z38" s="86" t="s">
        <v>155</v>
      </c>
      <c r="AA38" s="86" t="s">
        <v>155</v>
      </c>
      <c r="AB38" s="86">
        <v>73.099999999999994</v>
      </c>
      <c r="AC38" s="13">
        <v>2017</v>
      </c>
      <c r="AD38" s="244"/>
    </row>
    <row r="39" spans="1:30" s="8" customFormat="1" ht="45">
      <c r="A39" s="11"/>
      <c r="B39" s="12"/>
      <c r="C39" s="42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2"/>
      <c r="P39" s="42"/>
      <c r="Q39" s="43"/>
      <c r="R39" s="43"/>
      <c r="S39" s="43"/>
      <c r="T39" s="61" t="s">
        <v>251</v>
      </c>
      <c r="U39" s="179" t="s">
        <v>6</v>
      </c>
      <c r="V39" s="180" t="s">
        <v>155</v>
      </c>
      <c r="W39" s="180" t="s">
        <v>155</v>
      </c>
      <c r="X39" s="180">
        <v>83.5</v>
      </c>
      <c r="Y39" s="180">
        <v>66.2</v>
      </c>
      <c r="Z39" s="180">
        <v>67.7</v>
      </c>
      <c r="AA39" s="180">
        <v>67.7</v>
      </c>
      <c r="AB39" s="180">
        <v>100</v>
      </c>
      <c r="AC39" s="13"/>
      <c r="AD39" s="244"/>
    </row>
    <row r="40" spans="1:30" s="8" customFormat="1" ht="32.25" hidden="1" customHeight="1">
      <c r="A40" s="11"/>
      <c r="B40" s="12"/>
      <c r="C40" s="42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2"/>
      <c r="P40" s="42"/>
      <c r="Q40" s="43"/>
      <c r="R40" s="43"/>
      <c r="S40" s="43"/>
      <c r="T40" s="211" t="s">
        <v>221</v>
      </c>
      <c r="U40" s="215" t="s">
        <v>25</v>
      </c>
      <c r="V40" s="180" t="s">
        <v>155</v>
      </c>
      <c r="W40" s="180" t="s">
        <v>155</v>
      </c>
      <c r="X40" s="180" t="s">
        <v>155</v>
      </c>
      <c r="Y40" s="180">
        <v>23.82</v>
      </c>
      <c r="Z40" s="180" t="s">
        <v>155</v>
      </c>
      <c r="AA40" s="180" t="s">
        <v>155</v>
      </c>
      <c r="AB40" s="180">
        <f>Y40</f>
        <v>23.82</v>
      </c>
      <c r="AC40" s="13"/>
      <c r="AD40" s="244"/>
    </row>
    <row r="41" spans="1:30" s="8" customFormat="1" ht="60">
      <c r="A41" s="11"/>
      <c r="B41" s="12"/>
      <c r="C41" s="42">
        <v>6</v>
      </c>
      <c r="D41" s="49">
        <v>5</v>
      </c>
      <c r="E41" s="49">
        <v>6</v>
      </c>
      <c r="F41" s="67">
        <v>0</v>
      </c>
      <c r="G41" s="67">
        <v>7</v>
      </c>
      <c r="H41" s="67">
        <v>0</v>
      </c>
      <c r="I41" s="67">
        <v>3</v>
      </c>
      <c r="J41" s="49">
        <v>0</v>
      </c>
      <c r="K41" s="49">
        <v>2</v>
      </c>
      <c r="L41" s="49">
        <v>1</v>
      </c>
      <c r="M41" s="49">
        <v>0</v>
      </c>
      <c r="N41" s="49">
        <v>1</v>
      </c>
      <c r="O41" s="42">
        <v>2</v>
      </c>
      <c r="P41" s="42">
        <v>1</v>
      </c>
      <c r="Q41" s="43">
        <v>0</v>
      </c>
      <c r="R41" s="43">
        <v>2</v>
      </c>
      <c r="S41" s="43" t="s">
        <v>44</v>
      </c>
      <c r="T41" s="9" t="s">
        <v>69</v>
      </c>
      <c r="U41" s="215" t="s">
        <v>25</v>
      </c>
      <c r="V41" s="180">
        <v>7516.1</v>
      </c>
      <c r="W41" s="180">
        <v>5643.2790000000005</v>
      </c>
      <c r="X41" s="86">
        <v>5985.6</v>
      </c>
      <c r="Y41" s="130">
        <v>6528</v>
      </c>
      <c r="Z41" s="97">
        <v>6163</v>
      </c>
      <c r="AA41" s="97">
        <v>6163</v>
      </c>
      <c r="AB41" s="180" t="s">
        <v>155</v>
      </c>
      <c r="AC41" s="13">
        <v>2019</v>
      </c>
      <c r="AD41" s="244"/>
    </row>
    <row r="42" spans="1:30" s="8" customFormat="1" ht="45" customHeight="1">
      <c r="A42" s="11"/>
      <c r="B42" s="12"/>
      <c r="C42" s="42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2"/>
      <c r="P42" s="42"/>
      <c r="Q42" s="43"/>
      <c r="R42" s="43"/>
      <c r="S42" s="43"/>
      <c r="T42" s="61" t="s">
        <v>252</v>
      </c>
      <c r="U42" s="215" t="s">
        <v>6</v>
      </c>
      <c r="V42" s="89">
        <f>V41*100/V29</f>
        <v>21.074221433398105</v>
      </c>
      <c r="W42" s="89">
        <f>W41*100/W29</f>
        <v>16.263530405318267</v>
      </c>
      <c r="X42" s="180" t="s">
        <v>155</v>
      </c>
      <c r="Y42" s="86" t="s">
        <v>155</v>
      </c>
      <c r="Z42" s="86" t="s">
        <v>155</v>
      </c>
      <c r="AA42" s="86" t="s">
        <v>155</v>
      </c>
      <c r="AB42" s="89">
        <v>21.1</v>
      </c>
      <c r="AC42" s="126">
        <v>2014</v>
      </c>
      <c r="AD42" s="244"/>
    </row>
    <row r="43" spans="1:30" s="8" customFormat="1" ht="45.75" customHeight="1">
      <c r="A43" s="11"/>
      <c r="B43" s="12"/>
      <c r="C43" s="42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2"/>
      <c r="P43" s="42"/>
      <c r="Q43" s="43"/>
      <c r="R43" s="43"/>
      <c r="S43" s="43"/>
      <c r="T43" s="61" t="s">
        <v>253</v>
      </c>
      <c r="U43" s="179" t="s">
        <v>6</v>
      </c>
      <c r="V43" s="180" t="s">
        <v>155</v>
      </c>
      <c r="W43" s="180" t="s">
        <v>155</v>
      </c>
      <c r="X43" s="181">
        <v>106.1</v>
      </c>
      <c r="Y43" s="86">
        <v>93.8</v>
      </c>
      <c r="Z43" s="86">
        <v>77.099999999999994</v>
      </c>
      <c r="AA43" s="86">
        <v>77.099999999999994</v>
      </c>
      <c r="AB43" s="181">
        <v>100</v>
      </c>
      <c r="AC43" s="126"/>
      <c r="AD43" s="244"/>
    </row>
    <row r="44" spans="1:30" s="8" customFormat="1" ht="44.25" customHeight="1">
      <c r="A44" s="11"/>
      <c r="B44" s="12"/>
      <c r="C44" s="42">
        <v>6</v>
      </c>
      <c r="D44" s="49">
        <v>5</v>
      </c>
      <c r="E44" s="49">
        <v>6</v>
      </c>
      <c r="F44" s="67">
        <v>0</v>
      </c>
      <c r="G44" s="67">
        <v>7</v>
      </c>
      <c r="H44" s="67">
        <v>0</v>
      </c>
      <c r="I44" s="67">
        <v>3</v>
      </c>
      <c r="J44" s="49">
        <v>0</v>
      </c>
      <c r="K44" s="49">
        <v>2</v>
      </c>
      <c r="L44" s="49">
        <v>1</v>
      </c>
      <c r="M44" s="49">
        <v>0</v>
      </c>
      <c r="N44" s="49">
        <v>1</v>
      </c>
      <c r="O44" s="42">
        <v>2</v>
      </c>
      <c r="P44" s="42">
        <v>1</v>
      </c>
      <c r="Q44" s="43">
        <v>0</v>
      </c>
      <c r="R44" s="43">
        <v>5</v>
      </c>
      <c r="S44" s="43" t="s">
        <v>44</v>
      </c>
      <c r="T44" s="9" t="s">
        <v>70</v>
      </c>
      <c r="U44" s="215" t="s">
        <v>25</v>
      </c>
      <c r="V44" s="192">
        <v>3212.2</v>
      </c>
      <c r="W44" s="192">
        <v>3538.08</v>
      </c>
      <c r="X44" s="193">
        <v>2000.7</v>
      </c>
      <c r="Y44" s="130">
        <v>2340.5</v>
      </c>
      <c r="Z44" s="196">
        <v>2394.5</v>
      </c>
      <c r="AA44" s="196">
        <v>2394.5</v>
      </c>
      <c r="AB44" s="180" t="s">
        <v>155</v>
      </c>
      <c r="AC44" s="13">
        <v>2019</v>
      </c>
      <c r="AD44" s="244"/>
    </row>
    <row r="45" spans="1:30" s="8" customFormat="1" ht="43.5" customHeight="1">
      <c r="A45" s="11"/>
      <c r="B45" s="12"/>
      <c r="C45" s="42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2"/>
      <c r="P45" s="42"/>
      <c r="Q45" s="43"/>
      <c r="R45" s="43"/>
      <c r="S45" s="43"/>
      <c r="T45" s="61" t="s">
        <v>128</v>
      </c>
      <c r="U45" s="215" t="s">
        <v>6</v>
      </c>
      <c r="V45" s="89">
        <f>V44/V29*100</f>
        <v>9.0066143463180897</v>
      </c>
      <c r="W45" s="181">
        <f>W44/W29*100</f>
        <v>10.196495983354438</v>
      </c>
      <c r="X45" s="180" t="s">
        <v>155</v>
      </c>
      <c r="Y45" s="86" t="s">
        <v>155</v>
      </c>
      <c r="Z45" s="86" t="s">
        <v>155</v>
      </c>
      <c r="AA45" s="86" t="s">
        <v>155</v>
      </c>
      <c r="AB45" s="89">
        <v>10.199999999999999</v>
      </c>
      <c r="AC45" s="126">
        <v>2015</v>
      </c>
      <c r="AD45" s="244"/>
    </row>
    <row r="46" spans="1:30" s="8" customFormat="1" ht="30">
      <c r="A46" s="11"/>
      <c r="B46" s="12"/>
      <c r="C46" s="42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2"/>
      <c r="P46" s="42"/>
      <c r="Q46" s="43"/>
      <c r="R46" s="43"/>
      <c r="S46" s="43"/>
      <c r="T46" s="61" t="s">
        <v>305</v>
      </c>
      <c r="U46" s="179" t="s">
        <v>6</v>
      </c>
      <c r="V46" s="180" t="s">
        <v>155</v>
      </c>
      <c r="W46" s="180" t="s">
        <v>155</v>
      </c>
      <c r="X46" s="181">
        <v>100</v>
      </c>
      <c r="Y46" s="181">
        <v>100</v>
      </c>
      <c r="Z46" s="181">
        <v>100</v>
      </c>
      <c r="AA46" s="181">
        <v>100</v>
      </c>
      <c r="AB46" s="181">
        <v>100</v>
      </c>
      <c r="AC46" s="126"/>
      <c r="AD46" s="244"/>
    </row>
    <row r="47" spans="1:30" s="8" customFormat="1" ht="48" customHeight="1">
      <c r="A47" s="11"/>
      <c r="B47" s="12"/>
      <c r="C47" s="42">
        <v>6</v>
      </c>
      <c r="D47" s="49">
        <v>5</v>
      </c>
      <c r="E47" s="49">
        <v>6</v>
      </c>
      <c r="F47" s="67">
        <v>0</v>
      </c>
      <c r="G47" s="67">
        <v>7</v>
      </c>
      <c r="H47" s="67">
        <v>0</v>
      </c>
      <c r="I47" s="67">
        <v>3</v>
      </c>
      <c r="J47" s="49">
        <v>0</v>
      </c>
      <c r="K47" s="49">
        <v>2</v>
      </c>
      <c r="L47" s="49">
        <v>1</v>
      </c>
      <c r="M47" s="49">
        <v>0</v>
      </c>
      <c r="N47" s="49">
        <v>1</v>
      </c>
      <c r="O47" s="42">
        <v>2</v>
      </c>
      <c r="P47" s="42">
        <v>1</v>
      </c>
      <c r="Q47" s="43">
        <v>0</v>
      </c>
      <c r="R47" s="43">
        <v>7</v>
      </c>
      <c r="S47" s="43" t="s">
        <v>44</v>
      </c>
      <c r="T47" s="9" t="s">
        <v>129</v>
      </c>
      <c r="U47" s="215" t="s">
        <v>25</v>
      </c>
      <c r="V47" s="181">
        <v>22.7</v>
      </c>
      <c r="W47" s="181">
        <v>25</v>
      </c>
      <c r="X47" s="89">
        <v>100</v>
      </c>
      <c r="Y47" s="130">
        <v>203.1</v>
      </c>
      <c r="Z47" s="87">
        <v>112.4</v>
      </c>
      <c r="AA47" s="87">
        <v>112.4</v>
      </c>
      <c r="AB47" s="181" t="s">
        <v>155</v>
      </c>
      <c r="AC47" s="13">
        <v>2019</v>
      </c>
      <c r="AD47" s="244"/>
    </row>
    <row r="48" spans="1:30" s="8" customFormat="1" ht="75">
      <c r="A48" s="11"/>
      <c r="B48" s="12"/>
      <c r="C48" s="42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2"/>
      <c r="P48" s="42"/>
      <c r="Q48" s="43"/>
      <c r="R48" s="43"/>
      <c r="S48" s="43"/>
      <c r="T48" s="61" t="s">
        <v>254</v>
      </c>
      <c r="U48" s="215" t="s">
        <v>6</v>
      </c>
      <c r="V48" s="181">
        <f>V47/V29*100</f>
        <v>6.3648012471645796E-2</v>
      </c>
      <c r="W48" s="89">
        <f>W47/W29*100</f>
        <v>7.2048229430612357E-2</v>
      </c>
      <c r="X48" s="180" t="s">
        <v>155</v>
      </c>
      <c r="Y48" s="86" t="s">
        <v>155</v>
      </c>
      <c r="Z48" s="86" t="s">
        <v>155</v>
      </c>
      <c r="AA48" s="86" t="s">
        <v>155</v>
      </c>
      <c r="AB48" s="89">
        <v>0.1</v>
      </c>
      <c r="AC48" s="126">
        <v>2016</v>
      </c>
      <c r="AD48" s="244"/>
    </row>
    <row r="49" spans="1:30" s="8" customFormat="1" ht="30">
      <c r="A49" s="11"/>
      <c r="B49" s="12"/>
      <c r="C49" s="42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2"/>
      <c r="P49" s="42"/>
      <c r="Q49" s="43"/>
      <c r="R49" s="43"/>
      <c r="S49" s="43"/>
      <c r="T49" s="61" t="s">
        <v>255</v>
      </c>
      <c r="U49" s="179" t="s">
        <v>6</v>
      </c>
      <c r="V49" s="180" t="s">
        <v>155</v>
      </c>
      <c r="W49" s="180" t="s">
        <v>155</v>
      </c>
      <c r="X49" s="181">
        <v>100</v>
      </c>
      <c r="Y49" s="181">
        <v>100</v>
      </c>
      <c r="Z49" s="181">
        <v>100</v>
      </c>
      <c r="AA49" s="181">
        <v>100</v>
      </c>
      <c r="AB49" s="181">
        <v>100</v>
      </c>
      <c r="AC49" s="126"/>
      <c r="AD49" s="244"/>
    </row>
    <row r="50" spans="1:30" s="8" customFormat="1" ht="31.5" customHeight="1">
      <c r="A50" s="11"/>
      <c r="B50" s="12"/>
      <c r="C50" s="42">
        <v>6</v>
      </c>
      <c r="D50" s="49">
        <v>5</v>
      </c>
      <c r="E50" s="49">
        <v>6</v>
      </c>
      <c r="F50" s="67">
        <v>0</v>
      </c>
      <c r="G50" s="67">
        <v>7</v>
      </c>
      <c r="H50" s="67">
        <v>0</v>
      </c>
      <c r="I50" s="67">
        <v>3</v>
      </c>
      <c r="J50" s="49">
        <v>0</v>
      </c>
      <c r="K50" s="49">
        <v>2</v>
      </c>
      <c r="L50" s="49">
        <v>1</v>
      </c>
      <c r="M50" s="49">
        <v>0</v>
      </c>
      <c r="N50" s="49">
        <v>1</v>
      </c>
      <c r="O50" s="42">
        <v>2</v>
      </c>
      <c r="P50" s="42">
        <v>1</v>
      </c>
      <c r="Q50" s="43">
        <v>0</v>
      </c>
      <c r="R50" s="43">
        <v>9</v>
      </c>
      <c r="S50" s="43" t="s">
        <v>44</v>
      </c>
      <c r="T50" s="37" t="s">
        <v>319</v>
      </c>
      <c r="U50" s="215" t="s">
        <v>25</v>
      </c>
      <c r="V50" s="107">
        <v>12.7</v>
      </c>
      <c r="W50" s="92">
        <v>0</v>
      </c>
      <c r="X50" s="107">
        <v>360</v>
      </c>
      <c r="Y50" s="130">
        <v>344</v>
      </c>
      <c r="Z50" s="87">
        <v>0</v>
      </c>
      <c r="AA50" s="87">
        <v>0</v>
      </c>
      <c r="AB50" s="181" t="s">
        <v>155</v>
      </c>
      <c r="AC50" s="13">
        <v>2014</v>
      </c>
      <c r="AD50" s="244"/>
    </row>
    <row r="51" spans="1:30" s="8" customFormat="1" ht="45">
      <c r="A51" s="11"/>
      <c r="B51" s="12"/>
      <c r="C51" s="42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2"/>
      <c r="P51" s="42"/>
      <c r="Q51" s="43"/>
      <c r="R51" s="43"/>
      <c r="S51" s="43"/>
      <c r="T51" s="9" t="s">
        <v>164</v>
      </c>
      <c r="U51" s="215" t="s">
        <v>4</v>
      </c>
      <c r="V51" s="108">
        <v>3</v>
      </c>
      <c r="W51" s="93">
        <v>0</v>
      </c>
      <c r="X51" s="109">
        <v>3</v>
      </c>
      <c r="Y51" s="40">
        <v>3</v>
      </c>
      <c r="Z51" s="86" t="s">
        <v>155</v>
      </c>
      <c r="AA51" s="86" t="s">
        <v>155</v>
      </c>
      <c r="AB51" s="91">
        <f>SUM(V51:AA51)</f>
        <v>9</v>
      </c>
      <c r="AC51" s="13">
        <v>2014</v>
      </c>
      <c r="AD51" s="244"/>
    </row>
    <row r="52" spans="1:30" s="8" customFormat="1" ht="46.5" customHeight="1">
      <c r="A52" s="235"/>
      <c r="B52" s="235"/>
      <c r="C52" s="67">
        <v>6</v>
      </c>
      <c r="D52" s="67">
        <v>5</v>
      </c>
      <c r="E52" s="67">
        <v>6</v>
      </c>
      <c r="F52" s="67">
        <v>0</v>
      </c>
      <c r="G52" s="67">
        <v>7</v>
      </c>
      <c r="H52" s="67">
        <v>0</v>
      </c>
      <c r="I52" s="67">
        <v>3</v>
      </c>
      <c r="J52" s="67">
        <v>0</v>
      </c>
      <c r="K52" s="67">
        <v>2</v>
      </c>
      <c r="L52" s="67">
        <v>1</v>
      </c>
      <c r="M52" s="67">
        <v>0</v>
      </c>
      <c r="N52" s="67">
        <v>1</v>
      </c>
      <c r="O52" s="67" t="s">
        <v>167</v>
      </c>
      <c r="P52" s="67">
        <v>0</v>
      </c>
      <c r="Q52" s="116">
        <v>6</v>
      </c>
      <c r="R52" s="116">
        <v>9</v>
      </c>
      <c r="S52" s="116" t="s">
        <v>44</v>
      </c>
      <c r="T52" s="178" t="s">
        <v>244</v>
      </c>
      <c r="U52" s="215" t="s">
        <v>25</v>
      </c>
      <c r="V52" s="180" t="s">
        <v>155</v>
      </c>
      <c r="W52" s="180" t="s">
        <v>155</v>
      </c>
      <c r="X52" s="180" t="s">
        <v>155</v>
      </c>
      <c r="Y52" s="85">
        <v>539.01</v>
      </c>
      <c r="Z52" s="180" t="s">
        <v>155</v>
      </c>
      <c r="AA52" s="180" t="s">
        <v>155</v>
      </c>
      <c r="AB52" s="180" t="s">
        <v>155</v>
      </c>
      <c r="AC52" s="13">
        <v>2019</v>
      </c>
      <c r="AD52" s="244"/>
    </row>
    <row r="53" spans="1:30" s="8" customFormat="1" ht="32.25" customHeight="1">
      <c r="A53" s="11"/>
      <c r="B53" s="12"/>
      <c r="C53" s="42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2"/>
      <c r="P53" s="42"/>
      <c r="Q53" s="43"/>
      <c r="R53" s="43"/>
      <c r="S53" s="43"/>
      <c r="T53" s="178" t="s">
        <v>227</v>
      </c>
      <c r="U53" s="215" t="s">
        <v>25</v>
      </c>
      <c r="V53" s="180" t="s">
        <v>155</v>
      </c>
      <c r="W53" s="180" t="s">
        <v>155</v>
      </c>
      <c r="X53" s="180" t="s">
        <v>155</v>
      </c>
      <c r="Y53" s="180">
        <v>23.82</v>
      </c>
      <c r="Z53" s="180" t="s">
        <v>155</v>
      </c>
      <c r="AA53" s="180" t="s">
        <v>155</v>
      </c>
      <c r="AB53" s="180">
        <f>Y53</f>
        <v>23.82</v>
      </c>
      <c r="AC53" s="13"/>
      <c r="AD53" s="244"/>
    </row>
    <row r="54" spans="1:30" s="8" customFormat="1" ht="47.25" customHeight="1">
      <c r="A54" s="235"/>
      <c r="B54" s="235"/>
      <c r="C54" s="67">
        <v>6</v>
      </c>
      <c r="D54" s="67">
        <v>5</v>
      </c>
      <c r="E54" s="67">
        <v>6</v>
      </c>
      <c r="F54" s="67">
        <v>0</v>
      </c>
      <c r="G54" s="67">
        <v>7</v>
      </c>
      <c r="H54" s="67">
        <v>0</v>
      </c>
      <c r="I54" s="67">
        <v>3</v>
      </c>
      <c r="J54" s="67">
        <v>0</v>
      </c>
      <c r="K54" s="67">
        <v>2</v>
      </c>
      <c r="L54" s="67">
        <v>1</v>
      </c>
      <c r="M54" s="67">
        <v>0</v>
      </c>
      <c r="N54" s="67">
        <v>1</v>
      </c>
      <c r="O54" s="67">
        <v>1</v>
      </c>
      <c r="P54" s="67">
        <v>0</v>
      </c>
      <c r="Q54" s="116">
        <v>6</v>
      </c>
      <c r="R54" s="116">
        <v>9</v>
      </c>
      <c r="S54" s="116" t="s">
        <v>226</v>
      </c>
      <c r="T54" s="178" t="s">
        <v>245</v>
      </c>
      <c r="U54" s="215" t="s">
        <v>25</v>
      </c>
      <c r="V54" s="180" t="s">
        <v>155</v>
      </c>
      <c r="W54" s="180" t="s">
        <v>155</v>
      </c>
      <c r="X54" s="180" t="s">
        <v>155</v>
      </c>
      <c r="Y54" s="130">
        <v>5943.5</v>
      </c>
      <c r="Z54" s="180" t="s">
        <v>155</v>
      </c>
      <c r="AA54" s="180" t="s">
        <v>155</v>
      </c>
      <c r="AB54" s="180" t="s">
        <v>155</v>
      </c>
      <c r="AC54" s="13">
        <v>2019</v>
      </c>
      <c r="AD54" s="244"/>
    </row>
    <row r="55" spans="1:30" s="8" customFormat="1" ht="32.25" customHeight="1">
      <c r="A55" s="11"/>
      <c r="B55" s="12"/>
      <c r="C55" s="42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2"/>
      <c r="P55" s="42"/>
      <c r="Q55" s="43"/>
      <c r="R55" s="43"/>
      <c r="S55" s="43"/>
      <c r="T55" s="178" t="s">
        <v>227</v>
      </c>
      <c r="U55" s="215" t="s">
        <v>25</v>
      </c>
      <c r="V55" s="180" t="s">
        <v>155</v>
      </c>
      <c r="W55" s="180" t="s">
        <v>155</v>
      </c>
      <c r="X55" s="180" t="s">
        <v>155</v>
      </c>
      <c r="Y55" s="180">
        <v>23.82</v>
      </c>
      <c r="Z55" s="180" t="s">
        <v>155</v>
      </c>
      <c r="AA55" s="180" t="s">
        <v>155</v>
      </c>
      <c r="AB55" s="180">
        <f>Y55</f>
        <v>23.82</v>
      </c>
      <c r="AC55" s="13"/>
      <c r="AD55" s="244"/>
    </row>
    <row r="56" spans="1:30" s="167" customFormat="1" ht="33" customHeight="1">
      <c r="A56" s="165"/>
      <c r="B56" s="1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7"/>
      <c r="N56" s="66"/>
      <c r="O56" s="66"/>
      <c r="P56" s="66"/>
      <c r="Q56" s="55"/>
      <c r="R56" s="55"/>
      <c r="S56" s="55"/>
      <c r="T56" s="170" t="s">
        <v>71</v>
      </c>
      <c r="U56" s="201" t="s">
        <v>25</v>
      </c>
      <c r="V56" s="202">
        <f>SUM(V62,V64,V67,V70,V72)</f>
        <v>240</v>
      </c>
      <c r="W56" s="202">
        <f>SUM(W62,W64,W67,W70,W72)</f>
        <v>140</v>
      </c>
      <c r="X56" s="202">
        <f>SUM(X62,X64,X67,X70,X72,X74,X76,X78,X80)</f>
        <v>9328.7999999999993</v>
      </c>
      <c r="Y56" s="202">
        <f>SUM(Y62,Y64,Y67,Y82,Y70,Y72,Y74,Y76,Y80,Y84)</f>
        <v>2127.4719999999998</v>
      </c>
      <c r="Z56" s="202">
        <f>SUM(Z62,Z64,Z67,Z82,Z70,Z72,Z74,Z76)</f>
        <v>748</v>
      </c>
      <c r="AA56" s="202">
        <f>SUM(AA62,AA64,AA67,AA82,AA70,AA72,AA74,AA76)</f>
        <v>708</v>
      </c>
      <c r="AB56" s="203" t="s">
        <v>155</v>
      </c>
      <c r="AC56" s="80">
        <v>2019</v>
      </c>
      <c r="AD56" s="244">
        <f>SUM(V56:AA56)</f>
        <v>13292.271999999999</v>
      </c>
    </row>
    <row r="57" spans="1:30" s="8" customFormat="1" ht="57.75" customHeight="1">
      <c r="A57" s="11"/>
      <c r="B57" s="1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9"/>
      <c r="N57" s="42"/>
      <c r="O57" s="42"/>
      <c r="P57" s="42"/>
      <c r="Q57" s="43"/>
      <c r="R57" s="43"/>
      <c r="S57" s="43"/>
      <c r="T57" s="9" t="s">
        <v>72</v>
      </c>
      <c r="U57" s="215" t="s">
        <v>6</v>
      </c>
      <c r="V57" s="89">
        <v>99</v>
      </c>
      <c r="W57" s="89">
        <v>99</v>
      </c>
      <c r="X57" s="181">
        <v>99.1</v>
      </c>
      <c r="Y57" s="89">
        <v>99.2</v>
      </c>
      <c r="Z57" s="89">
        <v>99.3</v>
      </c>
      <c r="AA57" s="89">
        <v>99.4</v>
      </c>
      <c r="AB57" s="89">
        <v>99.4</v>
      </c>
      <c r="AC57" s="13">
        <v>2019</v>
      </c>
      <c r="AD57" s="244"/>
    </row>
    <row r="58" spans="1:30" s="8" customFormat="1" ht="45">
      <c r="A58" s="11"/>
      <c r="B58" s="1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9"/>
      <c r="N58" s="42"/>
      <c r="O58" s="42"/>
      <c r="P58" s="42"/>
      <c r="Q58" s="43"/>
      <c r="R58" s="43"/>
      <c r="S58" s="43"/>
      <c r="T58" s="9" t="s">
        <v>73</v>
      </c>
      <c r="U58" s="215" t="s">
        <v>6</v>
      </c>
      <c r="V58" s="89">
        <v>0</v>
      </c>
      <c r="W58" s="89">
        <v>10</v>
      </c>
      <c r="X58" s="181">
        <v>10.1</v>
      </c>
      <c r="Y58" s="89">
        <v>10.199999999999999</v>
      </c>
      <c r="Z58" s="89">
        <v>10.3</v>
      </c>
      <c r="AA58" s="89">
        <v>10.4</v>
      </c>
      <c r="AB58" s="181">
        <f>AA58</f>
        <v>10.4</v>
      </c>
      <c r="AC58" s="13">
        <v>2019</v>
      </c>
      <c r="AD58" s="244"/>
    </row>
    <row r="59" spans="1:30" s="8" customFormat="1" ht="45">
      <c r="A59" s="11"/>
      <c r="B59" s="1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9"/>
      <c r="N59" s="42"/>
      <c r="O59" s="42"/>
      <c r="P59" s="42"/>
      <c r="Q59" s="43"/>
      <c r="R59" s="43"/>
      <c r="S59" s="43"/>
      <c r="T59" s="9" t="s">
        <v>74</v>
      </c>
      <c r="U59" s="215" t="s">
        <v>6</v>
      </c>
      <c r="V59" s="102">
        <v>99.3</v>
      </c>
      <c r="W59" s="102">
        <v>99.5</v>
      </c>
      <c r="X59" s="137">
        <v>99.6</v>
      </c>
      <c r="Y59" s="102">
        <v>99.7</v>
      </c>
      <c r="Z59" s="102">
        <v>99.8</v>
      </c>
      <c r="AA59" s="102">
        <v>99.9</v>
      </c>
      <c r="AB59" s="102">
        <v>99.9</v>
      </c>
      <c r="AC59" s="13">
        <v>2019</v>
      </c>
      <c r="AD59" s="244"/>
    </row>
    <row r="60" spans="1:30" s="8" customFormat="1" ht="31.5">
      <c r="A60" s="11"/>
      <c r="B60" s="1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9"/>
      <c r="N60" s="42"/>
      <c r="O60" s="42"/>
      <c r="P60" s="42"/>
      <c r="Q60" s="43"/>
      <c r="R60" s="43"/>
      <c r="S60" s="43"/>
      <c r="T60" s="9" t="s">
        <v>75</v>
      </c>
      <c r="U60" s="75" t="s">
        <v>159</v>
      </c>
      <c r="V60" s="50">
        <v>1</v>
      </c>
      <c r="W60" s="50">
        <v>1</v>
      </c>
      <c r="X60" s="50">
        <v>1</v>
      </c>
      <c r="Y60" s="50">
        <v>1</v>
      </c>
      <c r="Z60" s="50">
        <v>1</v>
      </c>
      <c r="AA60" s="50">
        <v>1</v>
      </c>
      <c r="AB60" s="50" t="s">
        <v>155</v>
      </c>
      <c r="AC60" s="13">
        <v>2019</v>
      </c>
      <c r="AD60" s="244"/>
    </row>
    <row r="61" spans="1:30" s="8" customFormat="1" ht="30">
      <c r="A61" s="11"/>
      <c r="B61" s="1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9"/>
      <c r="N61" s="42"/>
      <c r="O61" s="42"/>
      <c r="P61" s="42"/>
      <c r="Q61" s="43"/>
      <c r="R61" s="43"/>
      <c r="S61" s="43"/>
      <c r="T61" s="61" t="s">
        <v>76</v>
      </c>
      <c r="U61" s="215" t="s">
        <v>4</v>
      </c>
      <c r="V61" s="50">
        <v>4</v>
      </c>
      <c r="W61" s="50">
        <v>4</v>
      </c>
      <c r="X61" s="50">
        <v>4</v>
      </c>
      <c r="Y61" s="50">
        <v>4</v>
      </c>
      <c r="Z61" s="50">
        <v>4</v>
      </c>
      <c r="AA61" s="50">
        <v>4</v>
      </c>
      <c r="AB61" s="91">
        <f>SUM(V61:AA61)</f>
        <v>24</v>
      </c>
      <c r="AC61" s="13">
        <v>2019</v>
      </c>
      <c r="AD61" s="244"/>
    </row>
    <row r="62" spans="1:30" s="8" customFormat="1" ht="30">
      <c r="A62" s="11"/>
      <c r="B62" s="12"/>
      <c r="C62" s="42">
        <v>6</v>
      </c>
      <c r="D62" s="42">
        <v>5</v>
      </c>
      <c r="E62" s="42">
        <v>6</v>
      </c>
      <c r="F62" s="67">
        <v>0</v>
      </c>
      <c r="G62" s="67">
        <v>7</v>
      </c>
      <c r="H62" s="67">
        <v>0</v>
      </c>
      <c r="I62" s="67">
        <v>3</v>
      </c>
      <c r="J62" s="49">
        <v>0</v>
      </c>
      <c r="K62" s="42">
        <v>2</v>
      </c>
      <c r="L62" s="42">
        <v>1</v>
      </c>
      <c r="M62" s="42">
        <v>0</v>
      </c>
      <c r="N62" s="42">
        <v>2</v>
      </c>
      <c r="O62" s="42">
        <v>2</v>
      </c>
      <c r="P62" s="42">
        <v>2</v>
      </c>
      <c r="Q62" s="43">
        <v>1</v>
      </c>
      <c r="R62" s="43">
        <v>1</v>
      </c>
      <c r="S62" s="43" t="s">
        <v>42</v>
      </c>
      <c r="T62" s="9" t="s">
        <v>195</v>
      </c>
      <c r="U62" s="215" t="s">
        <v>25</v>
      </c>
      <c r="V62" s="89">
        <v>0</v>
      </c>
      <c r="W62" s="89">
        <v>0</v>
      </c>
      <c r="X62" s="89">
        <v>367.8</v>
      </c>
      <c r="Y62" s="132">
        <v>300</v>
      </c>
      <c r="Z62" s="87">
        <v>500</v>
      </c>
      <c r="AA62" s="87">
        <v>500</v>
      </c>
      <c r="AB62" s="181" t="s">
        <v>155</v>
      </c>
      <c r="AC62" s="13">
        <v>2016</v>
      </c>
      <c r="AD62" s="244"/>
    </row>
    <row r="63" spans="1:30" s="8" customFormat="1" ht="45">
      <c r="A63" s="11"/>
      <c r="B63" s="12"/>
      <c r="C63" s="42"/>
      <c r="D63" s="42"/>
      <c r="E63" s="42"/>
      <c r="F63" s="49"/>
      <c r="G63" s="49"/>
      <c r="H63" s="49"/>
      <c r="I63" s="49"/>
      <c r="J63" s="49"/>
      <c r="K63" s="42"/>
      <c r="L63" s="42"/>
      <c r="M63" s="42"/>
      <c r="N63" s="42"/>
      <c r="O63" s="42"/>
      <c r="P63" s="42"/>
      <c r="Q63" s="43"/>
      <c r="R63" s="43"/>
      <c r="S63" s="43"/>
      <c r="T63" s="178" t="s">
        <v>191</v>
      </c>
      <c r="U63" s="179" t="s">
        <v>6</v>
      </c>
      <c r="V63" s="180" t="s">
        <v>155</v>
      </c>
      <c r="W63" s="180" t="s">
        <v>155</v>
      </c>
      <c r="X63" s="181">
        <v>100</v>
      </c>
      <c r="Y63" s="181">
        <v>100</v>
      </c>
      <c r="Z63" s="181">
        <v>100</v>
      </c>
      <c r="AA63" s="181">
        <v>100</v>
      </c>
      <c r="AB63" s="181">
        <v>100</v>
      </c>
      <c r="AC63" s="13"/>
      <c r="AD63" s="244"/>
    </row>
    <row r="64" spans="1:30" s="8" customFormat="1" ht="36.75" customHeight="1">
      <c r="A64" s="11"/>
      <c r="B64" s="12"/>
      <c r="C64" s="42">
        <v>6</v>
      </c>
      <c r="D64" s="42">
        <v>5</v>
      </c>
      <c r="E64" s="42">
        <v>6</v>
      </c>
      <c r="F64" s="67">
        <v>0</v>
      </c>
      <c r="G64" s="67">
        <v>7</v>
      </c>
      <c r="H64" s="67">
        <v>0</v>
      </c>
      <c r="I64" s="67">
        <v>3</v>
      </c>
      <c r="J64" s="49">
        <v>0</v>
      </c>
      <c r="K64" s="42">
        <v>2</v>
      </c>
      <c r="L64" s="42">
        <v>1</v>
      </c>
      <c r="M64" s="42">
        <v>0</v>
      </c>
      <c r="N64" s="42">
        <v>2</v>
      </c>
      <c r="O64" s="42">
        <v>2</v>
      </c>
      <c r="P64" s="42">
        <v>2</v>
      </c>
      <c r="Q64" s="43">
        <v>1</v>
      </c>
      <c r="R64" s="43">
        <v>2</v>
      </c>
      <c r="S64" s="43" t="s">
        <v>42</v>
      </c>
      <c r="T64" s="9" t="s">
        <v>77</v>
      </c>
      <c r="U64" s="215" t="s">
        <v>25</v>
      </c>
      <c r="V64" s="92">
        <v>0</v>
      </c>
      <c r="W64" s="92">
        <v>50</v>
      </c>
      <c r="X64" s="92">
        <v>114</v>
      </c>
      <c r="Y64" s="132">
        <v>128</v>
      </c>
      <c r="Z64" s="87">
        <f>SUM(Y64)</f>
        <v>128</v>
      </c>
      <c r="AA64" s="87">
        <v>88</v>
      </c>
      <c r="AB64" s="181" t="s">
        <v>155</v>
      </c>
      <c r="AC64" s="13">
        <v>2019</v>
      </c>
      <c r="AD64" s="53"/>
    </row>
    <row r="65" spans="1:30" s="8" customFormat="1" ht="48.75" customHeight="1">
      <c r="A65" s="11"/>
      <c r="B65" s="12"/>
      <c r="C65" s="42"/>
      <c r="D65" s="42"/>
      <c r="E65" s="42"/>
      <c r="F65" s="49"/>
      <c r="G65" s="49"/>
      <c r="H65" s="49"/>
      <c r="I65" s="49"/>
      <c r="J65" s="49"/>
      <c r="K65" s="42"/>
      <c r="L65" s="42"/>
      <c r="M65" s="42"/>
      <c r="N65" s="42"/>
      <c r="O65" s="42"/>
      <c r="P65" s="42"/>
      <c r="Q65" s="43"/>
      <c r="R65" s="43"/>
      <c r="S65" s="43"/>
      <c r="T65" s="37" t="s">
        <v>248</v>
      </c>
      <c r="U65" s="215" t="s">
        <v>6</v>
      </c>
      <c r="V65" s="181">
        <f>V64*100/V41</f>
        <v>0</v>
      </c>
      <c r="W65" s="89">
        <f>(W64*100)/W30</f>
        <v>0.14468020018762706</v>
      </c>
      <c r="X65" s="180" t="s">
        <v>155</v>
      </c>
      <c r="Y65" s="86" t="s">
        <v>155</v>
      </c>
      <c r="Z65" s="86" t="s">
        <v>155</v>
      </c>
      <c r="AA65" s="86" t="s">
        <v>155</v>
      </c>
      <c r="AB65" s="181">
        <v>0.1</v>
      </c>
      <c r="AC65" s="126">
        <v>2015</v>
      </c>
      <c r="AD65" s="53"/>
    </row>
    <row r="66" spans="1:30" s="8" customFormat="1" ht="31.5" customHeight="1">
      <c r="A66" s="11"/>
      <c r="B66" s="1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3"/>
      <c r="R66" s="43"/>
      <c r="S66" s="43"/>
      <c r="T66" s="178" t="s">
        <v>249</v>
      </c>
      <c r="U66" s="179" t="s">
        <v>6</v>
      </c>
      <c r="V66" s="180" t="s">
        <v>155</v>
      </c>
      <c r="W66" s="180" t="s">
        <v>155</v>
      </c>
      <c r="X66" s="181">
        <v>100</v>
      </c>
      <c r="Y66" s="181">
        <v>100</v>
      </c>
      <c r="Z66" s="181">
        <v>100</v>
      </c>
      <c r="AA66" s="181">
        <v>100</v>
      </c>
      <c r="AB66" s="181">
        <v>100</v>
      </c>
      <c r="AC66" s="126"/>
      <c r="AD66" s="53"/>
    </row>
    <row r="67" spans="1:30" s="8" customFormat="1" ht="45">
      <c r="A67" s="11"/>
      <c r="B67" s="12"/>
      <c r="C67" s="42">
        <v>6</v>
      </c>
      <c r="D67" s="42">
        <v>5</v>
      </c>
      <c r="E67" s="42">
        <v>6</v>
      </c>
      <c r="F67" s="42">
        <v>0</v>
      </c>
      <c r="G67" s="42">
        <v>7</v>
      </c>
      <c r="H67" s="42">
        <v>0</v>
      </c>
      <c r="I67" s="217">
        <v>3</v>
      </c>
      <c r="J67" s="42">
        <v>0</v>
      </c>
      <c r="K67" s="42">
        <v>2</v>
      </c>
      <c r="L67" s="42">
        <v>1</v>
      </c>
      <c r="M67" s="42">
        <v>0</v>
      </c>
      <c r="N67" s="42">
        <v>2</v>
      </c>
      <c r="O67" s="42">
        <v>2</v>
      </c>
      <c r="P67" s="42">
        <v>2</v>
      </c>
      <c r="Q67" s="43">
        <v>1</v>
      </c>
      <c r="R67" s="43">
        <v>4</v>
      </c>
      <c r="S67" s="43" t="s">
        <v>42</v>
      </c>
      <c r="T67" s="9" t="s">
        <v>78</v>
      </c>
      <c r="U67" s="215" t="s">
        <v>25</v>
      </c>
      <c r="V67" s="95">
        <v>80</v>
      </c>
      <c r="W67" s="94">
        <v>90</v>
      </c>
      <c r="X67" s="89">
        <v>90</v>
      </c>
      <c r="Y67" s="132">
        <v>60</v>
      </c>
      <c r="Z67" s="89">
        <v>0</v>
      </c>
      <c r="AA67" s="89">
        <v>0</v>
      </c>
      <c r="AB67" s="181" t="s">
        <v>155</v>
      </c>
      <c r="AC67" s="13">
        <v>2015</v>
      </c>
      <c r="AD67" s="53"/>
    </row>
    <row r="68" spans="1:30" s="8" customFormat="1" ht="43.5" customHeight="1">
      <c r="A68" s="11"/>
      <c r="B68" s="12"/>
      <c r="C68" s="42"/>
      <c r="D68" s="42"/>
      <c r="E68" s="49"/>
      <c r="F68" s="49"/>
      <c r="G68" s="49"/>
      <c r="H68" s="49"/>
      <c r="I68" s="49"/>
      <c r="J68" s="49"/>
      <c r="K68" s="42"/>
      <c r="L68" s="42"/>
      <c r="M68" s="49"/>
      <c r="N68" s="42"/>
      <c r="O68" s="42"/>
      <c r="P68" s="42"/>
      <c r="Q68" s="43"/>
      <c r="R68" s="43"/>
      <c r="S68" s="43"/>
      <c r="T68" s="61" t="s">
        <v>247</v>
      </c>
      <c r="U68" s="215" t="s">
        <v>6</v>
      </c>
      <c r="V68" s="95">
        <f>(V67*100)/V29</f>
        <v>0.22431017611152707</v>
      </c>
      <c r="W68" s="94">
        <f>(W67*100)/W29</f>
        <v>0.25937362595020447</v>
      </c>
      <c r="X68" s="181" t="s">
        <v>155</v>
      </c>
      <c r="Y68" s="181" t="s">
        <v>155</v>
      </c>
      <c r="Z68" s="181" t="s">
        <v>155</v>
      </c>
      <c r="AA68" s="181" t="s">
        <v>155</v>
      </c>
      <c r="AB68" s="89">
        <v>0.3</v>
      </c>
      <c r="AC68" s="13">
        <v>2015</v>
      </c>
      <c r="AD68" s="53"/>
    </row>
    <row r="69" spans="1:30" s="8" customFormat="1" ht="30">
      <c r="A69" s="11"/>
      <c r="B69" s="1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9"/>
      <c r="N69" s="42"/>
      <c r="O69" s="42"/>
      <c r="P69" s="42"/>
      <c r="Q69" s="43"/>
      <c r="R69" s="43"/>
      <c r="S69" s="43"/>
      <c r="T69" s="61" t="s">
        <v>246</v>
      </c>
      <c r="U69" s="179" t="s">
        <v>4</v>
      </c>
      <c r="V69" s="180" t="s">
        <v>155</v>
      </c>
      <c r="W69" s="180" t="s">
        <v>155</v>
      </c>
      <c r="X69" s="90">
        <v>4</v>
      </c>
      <c r="Y69" s="90">
        <v>2</v>
      </c>
      <c r="Z69" s="90">
        <v>0</v>
      </c>
      <c r="AA69" s="90">
        <v>0</v>
      </c>
      <c r="AB69" s="90">
        <v>6</v>
      </c>
      <c r="AC69" s="13"/>
      <c r="AD69" s="53"/>
    </row>
    <row r="70" spans="1:30" s="8" customFormat="1" ht="45">
      <c r="A70" s="11"/>
      <c r="B70" s="12"/>
      <c r="C70" s="42">
        <v>6</v>
      </c>
      <c r="D70" s="42">
        <v>5</v>
      </c>
      <c r="E70" s="42">
        <v>6</v>
      </c>
      <c r="F70" s="42">
        <v>0</v>
      </c>
      <c r="G70" s="42">
        <v>7</v>
      </c>
      <c r="H70" s="42">
        <v>0</v>
      </c>
      <c r="I70" s="42">
        <v>2</v>
      </c>
      <c r="J70" s="42">
        <v>0</v>
      </c>
      <c r="K70" s="42">
        <v>2</v>
      </c>
      <c r="L70" s="42">
        <v>1</v>
      </c>
      <c r="M70" s="49">
        <v>7</v>
      </c>
      <c r="N70" s="42">
        <v>4</v>
      </c>
      <c r="O70" s="42">
        <v>0</v>
      </c>
      <c r="P70" s="42">
        <v>7</v>
      </c>
      <c r="Q70" s="43"/>
      <c r="R70" s="43"/>
      <c r="S70" s="43"/>
      <c r="T70" s="9" t="s">
        <v>79</v>
      </c>
      <c r="U70" s="215" t="s">
        <v>25</v>
      </c>
      <c r="V70" s="95">
        <v>76.2</v>
      </c>
      <c r="W70" s="94">
        <v>0</v>
      </c>
      <c r="X70" s="181">
        <v>0</v>
      </c>
      <c r="Y70" s="89">
        <v>0</v>
      </c>
      <c r="Z70" s="89">
        <v>0</v>
      </c>
      <c r="AA70" s="89">
        <v>0</v>
      </c>
      <c r="AB70" s="181" t="s">
        <v>155</v>
      </c>
      <c r="AC70" s="13">
        <v>2014</v>
      </c>
      <c r="AD70" s="53"/>
    </row>
    <row r="71" spans="1:30" s="8" customFormat="1" ht="45">
      <c r="A71" s="11"/>
      <c r="B71" s="1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9"/>
      <c r="N71" s="42"/>
      <c r="O71" s="42"/>
      <c r="P71" s="42"/>
      <c r="Q71" s="43"/>
      <c r="R71" s="43"/>
      <c r="S71" s="43"/>
      <c r="T71" s="61" t="s">
        <v>273</v>
      </c>
      <c r="U71" s="215" t="s">
        <v>6</v>
      </c>
      <c r="V71" s="106">
        <f t="shared" ref="V71:AA71" si="2">V70/V29*100</f>
        <v>0.21365544274622952</v>
      </c>
      <c r="W71" s="81">
        <f t="shared" si="2"/>
        <v>0</v>
      </c>
      <c r="X71" s="106">
        <f t="shared" si="2"/>
        <v>0</v>
      </c>
      <c r="Y71" s="81">
        <f t="shared" si="2"/>
        <v>0</v>
      </c>
      <c r="Z71" s="81">
        <f t="shared" si="2"/>
        <v>0</v>
      </c>
      <c r="AA71" s="81">
        <f t="shared" si="2"/>
        <v>0</v>
      </c>
      <c r="AB71" s="181">
        <f>SUM(V71:AA71)</f>
        <v>0.21365544274622952</v>
      </c>
      <c r="AC71" s="13">
        <v>2014</v>
      </c>
      <c r="AD71" s="53"/>
    </row>
    <row r="72" spans="1:30" s="8" customFormat="1" ht="60">
      <c r="A72" s="11"/>
      <c r="B72" s="12"/>
      <c r="C72" s="42">
        <v>6</v>
      </c>
      <c r="D72" s="42">
        <v>5</v>
      </c>
      <c r="E72" s="42">
        <v>6</v>
      </c>
      <c r="F72" s="42">
        <v>0</v>
      </c>
      <c r="G72" s="42">
        <v>7</v>
      </c>
      <c r="H72" s="42">
        <v>0</v>
      </c>
      <c r="I72" s="42">
        <v>2</v>
      </c>
      <c r="J72" s="42">
        <v>0</v>
      </c>
      <c r="K72" s="42">
        <v>2</v>
      </c>
      <c r="L72" s="42">
        <v>1</v>
      </c>
      <c r="M72" s="49">
        <v>5</v>
      </c>
      <c r="N72" s="42">
        <v>0</v>
      </c>
      <c r="O72" s="42">
        <v>1</v>
      </c>
      <c r="P72" s="42">
        <v>4</v>
      </c>
      <c r="Q72" s="43"/>
      <c r="R72" s="43"/>
      <c r="S72" s="43"/>
      <c r="T72" s="9" t="s">
        <v>80</v>
      </c>
      <c r="U72" s="215" t="s">
        <v>25</v>
      </c>
      <c r="V72" s="95">
        <v>83.8</v>
      </c>
      <c r="W72" s="94">
        <v>0</v>
      </c>
      <c r="X72" s="181">
        <v>0</v>
      </c>
      <c r="Y72" s="89">
        <v>0</v>
      </c>
      <c r="Z72" s="89">
        <v>0</v>
      </c>
      <c r="AA72" s="89">
        <v>0</v>
      </c>
      <c r="AB72" s="181" t="s">
        <v>155</v>
      </c>
      <c r="AC72" s="13">
        <v>2014</v>
      </c>
      <c r="AD72" s="53"/>
    </row>
    <row r="73" spans="1:30" s="8" customFormat="1" ht="75">
      <c r="A73" s="11"/>
      <c r="B73" s="1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9"/>
      <c r="N73" s="42"/>
      <c r="O73" s="42"/>
      <c r="P73" s="42"/>
      <c r="Q73" s="43"/>
      <c r="R73" s="43"/>
      <c r="S73" s="43"/>
      <c r="T73" s="61" t="s">
        <v>290</v>
      </c>
      <c r="U73" s="215" t="s">
        <v>6</v>
      </c>
      <c r="V73" s="81">
        <f>V72/V29*100</f>
        <v>0.23496490947682458</v>
      </c>
      <c r="W73" s="81">
        <f>W72/W33*100</f>
        <v>0</v>
      </c>
      <c r="X73" s="106">
        <f>X72/X33*100</f>
        <v>0</v>
      </c>
      <c r="Y73" s="81">
        <f>Y72/Y33*100</f>
        <v>0</v>
      </c>
      <c r="Z73" s="81">
        <f>Z72/Z33*100</f>
        <v>0</v>
      </c>
      <c r="AA73" s="81">
        <f>AA72/AA33*100</f>
        <v>0</v>
      </c>
      <c r="AB73" s="181">
        <f>SUM(V73:AA73)</f>
        <v>0.23496490947682458</v>
      </c>
      <c r="AC73" s="13">
        <v>2014</v>
      </c>
      <c r="AD73" s="53"/>
    </row>
    <row r="74" spans="1:30" s="8" customFormat="1" ht="45">
      <c r="A74" s="11"/>
      <c r="B74" s="12"/>
      <c r="C74" s="42">
        <v>6</v>
      </c>
      <c r="D74" s="42">
        <v>5</v>
      </c>
      <c r="E74" s="42">
        <v>6</v>
      </c>
      <c r="F74" s="42">
        <v>0</v>
      </c>
      <c r="G74" s="42">
        <v>7</v>
      </c>
      <c r="H74" s="42">
        <v>0</v>
      </c>
      <c r="I74" s="42">
        <v>2</v>
      </c>
      <c r="J74" s="42">
        <v>0</v>
      </c>
      <c r="K74" s="42">
        <v>2</v>
      </c>
      <c r="L74" s="42">
        <v>1</v>
      </c>
      <c r="M74" s="42">
        <v>0</v>
      </c>
      <c r="N74" s="42">
        <v>2</v>
      </c>
      <c r="O74" s="42">
        <v>2</v>
      </c>
      <c r="P74" s="42">
        <v>2</v>
      </c>
      <c r="Q74" s="43">
        <v>3</v>
      </c>
      <c r="R74" s="43">
        <v>0</v>
      </c>
      <c r="S74" s="43" t="s">
        <v>42</v>
      </c>
      <c r="T74" s="9" t="s">
        <v>81</v>
      </c>
      <c r="U74" s="215" t="s">
        <v>25</v>
      </c>
      <c r="V74" s="95">
        <v>0</v>
      </c>
      <c r="W74" s="94">
        <v>0</v>
      </c>
      <c r="X74" s="181">
        <v>20</v>
      </c>
      <c r="Y74" s="89">
        <v>0</v>
      </c>
      <c r="Z74" s="89">
        <v>0</v>
      </c>
      <c r="AA74" s="89">
        <v>0</v>
      </c>
      <c r="AB74" s="181" t="s">
        <v>155</v>
      </c>
      <c r="AC74" s="13">
        <v>2016</v>
      </c>
      <c r="AD74" s="53"/>
    </row>
    <row r="75" spans="1:30" s="8" customFormat="1" ht="30">
      <c r="A75" s="11"/>
      <c r="B75" s="1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9"/>
      <c r="N75" s="42"/>
      <c r="O75" s="42"/>
      <c r="P75" s="42"/>
      <c r="Q75" s="43"/>
      <c r="R75" s="43"/>
      <c r="S75" s="43"/>
      <c r="T75" s="61" t="s">
        <v>306</v>
      </c>
      <c r="U75" s="179" t="s">
        <v>4</v>
      </c>
      <c r="V75" s="180" t="s">
        <v>155</v>
      </c>
      <c r="W75" s="180" t="s">
        <v>155</v>
      </c>
      <c r="X75" s="90">
        <v>1</v>
      </c>
      <c r="Y75" s="90">
        <v>0</v>
      </c>
      <c r="Z75" s="90">
        <v>0</v>
      </c>
      <c r="AA75" s="90">
        <v>0</v>
      </c>
      <c r="AB75" s="90">
        <v>1</v>
      </c>
      <c r="AC75" s="13"/>
      <c r="AD75" s="53"/>
    </row>
    <row r="76" spans="1:30" s="8" customFormat="1" ht="45">
      <c r="A76" s="11"/>
      <c r="B76" s="12"/>
      <c r="C76" s="42">
        <v>6</v>
      </c>
      <c r="D76" s="42">
        <v>5</v>
      </c>
      <c r="E76" s="42">
        <v>6</v>
      </c>
      <c r="F76" s="42">
        <v>0</v>
      </c>
      <c r="G76" s="42">
        <v>7</v>
      </c>
      <c r="H76" s="42">
        <v>0</v>
      </c>
      <c r="I76" s="42">
        <v>2</v>
      </c>
      <c r="J76" s="42">
        <v>0</v>
      </c>
      <c r="K76" s="42">
        <v>2</v>
      </c>
      <c r="L76" s="42">
        <v>1</v>
      </c>
      <c r="M76" s="42">
        <v>0</v>
      </c>
      <c r="N76" s="42">
        <v>2</v>
      </c>
      <c r="O76" s="42">
        <v>2</v>
      </c>
      <c r="P76" s="42">
        <v>2</v>
      </c>
      <c r="Q76" s="43">
        <v>2</v>
      </c>
      <c r="R76" s="43">
        <v>7</v>
      </c>
      <c r="S76" s="43" t="s">
        <v>42</v>
      </c>
      <c r="T76" s="61" t="s">
        <v>135</v>
      </c>
      <c r="U76" s="179" t="s">
        <v>25</v>
      </c>
      <c r="V76" s="95">
        <v>0</v>
      </c>
      <c r="W76" s="95">
        <v>0</v>
      </c>
      <c r="X76" s="181">
        <v>150</v>
      </c>
      <c r="Y76" s="181">
        <v>0</v>
      </c>
      <c r="Z76" s="181">
        <v>0</v>
      </c>
      <c r="AA76" s="181">
        <v>0</v>
      </c>
      <c r="AB76" s="181" t="s">
        <v>155</v>
      </c>
      <c r="AC76" s="13">
        <v>2016</v>
      </c>
      <c r="AD76" s="53"/>
    </row>
    <row r="77" spans="1:30" s="8" customFormat="1" ht="45">
      <c r="A77" s="11"/>
      <c r="B77" s="1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9"/>
      <c r="N77" s="42"/>
      <c r="O77" s="42"/>
      <c r="P77" s="42"/>
      <c r="Q77" s="43"/>
      <c r="R77" s="43"/>
      <c r="S77" s="43"/>
      <c r="T77" s="61" t="s">
        <v>130</v>
      </c>
      <c r="U77" s="179" t="s">
        <v>4</v>
      </c>
      <c r="V77" s="180" t="s">
        <v>155</v>
      </c>
      <c r="W77" s="180" t="s">
        <v>155</v>
      </c>
      <c r="X77" s="90">
        <v>3</v>
      </c>
      <c r="Y77" s="90">
        <v>0</v>
      </c>
      <c r="Z77" s="90">
        <v>0</v>
      </c>
      <c r="AA77" s="90">
        <v>0</v>
      </c>
      <c r="AB77" s="90">
        <v>3</v>
      </c>
      <c r="AC77" s="13"/>
      <c r="AD77" s="53"/>
    </row>
    <row r="78" spans="1:30" s="8" customFormat="1" ht="75">
      <c r="A78" s="11"/>
      <c r="B78" s="12"/>
      <c r="C78" s="42">
        <v>6</v>
      </c>
      <c r="D78" s="42">
        <v>5</v>
      </c>
      <c r="E78" s="42">
        <v>6</v>
      </c>
      <c r="F78" s="42">
        <v>0</v>
      </c>
      <c r="G78" s="42">
        <v>7</v>
      </c>
      <c r="H78" s="42">
        <v>0</v>
      </c>
      <c r="I78" s="42">
        <v>2</v>
      </c>
      <c r="J78" s="66">
        <v>0</v>
      </c>
      <c r="K78" s="66">
        <v>2</v>
      </c>
      <c r="L78" s="66">
        <v>1</v>
      </c>
      <c r="M78" s="66">
        <v>0</v>
      </c>
      <c r="N78" s="66">
        <v>2</v>
      </c>
      <c r="O78" s="66">
        <v>5</v>
      </c>
      <c r="P78" s="66">
        <v>5</v>
      </c>
      <c r="Q78" s="55">
        <v>0</v>
      </c>
      <c r="R78" s="55">
        <v>9</v>
      </c>
      <c r="S78" s="55" t="s">
        <v>166</v>
      </c>
      <c r="T78" s="9" t="s">
        <v>201</v>
      </c>
      <c r="U78" s="215" t="s">
        <v>25</v>
      </c>
      <c r="V78" s="95">
        <v>0</v>
      </c>
      <c r="W78" s="94">
        <v>0</v>
      </c>
      <c r="X78" s="180">
        <v>8500</v>
      </c>
      <c r="Y78" s="89">
        <v>0</v>
      </c>
      <c r="Z78" s="89">
        <v>0</v>
      </c>
      <c r="AA78" s="89">
        <v>0</v>
      </c>
      <c r="AB78" s="181" t="s">
        <v>155</v>
      </c>
      <c r="AC78" s="13"/>
      <c r="AD78" s="53"/>
    </row>
    <row r="79" spans="1:30" s="8" customFormat="1" ht="45">
      <c r="A79" s="11"/>
      <c r="B79" s="1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9"/>
      <c r="N79" s="42"/>
      <c r="O79" s="42"/>
      <c r="P79" s="42"/>
      <c r="Q79" s="43"/>
      <c r="R79" s="43"/>
      <c r="S79" s="43"/>
      <c r="T79" s="178" t="s">
        <v>191</v>
      </c>
      <c r="U79" s="179" t="s">
        <v>6</v>
      </c>
      <c r="V79" s="180" t="s">
        <v>155</v>
      </c>
      <c r="W79" s="180" t="s">
        <v>155</v>
      </c>
      <c r="X79" s="181">
        <v>100</v>
      </c>
      <c r="Y79" s="181">
        <v>0</v>
      </c>
      <c r="Z79" s="181">
        <v>0</v>
      </c>
      <c r="AA79" s="181">
        <v>0</v>
      </c>
      <c r="AB79" s="181">
        <v>100</v>
      </c>
      <c r="AC79" s="13"/>
      <c r="AD79" s="53"/>
    </row>
    <row r="80" spans="1:30" s="8" customFormat="1" ht="90">
      <c r="A80" s="11"/>
      <c r="B80" s="12"/>
      <c r="C80" s="42">
        <v>6</v>
      </c>
      <c r="D80" s="42">
        <v>5</v>
      </c>
      <c r="E80" s="42">
        <v>6</v>
      </c>
      <c r="F80" s="42">
        <v>0</v>
      </c>
      <c r="G80" s="42">
        <v>7</v>
      </c>
      <c r="H80" s="42">
        <v>0</v>
      </c>
      <c r="I80" s="217">
        <v>3</v>
      </c>
      <c r="J80" s="66">
        <v>0</v>
      </c>
      <c r="K80" s="66">
        <v>2</v>
      </c>
      <c r="L80" s="66">
        <v>1</v>
      </c>
      <c r="M80" s="66">
        <v>0</v>
      </c>
      <c r="N80" s="66">
        <v>2</v>
      </c>
      <c r="O80" s="66" t="s">
        <v>45</v>
      </c>
      <c r="P80" s="66">
        <v>5</v>
      </c>
      <c r="Q80" s="55">
        <v>0</v>
      </c>
      <c r="R80" s="55">
        <v>9</v>
      </c>
      <c r="S80" s="55" t="s">
        <v>42</v>
      </c>
      <c r="T80" s="61" t="s">
        <v>202</v>
      </c>
      <c r="U80" s="179" t="s">
        <v>25</v>
      </c>
      <c r="V80" s="95">
        <v>0</v>
      </c>
      <c r="W80" s="95">
        <v>0</v>
      </c>
      <c r="X80" s="180">
        <v>87</v>
      </c>
      <c r="Y80" s="88">
        <v>439.47199999999998</v>
      </c>
      <c r="Z80" s="181">
        <v>0</v>
      </c>
      <c r="AA80" s="181">
        <v>0</v>
      </c>
      <c r="AB80" s="181" t="s">
        <v>155</v>
      </c>
      <c r="AC80" s="13"/>
      <c r="AD80" s="53"/>
    </row>
    <row r="81" spans="1:31" s="8" customFormat="1" ht="45">
      <c r="A81" s="11"/>
      <c r="B81" s="1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9"/>
      <c r="N81" s="42"/>
      <c r="O81" s="42"/>
      <c r="P81" s="42"/>
      <c r="Q81" s="43"/>
      <c r="R81" s="43"/>
      <c r="S81" s="43"/>
      <c r="T81" s="178" t="s">
        <v>191</v>
      </c>
      <c r="U81" s="179" t="s">
        <v>6</v>
      </c>
      <c r="V81" s="180" t="s">
        <v>155</v>
      </c>
      <c r="W81" s="180" t="s">
        <v>155</v>
      </c>
      <c r="X81" s="181">
        <v>100</v>
      </c>
      <c r="Y81" s="88">
        <v>100</v>
      </c>
      <c r="Z81" s="181">
        <v>0</v>
      </c>
      <c r="AA81" s="181">
        <v>0</v>
      </c>
      <c r="AB81" s="181">
        <v>100</v>
      </c>
      <c r="AC81" s="13"/>
      <c r="AD81" s="53"/>
    </row>
    <row r="82" spans="1:31" s="8" customFormat="1" ht="45">
      <c r="A82" s="11"/>
      <c r="B82" s="12"/>
      <c r="C82" s="42">
        <v>6</v>
      </c>
      <c r="D82" s="42">
        <v>5</v>
      </c>
      <c r="E82" s="49">
        <v>6</v>
      </c>
      <c r="F82" s="67">
        <v>0</v>
      </c>
      <c r="G82" s="67">
        <v>7</v>
      </c>
      <c r="H82" s="67">
        <v>0</v>
      </c>
      <c r="I82" s="67">
        <v>3</v>
      </c>
      <c r="J82" s="49">
        <v>0</v>
      </c>
      <c r="K82" s="42">
        <v>2</v>
      </c>
      <c r="L82" s="42">
        <v>1</v>
      </c>
      <c r="M82" s="42">
        <v>0</v>
      </c>
      <c r="N82" s="42">
        <v>2</v>
      </c>
      <c r="O82" s="66" t="s">
        <v>167</v>
      </c>
      <c r="P82" s="66">
        <v>0</v>
      </c>
      <c r="Q82" s="55">
        <v>3</v>
      </c>
      <c r="R82" s="55">
        <v>5</v>
      </c>
      <c r="S82" s="43" t="s">
        <v>42</v>
      </c>
      <c r="T82" s="9" t="s">
        <v>192</v>
      </c>
      <c r="U82" s="215" t="s">
        <v>25</v>
      </c>
      <c r="V82" s="95">
        <v>0</v>
      </c>
      <c r="W82" s="94">
        <v>0</v>
      </c>
      <c r="X82" s="89">
        <v>0</v>
      </c>
      <c r="Y82" s="132">
        <v>600</v>
      </c>
      <c r="Z82" s="87">
        <v>120</v>
      </c>
      <c r="AA82" s="87">
        <v>120</v>
      </c>
      <c r="AB82" s="181" t="s">
        <v>155</v>
      </c>
      <c r="AC82" s="13">
        <v>2015</v>
      </c>
      <c r="AD82" s="53"/>
    </row>
    <row r="83" spans="1:31" s="8" customFormat="1" ht="45">
      <c r="A83" s="11"/>
      <c r="B83" s="12"/>
      <c r="C83" s="42"/>
      <c r="D83" s="42"/>
      <c r="E83" s="49"/>
      <c r="F83" s="49"/>
      <c r="G83" s="49"/>
      <c r="H83" s="49"/>
      <c r="I83" s="49"/>
      <c r="J83" s="49"/>
      <c r="K83" s="42"/>
      <c r="L83" s="42"/>
      <c r="M83" s="49"/>
      <c r="N83" s="42"/>
      <c r="O83" s="42"/>
      <c r="P83" s="42"/>
      <c r="Q83" s="43"/>
      <c r="R83" s="43"/>
      <c r="S83" s="43"/>
      <c r="T83" s="61" t="s">
        <v>198</v>
      </c>
      <c r="U83" s="215" t="s">
        <v>6</v>
      </c>
      <c r="V83" s="181" t="s">
        <v>155</v>
      </c>
      <c r="W83" s="181" t="s">
        <v>155</v>
      </c>
      <c r="X83" s="181" t="s">
        <v>155</v>
      </c>
      <c r="Y83" s="181">
        <v>100</v>
      </c>
      <c r="Z83" s="181">
        <v>100</v>
      </c>
      <c r="AA83" s="181">
        <v>100</v>
      </c>
      <c r="AB83" s="89">
        <v>100</v>
      </c>
      <c r="AC83" s="13">
        <v>2015</v>
      </c>
      <c r="AD83" s="53"/>
    </row>
    <row r="84" spans="1:31" s="8" customFormat="1" ht="45" customHeight="1">
      <c r="A84" s="11"/>
      <c r="B84" s="12"/>
      <c r="C84" s="42">
        <v>6</v>
      </c>
      <c r="D84" s="42">
        <v>5</v>
      </c>
      <c r="E84" s="49">
        <v>6</v>
      </c>
      <c r="F84" s="67">
        <v>0</v>
      </c>
      <c r="G84" s="67">
        <v>7</v>
      </c>
      <c r="H84" s="67">
        <v>0</v>
      </c>
      <c r="I84" s="67">
        <v>3</v>
      </c>
      <c r="J84" s="49">
        <v>0</v>
      </c>
      <c r="K84" s="42">
        <v>2</v>
      </c>
      <c r="L84" s="42">
        <v>1</v>
      </c>
      <c r="M84" s="42">
        <v>0</v>
      </c>
      <c r="N84" s="42">
        <v>2</v>
      </c>
      <c r="O84" s="66">
        <v>1</v>
      </c>
      <c r="P84" s="66">
        <v>0</v>
      </c>
      <c r="Q84" s="55">
        <v>3</v>
      </c>
      <c r="R84" s="55">
        <v>5</v>
      </c>
      <c r="S84" s="43" t="s">
        <v>166</v>
      </c>
      <c r="T84" s="37" t="s">
        <v>222</v>
      </c>
      <c r="U84" s="215" t="s">
        <v>25</v>
      </c>
      <c r="V84" s="95">
        <v>0</v>
      </c>
      <c r="W84" s="94">
        <v>0</v>
      </c>
      <c r="X84" s="89">
        <v>0</v>
      </c>
      <c r="Y84" s="132">
        <v>600</v>
      </c>
      <c r="Z84" s="87">
        <v>0</v>
      </c>
      <c r="AA84" s="87">
        <v>0</v>
      </c>
      <c r="AB84" s="181" t="s">
        <v>155</v>
      </c>
      <c r="AC84" s="13">
        <v>2015</v>
      </c>
      <c r="AD84" s="53"/>
    </row>
    <row r="85" spans="1:31" s="8" customFormat="1" ht="31.5" customHeight="1">
      <c r="A85" s="11"/>
      <c r="B85" s="12"/>
      <c r="C85" s="42"/>
      <c r="D85" s="42"/>
      <c r="E85" s="49"/>
      <c r="F85" s="49"/>
      <c r="G85" s="49"/>
      <c r="H85" s="49"/>
      <c r="I85" s="49"/>
      <c r="J85" s="49"/>
      <c r="K85" s="42"/>
      <c r="L85" s="42"/>
      <c r="M85" s="49"/>
      <c r="N85" s="42"/>
      <c r="O85" s="42"/>
      <c r="P85" s="42"/>
      <c r="Q85" s="43"/>
      <c r="R85" s="43"/>
      <c r="S85" s="43"/>
      <c r="T85" s="61" t="s">
        <v>223</v>
      </c>
      <c r="U85" s="215" t="s">
        <v>6</v>
      </c>
      <c r="V85" s="181" t="s">
        <v>155</v>
      </c>
      <c r="W85" s="181" t="s">
        <v>155</v>
      </c>
      <c r="X85" s="181" t="s">
        <v>155</v>
      </c>
      <c r="Y85" s="181">
        <v>100</v>
      </c>
      <c r="Z85" s="181" t="s">
        <v>155</v>
      </c>
      <c r="AA85" s="181" t="s">
        <v>155</v>
      </c>
      <c r="AB85" s="89">
        <v>100</v>
      </c>
      <c r="AC85" s="13">
        <v>2015</v>
      </c>
      <c r="AD85" s="53"/>
    </row>
    <row r="86" spans="1:31" s="8" customFormat="1" ht="37.5" customHeight="1">
      <c r="A86" s="64"/>
      <c r="B86" s="65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9"/>
      <c r="R86" s="69"/>
      <c r="S86" s="69"/>
      <c r="T86" s="45" t="s">
        <v>160</v>
      </c>
      <c r="U86" s="46" t="s">
        <v>25</v>
      </c>
      <c r="V86" s="96">
        <f t="shared" ref="V86:AA86" si="3">SUM(V87,V128)</f>
        <v>22294.3</v>
      </c>
      <c r="W86" s="96">
        <f t="shared" si="3"/>
        <v>23648.368999999999</v>
      </c>
      <c r="X86" s="96">
        <f t="shared" si="3"/>
        <v>40157.050000000003</v>
      </c>
      <c r="Y86" s="190">
        <f>SUM(Y87,Y128)</f>
        <v>29192.958000000002</v>
      </c>
      <c r="Z86" s="96">
        <f t="shared" si="3"/>
        <v>17029.3</v>
      </c>
      <c r="AA86" s="96">
        <f t="shared" si="3"/>
        <v>17032.3</v>
      </c>
      <c r="AB86" s="82" t="s">
        <v>155</v>
      </c>
      <c r="AC86" s="76">
        <v>2019</v>
      </c>
      <c r="AD86" s="244">
        <f>SUM(V86:AA86)</f>
        <v>149354.27699999997</v>
      </c>
      <c r="AE86" s="54"/>
    </row>
    <row r="87" spans="1:31" s="8" customFormat="1" ht="48.75" customHeight="1">
      <c r="A87" s="64"/>
      <c r="B87" s="65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55"/>
      <c r="R87" s="55"/>
      <c r="S87" s="55"/>
      <c r="T87" s="170" t="s">
        <v>82</v>
      </c>
      <c r="U87" s="201" t="s">
        <v>25</v>
      </c>
      <c r="V87" s="208">
        <v>21165.1</v>
      </c>
      <c r="W87" s="208">
        <f>SUM(W93,W96,W98,W101,W105,W108,W111,W114,W116,W103)</f>
        <v>22390.749</v>
      </c>
      <c r="X87" s="208">
        <f>SUM(X93,X96,X98,X101,X105,X108,X111,X114,X116,X103)</f>
        <v>16149.150000000001</v>
      </c>
      <c r="Y87" s="208">
        <f>SUM(Y93,Y923,Y98,Y101,Y105,Y108,Y111,Y114,Y118,Y103,Y120,Y122,Y124,Y126)</f>
        <v>21763.312000000002</v>
      </c>
      <c r="Z87" s="208">
        <f>SUM(Z93,Z96,Z98,Z101,Z105,Z108,Z111,Z114,Z116,Z103)</f>
        <v>16885.5</v>
      </c>
      <c r="AA87" s="208">
        <f>SUM(AA93,AA96,AA98,AA101,AA105,AA108,AA111,AA114,AA116,AA103)</f>
        <v>16888.5</v>
      </c>
      <c r="AB87" s="202" t="s">
        <v>155</v>
      </c>
      <c r="AC87" s="13">
        <v>2019</v>
      </c>
      <c r="AD87" s="244">
        <f>SUM(V87:AA87)</f>
        <v>115242.311</v>
      </c>
    </row>
    <row r="88" spans="1:31" s="8" customFormat="1" ht="43.5" customHeight="1">
      <c r="A88" s="11"/>
      <c r="B88" s="1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3"/>
      <c r="R88" s="43"/>
      <c r="S88" s="43"/>
      <c r="T88" s="9" t="s">
        <v>83</v>
      </c>
      <c r="U88" s="215" t="s">
        <v>6</v>
      </c>
      <c r="V88" s="94">
        <f t="shared" ref="V88:AA88" si="4">V87/V24*100</f>
        <v>29.576623775524467</v>
      </c>
      <c r="W88" s="94">
        <f t="shared" si="4"/>
        <v>31.196277216824285</v>
      </c>
      <c r="X88" s="94">
        <f t="shared" si="4"/>
        <v>15.078134993291512</v>
      </c>
      <c r="Y88" s="94">
        <f t="shared" si="4"/>
        <v>22.125655001700853</v>
      </c>
      <c r="Z88" s="94">
        <f t="shared" si="4"/>
        <v>23.506932843301033</v>
      </c>
      <c r="AA88" s="94">
        <f t="shared" si="4"/>
        <v>23.528797124467108</v>
      </c>
      <c r="AB88" s="94">
        <f>W88</f>
        <v>31.196277216824285</v>
      </c>
      <c r="AC88" s="126">
        <v>2019</v>
      </c>
      <c r="AD88" s="53"/>
    </row>
    <row r="89" spans="1:31" s="8" customFormat="1" ht="45">
      <c r="A89" s="11"/>
      <c r="B89" s="1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3"/>
      <c r="R89" s="43"/>
      <c r="S89" s="43"/>
      <c r="T89" s="9" t="s">
        <v>84</v>
      </c>
      <c r="U89" s="215" t="s">
        <v>6</v>
      </c>
      <c r="V89" s="94">
        <v>10.1</v>
      </c>
      <c r="W89" s="94">
        <v>10.1</v>
      </c>
      <c r="X89" s="181">
        <v>11</v>
      </c>
      <c r="Y89" s="89">
        <v>12</v>
      </c>
      <c r="Z89" s="89">
        <v>12.5</v>
      </c>
      <c r="AA89" s="89">
        <v>13</v>
      </c>
      <c r="AB89" s="89">
        <v>13</v>
      </c>
      <c r="AC89" s="126">
        <v>2019</v>
      </c>
      <c r="AD89" s="53"/>
    </row>
    <row r="90" spans="1:31" s="8" customFormat="1" ht="30">
      <c r="A90" s="11"/>
      <c r="B90" s="1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3"/>
      <c r="R90" s="43"/>
      <c r="S90" s="43"/>
      <c r="T90" s="9" t="s">
        <v>85</v>
      </c>
      <c r="U90" s="215" t="s">
        <v>4</v>
      </c>
      <c r="V90" s="56">
        <v>1</v>
      </c>
      <c r="W90" s="56">
        <v>1</v>
      </c>
      <c r="X90" s="138">
        <v>1</v>
      </c>
      <c r="Y90" s="56">
        <v>1</v>
      </c>
      <c r="Z90" s="56">
        <v>1</v>
      </c>
      <c r="AA90" s="56">
        <v>1</v>
      </c>
      <c r="AB90" s="56">
        <f>SUM(V90:AA90)</f>
        <v>6</v>
      </c>
      <c r="AC90" s="13">
        <v>2019</v>
      </c>
      <c r="AD90" s="53"/>
    </row>
    <row r="91" spans="1:31" s="8" customFormat="1" ht="45">
      <c r="A91" s="11"/>
      <c r="B91" s="1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  <c r="R91" s="43"/>
      <c r="S91" s="43"/>
      <c r="T91" s="9" t="s">
        <v>86</v>
      </c>
      <c r="U91" s="215" t="s">
        <v>5</v>
      </c>
      <c r="V91" s="56">
        <v>3</v>
      </c>
      <c r="W91" s="56">
        <v>3</v>
      </c>
      <c r="X91" s="138">
        <v>3</v>
      </c>
      <c r="Y91" s="56">
        <v>3</v>
      </c>
      <c r="Z91" s="56">
        <v>3</v>
      </c>
      <c r="AA91" s="56">
        <v>3</v>
      </c>
      <c r="AB91" s="56">
        <f>SUM(V91:AA91)</f>
        <v>18</v>
      </c>
      <c r="AC91" s="13">
        <v>2019</v>
      </c>
      <c r="AD91" s="53"/>
    </row>
    <row r="92" spans="1:31" s="8" customFormat="1" ht="19.5" customHeight="1">
      <c r="A92" s="11"/>
      <c r="B92" s="1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3"/>
      <c r="R92" s="43"/>
      <c r="S92" s="43"/>
      <c r="T92" s="9" t="s">
        <v>87</v>
      </c>
      <c r="U92" s="215" t="s">
        <v>4</v>
      </c>
      <c r="V92" s="56">
        <v>1</v>
      </c>
      <c r="W92" s="56">
        <v>1</v>
      </c>
      <c r="X92" s="138">
        <v>1</v>
      </c>
      <c r="Y92" s="56">
        <v>1</v>
      </c>
      <c r="Z92" s="56">
        <v>1</v>
      </c>
      <c r="AA92" s="56">
        <v>1</v>
      </c>
      <c r="AB92" s="56">
        <f>SUM(V92:AA92)</f>
        <v>6</v>
      </c>
      <c r="AC92" s="13">
        <v>2019</v>
      </c>
      <c r="AD92" s="53"/>
    </row>
    <row r="93" spans="1:31" s="8" customFormat="1" ht="45">
      <c r="A93" s="11"/>
      <c r="B93" s="12"/>
      <c r="C93" s="42">
        <v>6</v>
      </c>
      <c r="D93" s="42">
        <v>5</v>
      </c>
      <c r="E93" s="42">
        <v>6</v>
      </c>
      <c r="F93" s="42">
        <v>0</v>
      </c>
      <c r="G93" s="42">
        <v>8</v>
      </c>
      <c r="H93" s="42">
        <v>0</v>
      </c>
      <c r="I93" s="42">
        <v>1</v>
      </c>
      <c r="J93" s="42">
        <v>0</v>
      </c>
      <c r="K93" s="42">
        <v>2</v>
      </c>
      <c r="L93" s="42">
        <v>2</v>
      </c>
      <c r="M93" s="42">
        <v>0</v>
      </c>
      <c r="N93" s="42">
        <v>1</v>
      </c>
      <c r="O93" s="42">
        <v>2</v>
      </c>
      <c r="P93" s="42">
        <v>1</v>
      </c>
      <c r="Q93" s="43">
        <v>0</v>
      </c>
      <c r="R93" s="43">
        <v>1</v>
      </c>
      <c r="S93" s="43" t="s">
        <v>44</v>
      </c>
      <c r="T93" s="9" t="s">
        <v>88</v>
      </c>
      <c r="U93" s="215" t="s">
        <v>25</v>
      </c>
      <c r="V93" s="180">
        <v>8102.9</v>
      </c>
      <c r="W93" s="180">
        <v>9199.2710000000006</v>
      </c>
      <c r="X93" s="195">
        <v>9673.7999999999993</v>
      </c>
      <c r="Y93" s="202">
        <v>10134.200000000001</v>
      </c>
      <c r="Z93" s="97">
        <v>9752</v>
      </c>
      <c r="AA93" s="97">
        <f>SUM(Z93)</f>
        <v>9752</v>
      </c>
      <c r="AB93" s="180" t="s">
        <v>155</v>
      </c>
      <c r="AC93" s="13">
        <v>2019</v>
      </c>
      <c r="AD93" s="53"/>
    </row>
    <row r="94" spans="1:31" s="8" customFormat="1" ht="45">
      <c r="A94" s="11"/>
      <c r="B94" s="1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3"/>
      <c r="R94" s="43"/>
      <c r="S94" s="43"/>
      <c r="T94" s="61" t="s">
        <v>256</v>
      </c>
      <c r="U94" s="215" t="s">
        <v>6</v>
      </c>
      <c r="V94" s="86">
        <f>V93/V86*100</f>
        <v>36.345164459076983</v>
      </c>
      <c r="W94" s="86">
        <f>W93/W86*100</f>
        <v>38.90023451511604</v>
      </c>
      <c r="X94" s="180" t="s">
        <v>155</v>
      </c>
      <c r="Y94" s="86" t="s">
        <v>155</v>
      </c>
      <c r="Z94" s="86" t="s">
        <v>155</v>
      </c>
      <c r="AA94" s="86" t="s">
        <v>155</v>
      </c>
      <c r="AB94" s="86">
        <v>38.9</v>
      </c>
      <c r="AC94" s="126">
        <v>2016</v>
      </c>
      <c r="AD94" s="53"/>
    </row>
    <row r="95" spans="1:31" s="8" customFormat="1" ht="45">
      <c r="A95" s="11"/>
      <c r="B95" s="1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3"/>
      <c r="R95" s="43"/>
      <c r="S95" s="43"/>
      <c r="T95" s="61" t="s">
        <v>176</v>
      </c>
      <c r="U95" s="179" t="s">
        <v>6</v>
      </c>
      <c r="V95" s="180" t="s">
        <v>155</v>
      </c>
      <c r="W95" s="180" t="s">
        <v>155</v>
      </c>
      <c r="X95" s="180">
        <v>4.8</v>
      </c>
      <c r="Y95" s="180">
        <v>42.3</v>
      </c>
      <c r="Z95" s="180">
        <v>42.4</v>
      </c>
      <c r="AA95" s="180">
        <v>42.4</v>
      </c>
      <c r="AB95" s="180">
        <v>42.4</v>
      </c>
      <c r="AC95" s="126"/>
      <c r="AD95" s="53"/>
    </row>
    <row r="96" spans="1:31" s="8" customFormat="1" ht="51" customHeight="1">
      <c r="A96" s="11"/>
      <c r="B96" s="12"/>
      <c r="C96" s="42">
        <v>6</v>
      </c>
      <c r="D96" s="42">
        <v>5</v>
      </c>
      <c r="E96" s="42">
        <v>6</v>
      </c>
      <c r="F96" s="42">
        <v>0</v>
      </c>
      <c r="G96" s="42">
        <v>8</v>
      </c>
      <c r="H96" s="42">
        <v>0</v>
      </c>
      <c r="I96" s="42">
        <v>1</v>
      </c>
      <c r="J96" s="42">
        <v>0</v>
      </c>
      <c r="K96" s="42">
        <v>2</v>
      </c>
      <c r="L96" s="42">
        <v>2</v>
      </c>
      <c r="M96" s="42">
        <v>2</v>
      </c>
      <c r="N96" s="42">
        <v>1</v>
      </c>
      <c r="O96" s="42">
        <v>0</v>
      </c>
      <c r="P96" s="42">
        <v>2</v>
      </c>
      <c r="Q96" s="43"/>
      <c r="R96" s="43"/>
      <c r="S96" s="43"/>
      <c r="T96" s="37" t="s">
        <v>89</v>
      </c>
      <c r="U96" s="215" t="s">
        <v>25</v>
      </c>
      <c r="V96" s="180">
        <v>5413.9</v>
      </c>
      <c r="W96" s="180">
        <v>5333.0860000000002</v>
      </c>
      <c r="X96" s="86" t="s">
        <v>155</v>
      </c>
      <c r="Y96" s="86" t="s">
        <v>155</v>
      </c>
      <c r="Z96" s="86" t="s">
        <v>155</v>
      </c>
      <c r="AA96" s="86" t="s">
        <v>155</v>
      </c>
      <c r="AB96" s="180" t="s">
        <v>155</v>
      </c>
      <c r="AC96" s="13">
        <v>2019</v>
      </c>
      <c r="AD96" s="53"/>
    </row>
    <row r="97" spans="1:30" s="8" customFormat="1" ht="45">
      <c r="A97" s="11"/>
      <c r="B97" s="1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3"/>
      <c r="R97" s="43"/>
      <c r="S97" s="43"/>
      <c r="T97" s="61" t="s">
        <v>274</v>
      </c>
      <c r="U97" s="215" t="s">
        <v>6</v>
      </c>
      <c r="V97" s="180">
        <f>V96/V86*100</f>
        <v>24.283785541595833</v>
      </c>
      <c r="W97" s="180">
        <f>W96/W86*100</f>
        <v>22.551601761626777</v>
      </c>
      <c r="X97" s="180" t="s">
        <v>155</v>
      </c>
      <c r="Y97" s="180" t="s">
        <v>155</v>
      </c>
      <c r="Z97" s="180" t="s">
        <v>155</v>
      </c>
      <c r="AA97" s="180" t="s">
        <v>155</v>
      </c>
      <c r="AB97" s="86">
        <v>25.1</v>
      </c>
      <c r="AC97" s="126">
        <v>2016</v>
      </c>
      <c r="AD97" s="53"/>
    </row>
    <row r="98" spans="1:30" s="8" customFormat="1" ht="45">
      <c r="A98" s="11"/>
      <c r="B98" s="12"/>
      <c r="C98" s="42">
        <v>6</v>
      </c>
      <c r="D98" s="42">
        <v>5</v>
      </c>
      <c r="E98" s="42">
        <v>6</v>
      </c>
      <c r="F98" s="42">
        <v>0</v>
      </c>
      <c r="G98" s="42">
        <v>8</v>
      </c>
      <c r="H98" s="42">
        <v>0</v>
      </c>
      <c r="I98" s="42">
        <v>1</v>
      </c>
      <c r="J98" s="42">
        <v>0</v>
      </c>
      <c r="K98" s="42">
        <v>2</v>
      </c>
      <c r="L98" s="42">
        <v>2</v>
      </c>
      <c r="M98" s="42">
        <v>0</v>
      </c>
      <c r="N98" s="42">
        <v>1</v>
      </c>
      <c r="O98" s="42">
        <v>2</v>
      </c>
      <c r="P98" s="42">
        <v>3</v>
      </c>
      <c r="Q98" s="43">
        <v>0</v>
      </c>
      <c r="R98" s="43">
        <v>1</v>
      </c>
      <c r="S98" s="43" t="s">
        <v>41</v>
      </c>
      <c r="T98" s="9" t="s">
        <v>90</v>
      </c>
      <c r="U98" s="215" t="s">
        <v>25</v>
      </c>
      <c r="V98" s="180">
        <v>1303</v>
      </c>
      <c r="W98" s="180">
        <v>1527.1659999999999</v>
      </c>
      <c r="X98" s="180">
        <v>2540.4499999999998</v>
      </c>
      <c r="Y98" s="130">
        <v>2593.6</v>
      </c>
      <c r="Z98" s="97">
        <v>2454.6999999999998</v>
      </c>
      <c r="AA98" s="97">
        <v>2454.6999999999998</v>
      </c>
      <c r="AB98" s="180" t="s">
        <v>155</v>
      </c>
      <c r="AC98" s="13">
        <v>2019</v>
      </c>
      <c r="AD98" s="53"/>
    </row>
    <row r="99" spans="1:30" s="8" customFormat="1" ht="45">
      <c r="A99" s="11"/>
      <c r="B99" s="1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3"/>
      <c r="R99" s="43"/>
      <c r="S99" s="43"/>
      <c r="T99" s="61" t="s">
        <v>177</v>
      </c>
      <c r="U99" s="215" t="s">
        <v>6</v>
      </c>
      <c r="V99" s="180">
        <f>V98/V86*100</f>
        <v>5.844543224052785</v>
      </c>
      <c r="W99" s="180">
        <f>W98/W86*100</f>
        <v>6.4578068787745995</v>
      </c>
      <c r="X99" s="180" t="s">
        <v>155</v>
      </c>
      <c r="Y99" s="86" t="s">
        <v>155</v>
      </c>
      <c r="Z99" s="86" t="s">
        <v>155</v>
      </c>
      <c r="AA99" s="86" t="s">
        <v>155</v>
      </c>
      <c r="AB99" s="86">
        <v>6.5</v>
      </c>
      <c r="AC99" s="126">
        <v>2015</v>
      </c>
      <c r="AD99" s="53"/>
    </row>
    <row r="100" spans="1:30" s="8" customFormat="1" ht="45">
      <c r="A100" s="11"/>
      <c r="B100" s="1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3"/>
      <c r="R100" s="43"/>
      <c r="S100" s="43"/>
      <c r="T100" s="61" t="s">
        <v>178</v>
      </c>
      <c r="U100" s="179" t="s">
        <v>6</v>
      </c>
      <c r="V100" s="180" t="s">
        <v>155</v>
      </c>
      <c r="W100" s="180" t="s">
        <v>155</v>
      </c>
      <c r="X100" s="180">
        <v>20</v>
      </c>
      <c r="Y100" s="180">
        <v>48.2</v>
      </c>
      <c r="Z100" s="180">
        <v>50</v>
      </c>
      <c r="AA100" s="180">
        <v>50</v>
      </c>
      <c r="AB100" s="180">
        <v>100</v>
      </c>
      <c r="AC100" s="126"/>
      <c r="AD100" s="53"/>
    </row>
    <row r="101" spans="1:30" s="8" customFormat="1" ht="43.5" customHeight="1">
      <c r="A101" s="11"/>
      <c r="B101" s="12"/>
      <c r="C101" s="42">
        <v>6</v>
      </c>
      <c r="D101" s="42">
        <v>5</v>
      </c>
      <c r="E101" s="42">
        <v>6</v>
      </c>
      <c r="F101" s="42">
        <v>0</v>
      </c>
      <c r="G101" s="42">
        <v>8</v>
      </c>
      <c r="H101" s="42">
        <v>0</v>
      </c>
      <c r="I101" s="42">
        <v>1</v>
      </c>
      <c r="J101" s="42">
        <v>0</v>
      </c>
      <c r="K101" s="42">
        <v>2</v>
      </c>
      <c r="L101" s="42">
        <v>2</v>
      </c>
      <c r="M101" s="42">
        <v>2</v>
      </c>
      <c r="N101" s="42">
        <v>3</v>
      </c>
      <c r="O101" s="42">
        <v>0</v>
      </c>
      <c r="P101" s="42">
        <v>2</v>
      </c>
      <c r="Q101" s="43"/>
      <c r="R101" s="43"/>
      <c r="S101" s="43"/>
      <c r="T101" s="9" t="s">
        <v>91</v>
      </c>
      <c r="U101" s="215" t="s">
        <v>25</v>
      </c>
      <c r="V101" s="180">
        <v>1936.8</v>
      </c>
      <c r="W101" s="180">
        <v>1799.6279999999999</v>
      </c>
      <c r="X101" s="180" t="s">
        <v>155</v>
      </c>
      <c r="Y101" s="180" t="s">
        <v>155</v>
      </c>
      <c r="Z101" s="180" t="s">
        <v>155</v>
      </c>
      <c r="AA101" s="180" t="s">
        <v>155</v>
      </c>
      <c r="AB101" s="180" t="s">
        <v>155</v>
      </c>
      <c r="AC101" s="13">
        <v>2019</v>
      </c>
      <c r="AD101" s="53"/>
    </row>
    <row r="102" spans="1:30" s="8" customFormat="1" ht="45">
      <c r="A102" s="11"/>
      <c r="B102" s="1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3"/>
      <c r="R102" s="43"/>
      <c r="S102" s="43"/>
      <c r="T102" s="61" t="s">
        <v>126</v>
      </c>
      <c r="U102" s="215" t="s">
        <v>6</v>
      </c>
      <c r="V102" s="180">
        <f>V101/V86*100</f>
        <v>8.6874223456219752</v>
      </c>
      <c r="W102" s="180">
        <f>W101/W86*100</f>
        <v>7.6099455315501885</v>
      </c>
      <c r="X102" s="180" t="s">
        <v>155</v>
      </c>
      <c r="Y102" s="180" t="s">
        <v>155</v>
      </c>
      <c r="Z102" s="180" t="s">
        <v>155</v>
      </c>
      <c r="AA102" s="180" t="s">
        <v>155</v>
      </c>
      <c r="AB102" s="86">
        <v>9.1</v>
      </c>
      <c r="AC102" s="126">
        <v>2016</v>
      </c>
      <c r="AD102" s="53"/>
    </row>
    <row r="103" spans="1:30" s="8" customFormat="1" ht="36" customHeight="1">
      <c r="A103" s="11"/>
      <c r="B103" s="12"/>
      <c r="C103" s="42">
        <v>6</v>
      </c>
      <c r="D103" s="42">
        <v>5</v>
      </c>
      <c r="E103" s="42">
        <v>6</v>
      </c>
      <c r="F103" s="42">
        <v>0</v>
      </c>
      <c r="G103" s="42">
        <v>8</v>
      </c>
      <c r="H103" s="42">
        <v>0</v>
      </c>
      <c r="I103" s="42">
        <v>1</v>
      </c>
      <c r="J103" s="42">
        <v>0</v>
      </c>
      <c r="K103" s="42">
        <v>2</v>
      </c>
      <c r="L103" s="42">
        <v>2</v>
      </c>
      <c r="M103" s="42">
        <v>0</v>
      </c>
      <c r="N103" s="42">
        <v>1</v>
      </c>
      <c r="O103" s="42">
        <v>2</v>
      </c>
      <c r="P103" s="42">
        <v>3</v>
      </c>
      <c r="Q103" s="43">
        <v>6</v>
      </c>
      <c r="R103" s="43">
        <v>0</v>
      </c>
      <c r="S103" s="43" t="s">
        <v>41</v>
      </c>
      <c r="T103" s="61" t="s">
        <v>92</v>
      </c>
      <c r="U103" s="179" t="s">
        <v>25</v>
      </c>
      <c r="V103" s="180">
        <v>155</v>
      </c>
      <c r="W103" s="180">
        <v>153.13</v>
      </c>
      <c r="X103" s="180">
        <v>225</v>
      </c>
      <c r="Y103" s="130">
        <v>235</v>
      </c>
      <c r="Z103" s="85">
        <v>242</v>
      </c>
      <c r="AA103" s="85">
        <v>245</v>
      </c>
      <c r="AB103" s="180" t="s">
        <v>155</v>
      </c>
      <c r="AC103" s="75">
        <v>2019</v>
      </c>
      <c r="AD103" s="53"/>
    </row>
    <row r="104" spans="1:30" s="8" customFormat="1" ht="60">
      <c r="A104" s="11"/>
      <c r="B104" s="1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9"/>
      <c r="O104" s="49"/>
      <c r="P104" s="49"/>
      <c r="Q104" s="50"/>
      <c r="R104" s="50"/>
      <c r="S104" s="50"/>
      <c r="T104" s="61" t="s">
        <v>127</v>
      </c>
      <c r="U104" s="215" t="s">
        <v>6</v>
      </c>
      <c r="V104" s="81">
        <f t="shared" ref="V104:AA104" si="5">V103/V86*100</f>
        <v>0.69524497293030063</v>
      </c>
      <c r="W104" s="81">
        <f t="shared" si="5"/>
        <v>0.64752879997770674</v>
      </c>
      <c r="X104" s="106">
        <f>X103/X86*100</f>
        <v>0.56030012164738197</v>
      </c>
      <c r="Y104" s="81">
        <f t="shared" si="5"/>
        <v>0.80498865514073636</v>
      </c>
      <c r="Z104" s="81">
        <f t="shared" si="5"/>
        <v>1.4210801383497853</v>
      </c>
      <c r="AA104" s="81">
        <f t="shared" si="5"/>
        <v>1.438443428074893</v>
      </c>
      <c r="AB104" s="106">
        <v>0.9</v>
      </c>
      <c r="AC104" s="75">
        <v>2014</v>
      </c>
      <c r="AD104" s="53"/>
    </row>
    <row r="105" spans="1:30" s="8" customFormat="1" ht="30">
      <c r="A105" s="11"/>
      <c r="B105" s="12"/>
      <c r="C105" s="42">
        <v>6</v>
      </c>
      <c r="D105" s="42">
        <v>5</v>
      </c>
      <c r="E105" s="42">
        <v>6</v>
      </c>
      <c r="F105" s="42">
        <v>0</v>
      </c>
      <c r="G105" s="42">
        <v>8</v>
      </c>
      <c r="H105" s="42">
        <v>0</v>
      </c>
      <c r="I105" s="42">
        <v>1</v>
      </c>
      <c r="J105" s="42">
        <v>0</v>
      </c>
      <c r="K105" s="42">
        <v>2</v>
      </c>
      <c r="L105" s="42">
        <v>2</v>
      </c>
      <c r="M105" s="42">
        <v>0</v>
      </c>
      <c r="N105" s="42">
        <v>1</v>
      </c>
      <c r="O105" s="42">
        <v>2</v>
      </c>
      <c r="P105" s="42">
        <v>1</v>
      </c>
      <c r="Q105" s="43">
        <v>0</v>
      </c>
      <c r="R105" s="43">
        <v>5</v>
      </c>
      <c r="S105" s="43" t="s">
        <v>44</v>
      </c>
      <c r="T105" s="61" t="s">
        <v>93</v>
      </c>
      <c r="U105" s="215" t="s">
        <v>25</v>
      </c>
      <c r="V105" s="180">
        <v>3376.8</v>
      </c>
      <c r="W105" s="180">
        <v>3509.84</v>
      </c>
      <c r="X105" s="180">
        <v>2531.6999999999998</v>
      </c>
      <c r="Y105" s="130">
        <v>3527.5</v>
      </c>
      <c r="Z105" s="97">
        <v>3504.2</v>
      </c>
      <c r="AA105" s="97">
        <v>3504.2</v>
      </c>
      <c r="AB105" s="180" t="s">
        <v>155</v>
      </c>
      <c r="AC105" s="13">
        <v>2019</v>
      </c>
      <c r="AD105" s="53"/>
    </row>
    <row r="106" spans="1:30" s="8" customFormat="1" ht="66.75" customHeight="1">
      <c r="A106" s="11"/>
      <c r="B106" s="1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3"/>
      <c r="R106" s="43"/>
      <c r="S106" s="43"/>
      <c r="T106" s="61" t="s">
        <v>179</v>
      </c>
      <c r="U106" s="215" t="s">
        <v>6</v>
      </c>
      <c r="V106" s="106">
        <f>V105/V86*100</f>
        <v>15.14647241671638</v>
      </c>
      <c r="W106" s="81">
        <f>W105/W86*100</f>
        <v>14.841784649080875</v>
      </c>
      <c r="X106" s="180" t="s">
        <v>155</v>
      </c>
      <c r="Y106" s="86" t="s">
        <v>155</v>
      </c>
      <c r="Z106" s="86" t="s">
        <v>155</v>
      </c>
      <c r="AA106" s="86" t="s">
        <v>155</v>
      </c>
      <c r="AB106" s="89">
        <v>15.1</v>
      </c>
      <c r="AC106" s="126">
        <v>2014</v>
      </c>
      <c r="AD106" s="53"/>
    </row>
    <row r="107" spans="1:30" s="8" customFormat="1" ht="45">
      <c r="A107" s="11"/>
      <c r="B107" s="1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3"/>
      <c r="R107" s="43"/>
      <c r="S107" s="43"/>
      <c r="T107" s="61" t="s">
        <v>180</v>
      </c>
      <c r="U107" s="179" t="s">
        <v>6</v>
      </c>
      <c r="V107" s="180" t="s">
        <v>155</v>
      </c>
      <c r="W107" s="180" t="s">
        <v>155</v>
      </c>
      <c r="X107" s="181">
        <v>100</v>
      </c>
      <c r="Y107" s="181">
        <v>100</v>
      </c>
      <c r="Z107" s="181">
        <v>100</v>
      </c>
      <c r="AA107" s="181">
        <v>100</v>
      </c>
      <c r="AB107" s="181">
        <v>100</v>
      </c>
      <c r="AC107" s="126"/>
      <c r="AD107" s="53"/>
    </row>
    <row r="108" spans="1:30" s="8" customFormat="1" ht="30">
      <c r="A108" s="11"/>
      <c r="B108" s="12"/>
      <c r="C108" s="42">
        <v>6</v>
      </c>
      <c r="D108" s="42">
        <v>5</v>
      </c>
      <c r="E108" s="42">
        <v>6</v>
      </c>
      <c r="F108" s="42">
        <v>0</v>
      </c>
      <c r="G108" s="42">
        <v>8</v>
      </c>
      <c r="H108" s="42">
        <v>0</v>
      </c>
      <c r="I108" s="42">
        <v>1</v>
      </c>
      <c r="J108" s="42">
        <v>0</v>
      </c>
      <c r="K108" s="42">
        <v>2</v>
      </c>
      <c r="L108" s="42">
        <v>2</v>
      </c>
      <c r="M108" s="42">
        <v>0</v>
      </c>
      <c r="N108" s="42">
        <v>1</v>
      </c>
      <c r="O108" s="42">
        <v>2</v>
      </c>
      <c r="P108" s="42">
        <v>3</v>
      </c>
      <c r="Q108" s="43">
        <v>0</v>
      </c>
      <c r="R108" s="43">
        <v>5</v>
      </c>
      <c r="S108" s="43" t="s">
        <v>41</v>
      </c>
      <c r="T108" s="9" t="s">
        <v>94</v>
      </c>
      <c r="U108" s="215" t="s">
        <v>25</v>
      </c>
      <c r="V108" s="106">
        <v>686.6</v>
      </c>
      <c r="W108" s="106">
        <v>807.32799999999997</v>
      </c>
      <c r="X108" s="181">
        <v>538.20000000000005</v>
      </c>
      <c r="Y108" s="132">
        <v>966</v>
      </c>
      <c r="Z108" s="88">
        <v>877.5</v>
      </c>
      <c r="AA108" s="88">
        <f>SUM(Z108)</f>
        <v>877.5</v>
      </c>
      <c r="AB108" s="181" t="s">
        <v>155</v>
      </c>
      <c r="AC108" s="13">
        <v>2019</v>
      </c>
      <c r="AD108" s="53"/>
    </row>
    <row r="109" spans="1:30" s="8" customFormat="1" ht="59.25" customHeight="1">
      <c r="A109" s="11"/>
      <c r="B109" s="1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3"/>
      <c r="R109" s="43"/>
      <c r="S109" s="43"/>
      <c r="T109" s="61" t="s">
        <v>181</v>
      </c>
      <c r="U109" s="215" t="s">
        <v>6</v>
      </c>
      <c r="V109" s="106">
        <f>V108/V86*100</f>
        <v>3.0797109575093189</v>
      </c>
      <c r="W109" s="81">
        <f>W108/W86*100</f>
        <v>3.4138844839574349</v>
      </c>
      <c r="X109" s="86" t="s">
        <v>155</v>
      </c>
      <c r="Y109" s="86" t="s">
        <v>155</v>
      </c>
      <c r="Z109" s="86" t="s">
        <v>155</v>
      </c>
      <c r="AA109" s="86" t="s">
        <v>155</v>
      </c>
      <c r="AB109" s="125">
        <v>3.4</v>
      </c>
      <c r="AC109" s="126">
        <v>2015</v>
      </c>
      <c r="AD109" s="53"/>
    </row>
    <row r="110" spans="1:30" s="8" customFormat="1" ht="45">
      <c r="A110" s="11"/>
      <c r="B110" s="1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3"/>
      <c r="R110" s="43"/>
      <c r="S110" s="43"/>
      <c r="T110" s="61" t="s">
        <v>182</v>
      </c>
      <c r="U110" s="179" t="s">
        <v>6</v>
      </c>
      <c r="V110" s="180" t="s">
        <v>155</v>
      </c>
      <c r="W110" s="180" t="s">
        <v>155</v>
      </c>
      <c r="X110" s="181">
        <v>100</v>
      </c>
      <c r="Y110" s="181">
        <v>100</v>
      </c>
      <c r="Z110" s="181">
        <v>100</v>
      </c>
      <c r="AA110" s="181">
        <v>100</v>
      </c>
      <c r="AB110" s="181">
        <v>100</v>
      </c>
      <c r="AC110" s="126"/>
      <c r="AD110" s="53"/>
    </row>
    <row r="111" spans="1:30" s="8" customFormat="1" ht="37.5" customHeight="1">
      <c r="A111" s="11"/>
      <c r="B111" s="12"/>
      <c r="C111" s="42">
        <v>6</v>
      </c>
      <c r="D111" s="42">
        <v>5</v>
      </c>
      <c r="E111" s="42">
        <v>6</v>
      </c>
      <c r="F111" s="42">
        <v>0</v>
      </c>
      <c r="G111" s="42">
        <v>8</v>
      </c>
      <c r="H111" s="42">
        <v>0</v>
      </c>
      <c r="I111" s="42">
        <v>1</v>
      </c>
      <c r="J111" s="42">
        <v>0</v>
      </c>
      <c r="K111" s="42">
        <v>2</v>
      </c>
      <c r="L111" s="42">
        <v>2</v>
      </c>
      <c r="M111" s="42">
        <v>0</v>
      </c>
      <c r="N111" s="42">
        <v>1</v>
      </c>
      <c r="O111" s="42">
        <v>2</v>
      </c>
      <c r="P111" s="42">
        <v>1</v>
      </c>
      <c r="Q111" s="43">
        <v>0</v>
      </c>
      <c r="R111" s="43">
        <v>7</v>
      </c>
      <c r="S111" s="43" t="s">
        <v>44</v>
      </c>
      <c r="T111" s="9" t="s">
        <v>95</v>
      </c>
      <c r="U111" s="215" t="s">
        <v>25</v>
      </c>
      <c r="V111" s="181">
        <v>124.6</v>
      </c>
      <c r="W111" s="181">
        <v>61.3</v>
      </c>
      <c r="X111" s="181">
        <v>100</v>
      </c>
      <c r="Y111" s="132">
        <v>55.1</v>
      </c>
      <c r="Z111" s="87">
        <f>SUM(Y111)</f>
        <v>55.1</v>
      </c>
      <c r="AA111" s="87">
        <f>SUM(Z111)</f>
        <v>55.1</v>
      </c>
      <c r="AB111" s="181" t="s">
        <v>155</v>
      </c>
      <c r="AC111" s="13">
        <v>2019</v>
      </c>
      <c r="AD111" s="53"/>
    </row>
    <row r="112" spans="1:30" s="8" customFormat="1" ht="60">
      <c r="A112" s="11"/>
      <c r="B112" s="1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3"/>
      <c r="R112" s="43"/>
      <c r="S112" s="43"/>
      <c r="T112" s="61" t="s">
        <v>183</v>
      </c>
      <c r="U112" s="215" t="s">
        <v>6</v>
      </c>
      <c r="V112" s="181">
        <f>V111/V86*100</f>
        <v>0.55888724920719646</v>
      </c>
      <c r="W112" s="89">
        <f>W111/W86*100</f>
        <v>0.25921449381984862</v>
      </c>
      <c r="X112" s="180" t="s">
        <v>155</v>
      </c>
      <c r="Y112" s="86" t="s">
        <v>155</v>
      </c>
      <c r="Z112" s="86" t="s">
        <v>155</v>
      </c>
      <c r="AA112" s="86" t="s">
        <v>155</v>
      </c>
      <c r="AB112" s="89">
        <v>0.6</v>
      </c>
      <c r="AC112" s="126">
        <v>2014</v>
      </c>
      <c r="AD112" s="53"/>
    </row>
    <row r="113" spans="1:30" s="8" customFormat="1" ht="30">
      <c r="A113" s="11"/>
      <c r="B113" s="1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3"/>
      <c r="R113" s="43"/>
      <c r="S113" s="43"/>
      <c r="T113" s="61" t="s">
        <v>184</v>
      </c>
      <c r="U113" s="179" t="s">
        <v>6</v>
      </c>
      <c r="V113" s="180" t="s">
        <v>155</v>
      </c>
      <c r="W113" s="180" t="s">
        <v>155</v>
      </c>
      <c r="X113" s="181">
        <v>100</v>
      </c>
      <c r="Y113" s="181">
        <v>100</v>
      </c>
      <c r="Z113" s="181">
        <v>100</v>
      </c>
      <c r="AA113" s="181">
        <v>100</v>
      </c>
      <c r="AB113" s="181">
        <v>100</v>
      </c>
      <c r="AC113" s="126"/>
      <c r="AD113" s="53"/>
    </row>
    <row r="114" spans="1:30" s="8" customFormat="1" ht="45">
      <c r="A114" s="11"/>
      <c r="B114" s="12"/>
      <c r="C114" s="42">
        <v>6</v>
      </c>
      <c r="D114" s="42">
        <v>5</v>
      </c>
      <c r="E114" s="42">
        <v>6</v>
      </c>
      <c r="F114" s="42">
        <v>0</v>
      </c>
      <c r="G114" s="42">
        <v>8</v>
      </c>
      <c r="H114" s="42">
        <v>0</v>
      </c>
      <c r="I114" s="42">
        <v>1</v>
      </c>
      <c r="J114" s="42">
        <v>0</v>
      </c>
      <c r="K114" s="42">
        <v>2</v>
      </c>
      <c r="L114" s="42">
        <v>2</v>
      </c>
      <c r="M114" s="42">
        <v>0</v>
      </c>
      <c r="N114" s="42">
        <v>1</v>
      </c>
      <c r="O114" s="42">
        <v>2</v>
      </c>
      <c r="P114" s="42">
        <v>1</v>
      </c>
      <c r="Q114" s="43">
        <v>0</v>
      </c>
      <c r="R114" s="43">
        <v>9</v>
      </c>
      <c r="S114" s="43" t="s">
        <v>44</v>
      </c>
      <c r="T114" s="37" t="s">
        <v>117</v>
      </c>
      <c r="U114" s="215" t="s">
        <v>25</v>
      </c>
      <c r="V114" s="107">
        <v>61.1</v>
      </c>
      <c r="W114" s="92">
        <v>0</v>
      </c>
      <c r="X114" s="181">
        <v>540</v>
      </c>
      <c r="Y114" s="203">
        <v>702</v>
      </c>
      <c r="Z114" s="92">
        <v>0</v>
      </c>
      <c r="AA114" s="92">
        <v>0</v>
      </c>
      <c r="AB114" s="181" t="s">
        <v>155</v>
      </c>
      <c r="AC114" s="13">
        <v>2014</v>
      </c>
      <c r="AD114" s="53"/>
    </row>
    <row r="115" spans="1:30" s="8" customFormat="1" ht="34.5" customHeight="1">
      <c r="A115" s="11"/>
      <c r="B115" s="1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3"/>
      <c r="R115" s="43"/>
      <c r="S115" s="43"/>
      <c r="T115" s="9" t="s">
        <v>118</v>
      </c>
      <c r="U115" s="215" t="s">
        <v>4</v>
      </c>
      <c r="V115" s="109">
        <v>3</v>
      </c>
      <c r="W115" s="40">
        <v>0</v>
      </c>
      <c r="X115" s="108">
        <v>3</v>
      </c>
      <c r="Y115" s="93">
        <v>3</v>
      </c>
      <c r="Z115" s="93">
        <v>0</v>
      </c>
      <c r="AA115" s="93">
        <v>0</v>
      </c>
      <c r="AB115" s="108">
        <f>SUM(V115:AA115)</f>
        <v>9</v>
      </c>
      <c r="AC115" s="13">
        <v>2014</v>
      </c>
      <c r="AD115" s="53"/>
    </row>
    <row r="116" spans="1:30" s="8" customFormat="1" ht="34.5" customHeight="1">
      <c r="A116" s="11"/>
      <c r="B116" s="12"/>
      <c r="C116" s="42">
        <v>6</v>
      </c>
      <c r="D116" s="42">
        <v>5</v>
      </c>
      <c r="E116" s="42">
        <v>6</v>
      </c>
      <c r="F116" s="42">
        <v>0</v>
      </c>
      <c r="G116" s="42">
        <v>8</v>
      </c>
      <c r="H116" s="42">
        <v>0</v>
      </c>
      <c r="I116" s="42">
        <v>1</v>
      </c>
      <c r="J116" s="42">
        <v>0</v>
      </c>
      <c r="K116" s="42">
        <v>2</v>
      </c>
      <c r="L116" s="42">
        <v>2</v>
      </c>
      <c r="M116" s="42">
        <v>2</v>
      </c>
      <c r="N116" s="42">
        <v>3</v>
      </c>
      <c r="O116" s="42">
        <v>0</v>
      </c>
      <c r="P116" s="42">
        <v>9</v>
      </c>
      <c r="Q116" s="43"/>
      <c r="R116" s="43"/>
      <c r="S116" s="43"/>
      <c r="T116" s="178" t="s">
        <v>216</v>
      </c>
      <c r="U116" s="215" t="s">
        <v>25</v>
      </c>
      <c r="V116" s="110">
        <v>4.5</v>
      </c>
      <c r="W116" s="103">
        <v>0</v>
      </c>
      <c r="X116" s="107">
        <v>0</v>
      </c>
      <c r="Y116" s="92">
        <v>0</v>
      </c>
      <c r="Z116" s="92">
        <v>0</v>
      </c>
      <c r="AA116" s="92">
        <v>0</v>
      </c>
      <c r="AB116" s="181" t="s">
        <v>155</v>
      </c>
      <c r="AC116" s="13">
        <v>2014</v>
      </c>
      <c r="AD116" s="53"/>
    </row>
    <row r="117" spans="1:30" s="8" customFormat="1" ht="30">
      <c r="A117" s="11"/>
      <c r="B117" s="1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3"/>
      <c r="R117" s="43"/>
      <c r="S117" s="43"/>
      <c r="T117" s="9" t="s">
        <v>275</v>
      </c>
      <c r="U117" s="215" t="s">
        <v>4</v>
      </c>
      <c r="V117" s="109">
        <v>2</v>
      </c>
      <c r="W117" s="40">
        <v>0</v>
      </c>
      <c r="X117" s="109">
        <v>0</v>
      </c>
      <c r="Y117" s="40">
        <v>0</v>
      </c>
      <c r="Z117" s="40">
        <v>0</v>
      </c>
      <c r="AA117" s="40">
        <v>0</v>
      </c>
      <c r="AB117" s="91">
        <f>SUM(V117:AA117)</f>
        <v>2</v>
      </c>
      <c r="AC117" s="13">
        <v>2014</v>
      </c>
      <c r="AD117" s="53"/>
    </row>
    <row r="118" spans="1:30" s="8" customFormat="1" ht="30">
      <c r="A118" s="11"/>
      <c r="B118" s="12"/>
      <c r="C118" s="42">
        <v>6</v>
      </c>
      <c r="D118" s="42">
        <v>5</v>
      </c>
      <c r="E118" s="42">
        <v>6</v>
      </c>
      <c r="F118" s="42">
        <v>0</v>
      </c>
      <c r="G118" s="42">
        <v>8</v>
      </c>
      <c r="H118" s="42">
        <v>0</v>
      </c>
      <c r="I118" s="42">
        <v>1</v>
      </c>
      <c r="J118" s="66">
        <v>0</v>
      </c>
      <c r="K118" s="66">
        <v>2</v>
      </c>
      <c r="L118" s="66">
        <v>2</v>
      </c>
      <c r="M118" s="66">
        <v>0</v>
      </c>
      <c r="N118" s="66">
        <v>1</v>
      </c>
      <c r="O118" s="66">
        <v>2</v>
      </c>
      <c r="P118" s="66">
        <v>3</v>
      </c>
      <c r="Q118" s="55">
        <v>0</v>
      </c>
      <c r="R118" s="55">
        <v>9</v>
      </c>
      <c r="S118" s="55" t="s">
        <v>41</v>
      </c>
      <c r="T118" s="37" t="s">
        <v>237</v>
      </c>
      <c r="U118" s="215" t="s">
        <v>25</v>
      </c>
      <c r="V118" s="107">
        <v>0</v>
      </c>
      <c r="W118" s="92">
        <v>0</v>
      </c>
      <c r="X118" s="181">
        <v>0</v>
      </c>
      <c r="Y118" s="132">
        <v>4.8</v>
      </c>
      <c r="Z118" s="92">
        <v>0</v>
      </c>
      <c r="AA118" s="92">
        <v>0</v>
      </c>
      <c r="AB118" s="181" t="s">
        <v>155</v>
      </c>
      <c r="AC118" s="13">
        <v>2014</v>
      </c>
      <c r="AD118" s="53"/>
    </row>
    <row r="119" spans="1:30" s="8" customFormat="1" ht="31.5" customHeight="1">
      <c r="A119" s="11"/>
      <c r="B119" s="1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3"/>
      <c r="R119" s="43"/>
      <c r="S119" s="43"/>
      <c r="T119" s="9" t="s">
        <v>118</v>
      </c>
      <c r="U119" s="215" t="s">
        <v>4</v>
      </c>
      <c r="V119" s="109" t="s">
        <v>155</v>
      </c>
      <c r="W119" s="40" t="s">
        <v>155</v>
      </c>
      <c r="X119" s="108" t="s">
        <v>155</v>
      </c>
      <c r="Y119" s="93">
        <v>2</v>
      </c>
      <c r="Z119" s="93">
        <v>0</v>
      </c>
      <c r="AA119" s="93">
        <v>0</v>
      </c>
      <c r="AB119" s="108">
        <v>2</v>
      </c>
      <c r="AC119" s="13">
        <v>2014</v>
      </c>
      <c r="AD119" s="53"/>
    </row>
    <row r="120" spans="1:30" s="8" customFormat="1" ht="46.5" customHeight="1">
      <c r="A120" s="235"/>
      <c r="B120" s="235"/>
      <c r="C120" s="67">
        <v>6</v>
      </c>
      <c r="D120" s="67">
        <v>5</v>
      </c>
      <c r="E120" s="67">
        <v>6</v>
      </c>
      <c r="F120" s="232">
        <v>0</v>
      </c>
      <c r="G120" s="232">
        <v>8</v>
      </c>
      <c r="H120" s="232">
        <v>0</v>
      </c>
      <c r="I120" s="232">
        <v>1</v>
      </c>
      <c r="J120" s="67">
        <v>0</v>
      </c>
      <c r="K120" s="67">
        <v>2</v>
      </c>
      <c r="L120" s="67">
        <v>2</v>
      </c>
      <c r="M120" s="67">
        <v>0</v>
      </c>
      <c r="N120" s="67">
        <v>1</v>
      </c>
      <c r="O120" s="232" t="s">
        <v>167</v>
      </c>
      <c r="P120" s="232">
        <v>0</v>
      </c>
      <c r="Q120" s="218">
        <v>6</v>
      </c>
      <c r="R120" s="218">
        <v>8</v>
      </c>
      <c r="S120" s="210" t="s">
        <v>44</v>
      </c>
      <c r="T120" s="236" t="s">
        <v>230</v>
      </c>
      <c r="U120" s="179" t="s">
        <v>25</v>
      </c>
      <c r="V120" s="180" t="s">
        <v>155</v>
      </c>
      <c r="W120" s="180" t="s">
        <v>155</v>
      </c>
      <c r="X120" s="180" t="s">
        <v>155</v>
      </c>
      <c r="Y120" s="132">
        <v>192.1</v>
      </c>
      <c r="Z120" s="180" t="s">
        <v>155</v>
      </c>
      <c r="AA120" s="180" t="s">
        <v>155</v>
      </c>
      <c r="AB120" s="180" t="s">
        <v>155</v>
      </c>
      <c r="AC120" s="13">
        <v>2019</v>
      </c>
      <c r="AD120" s="244"/>
    </row>
    <row r="121" spans="1:30" s="8" customFormat="1" ht="32.25" customHeight="1">
      <c r="A121" s="11"/>
      <c r="B121" s="12"/>
      <c r="C121" s="42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2"/>
      <c r="P121" s="42"/>
      <c r="Q121" s="43"/>
      <c r="R121" s="43"/>
      <c r="S121" s="43"/>
      <c r="T121" s="178" t="s">
        <v>232</v>
      </c>
      <c r="U121" s="179" t="s">
        <v>25</v>
      </c>
      <c r="V121" s="180" t="s">
        <v>155</v>
      </c>
      <c r="W121" s="180" t="s">
        <v>155</v>
      </c>
      <c r="X121" s="180" t="s">
        <v>155</v>
      </c>
      <c r="Y121" s="180">
        <v>18.739999999999998</v>
      </c>
      <c r="Z121" s="180" t="s">
        <v>155</v>
      </c>
      <c r="AA121" s="180" t="s">
        <v>155</v>
      </c>
      <c r="AB121" s="180">
        <f>Y121</f>
        <v>18.739999999999998</v>
      </c>
      <c r="AC121" s="13"/>
      <c r="AD121" s="177"/>
    </row>
    <row r="122" spans="1:30" s="8" customFormat="1" ht="46.5" customHeight="1">
      <c r="A122" s="235"/>
      <c r="B122" s="235"/>
      <c r="C122" s="67">
        <v>6</v>
      </c>
      <c r="D122" s="67">
        <v>5</v>
      </c>
      <c r="E122" s="67">
        <v>6</v>
      </c>
      <c r="F122" s="232">
        <v>0</v>
      </c>
      <c r="G122" s="232">
        <v>8</v>
      </c>
      <c r="H122" s="232">
        <v>0</v>
      </c>
      <c r="I122" s="232">
        <v>1</v>
      </c>
      <c r="J122" s="67">
        <v>0</v>
      </c>
      <c r="K122" s="67">
        <v>2</v>
      </c>
      <c r="L122" s="67">
        <v>2</v>
      </c>
      <c r="M122" s="67">
        <v>0</v>
      </c>
      <c r="N122" s="67">
        <v>1</v>
      </c>
      <c r="O122" s="232" t="s">
        <v>167</v>
      </c>
      <c r="P122" s="232">
        <v>0</v>
      </c>
      <c r="Q122" s="218">
        <v>6</v>
      </c>
      <c r="R122" s="218">
        <v>8</v>
      </c>
      <c r="S122" s="210" t="s">
        <v>41</v>
      </c>
      <c r="T122" s="236" t="s">
        <v>231</v>
      </c>
      <c r="U122" s="179" t="s">
        <v>25</v>
      </c>
      <c r="V122" s="180" t="s">
        <v>155</v>
      </c>
      <c r="W122" s="180" t="s">
        <v>155</v>
      </c>
      <c r="X122" s="180" t="s">
        <v>155</v>
      </c>
      <c r="Y122" s="132">
        <v>93.74</v>
      </c>
      <c r="Z122" s="180" t="s">
        <v>155</v>
      </c>
      <c r="AA122" s="180" t="s">
        <v>155</v>
      </c>
      <c r="AB122" s="180" t="s">
        <v>155</v>
      </c>
      <c r="AC122" s="13">
        <v>2019</v>
      </c>
      <c r="AD122" s="244"/>
    </row>
    <row r="123" spans="1:30" s="8" customFormat="1" ht="32.25" customHeight="1">
      <c r="A123" s="11"/>
      <c r="B123" s="12"/>
      <c r="C123" s="42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2"/>
      <c r="P123" s="42"/>
      <c r="Q123" s="43"/>
      <c r="R123" s="43"/>
      <c r="S123" s="43"/>
      <c r="T123" s="178" t="s">
        <v>233</v>
      </c>
      <c r="U123" s="179" t="s">
        <v>25</v>
      </c>
      <c r="V123" s="180" t="s">
        <v>155</v>
      </c>
      <c r="W123" s="180" t="s">
        <v>155</v>
      </c>
      <c r="X123" s="180" t="s">
        <v>155</v>
      </c>
      <c r="Y123" s="180">
        <v>18.739999999999998</v>
      </c>
      <c r="Z123" s="180" t="s">
        <v>155</v>
      </c>
      <c r="AA123" s="180" t="s">
        <v>155</v>
      </c>
      <c r="AB123" s="180">
        <f>Y123</f>
        <v>18.739999999999998</v>
      </c>
      <c r="AC123" s="13"/>
      <c r="AD123" s="177"/>
    </row>
    <row r="124" spans="1:30" s="8" customFormat="1" ht="32.25" customHeight="1">
      <c r="A124" s="235"/>
      <c r="B124" s="235"/>
      <c r="C124" s="67">
        <v>6</v>
      </c>
      <c r="D124" s="67">
        <v>5</v>
      </c>
      <c r="E124" s="67">
        <v>6</v>
      </c>
      <c r="F124" s="232">
        <v>0</v>
      </c>
      <c r="G124" s="232">
        <v>8</v>
      </c>
      <c r="H124" s="232">
        <v>0</v>
      </c>
      <c r="I124" s="232">
        <v>1</v>
      </c>
      <c r="J124" s="67">
        <v>0</v>
      </c>
      <c r="K124" s="67">
        <v>2</v>
      </c>
      <c r="L124" s="67">
        <v>2</v>
      </c>
      <c r="M124" s="67">
        <v>0</v>
      </c>
      <c r="N124" s="67">
        <v>1</v>
      </c>
      <c r="O124" s="67">
        <v>1</v>
      </c>
      <c r="P124" s="67">
        <v>0</v>
      </c>
      <c r="Q124" s="116">
        <v>6</v>
      </c>
      <c r="R124" s="116">
        <v>8</v>
      </c>
      <c r="S124" s="55" t="s">
        <v>166</v>
      </c>
      <c r="T124" s="236" t="s">
        <v>235</v>
      </c>
      <c r="U124" s="179" t="s">
        <v>25</v>
      </c>
      <c r="V124" s="180" t="s">
        <v>155</v>
      </c>
      <c r="W124" s="180" t="s">
        <v>155</v>
      </c>
      <c r="X124" s="180" t="s">
        <v>155</v>
      </c>
      <c r="Y124" s="130">
        <v>2282.2130000000002</v>
      </c>
      <c r="Z124" s="180" t="s">
        <v>155</v>
      </c>
      <c r="AA124" s="180" t="s">
        <v>155</v>
      </c>
      <c r="AB124" s="180" t="s">
        <v>155</v>
      </c>
      <c r="AC124" s="13">
        <v>2019</v>
      </c>
      <c r="AD124" s="177"/>
    </row>
    <row r="125" spans="1:30" s="8" customFormat="1" ht="32.25" customHeight="1">
      <c r="A125" s="11"/>
      <c r="B125" s="12"/>
      <c r="C125" s="42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2"/>
      <c r="P125" s="42"/>
      <c r="Q125" s="43"/>
      <c r="R125" s="43"/>
      <c r="S125" s="43"/>
      <c r="T125" s="178" t="s">
        <v>232</v>
      </c>
      <c r="U125" s="179" t="s">
        <v>25</v>
      </c>
      <c r="V125" s="180" t="s">
        <v>155</v>
      </c>
      <c r="W125" s="180" t="s">
        <v>155</v>
      </c>
      <c r="X125" s="180" t="s">
        <v>155</v>
      </c>
      <c r="Y125" s="180">
        <v>18.739999999999998</v>
      </c>
      <c r="Z125" s="180" t="s">
        <v>155</v>
      </c>
      <c r="AA125" s="180" t="s">
        <v>155</v>
      </c>
      <c r="AB125" s="180">
        <f>Y125</f>
        <v>18.739999999999998</v>
      </c>
      <c r="AC125" s="13"/>
      <c r="AD125" s="177"/>
    </row>
    <row r="126" spans="1:30" s="8" customFormat="1" ht="34.5" customHeight="1">
      <c r="A126" s="235"/>
      <c r="B126" s="235"/>
      <c r="C126" s="67">
        <v>6</v>
      </c>
      <c r="D126" s="67">
        <v>5</v>
      </c>
      <c r="E126" s="67">
        <v>6</v>
      </c>
      <c r="F126" s="232">
        <v>0</v>
      </c>
      <c r="G126" s="232">
        <v>8</v>
      </c>
      <c r="H126" s="232">
        <v>0</v>
      </c>
      <c r="I126" s="232">
        <v>1</v>
      </c>
      <c r="J126" s="67">
        <v>0</v>
      </c>
      <c r="K126" s="67">
        <v>2</v>
      </c>
      <c r="L126" s="67">
        <v>2</v>
      </c>
      <c r="M126" s="67">
        <v>0</v>
      </c>
      <c r="N126" s="67">
        <v>1</v>
      </c>
      <c r="O126" s="67">
        <v>1</v>
      </c>
      <c r="P126" s="67">
        <v>0</v>
      </c>
      <c r="Q126" s="116">
        <v>6</v>
      </c>
      <c r="R126" s="116">
        <v>8</v>
      </c>
      <c r="S126" s="55" t="s">
        <v>166</v>
      </c>
      <c r="T126" s="236" t="s">
        <v>236</v>
      </c>
      <c r="U126" s="179" t="s">
        <v>25</v>
      </c>
      <c r="V126" s="180" t="s">
        <v>155</v>
      </c>
      <c r="W126" s="180" t="s">
        <v>155</v>
      </c>
      <c r="X126" s="180" t="s">
        <v>155</v>
      </c>
      <c r="Y126" s="132">
        <v>977.05899999999997</v>
      </c>
      <c r="Z126" s="180" t="s">
        <v>155</v>
      </c>
      <c r="AA126" s="180" t="s">
        <v>155</v>
      </c>
      <c r="AB126" s="180" t="s">
        <v>155</v>
      </c>
      <c r="AC126" s="13">
        <v>2019</v>
      </c>
      <c r="AD126" s="177"/>
    </row>
    <row r="127" spans="1:30" s="8" customFormat="1" ht="32.25" customHeight="1">
      <c r="A127" s="11"/>
      <c r="B127" s="12"/>
      <c r="C127" s="42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2"/>
      <c r="P127" s="42"/>
      <c r="Q127" s="43"/>
      <c r="R127" s="43"/>
      <c r="S127" s="43"/>
      <c r="T127" s="178" t="s">
        <v>257</v>
      </c>
      <c r="U127" s="179" t="s">
        <v>25</v>
      </c>
      <c r="V127" s="180" t="s">
        <v>155</v>
      </c>
      <c r="W127" s="180" t="s">
        <v>155</v>
      </c>
      <c r="X127" s="180" t="s">
        <v>155</v>
      </c>
      <c r="Y127" s="180">
        <v>18.739999999999998</v>
      </c>
      <c r="Z127" s="180" t="s">
        <v>155</v>
      </c>
      <c r="AA127" s="180" t="s">
        <v>155</v>
      </c>
      <c r="AB127" s="180">
        <f>Y127</f>
        <v>18.739999999999998</v>
      </c>
      <c r="AC127" s="13"/>
      <c r="AD127" s="177"/>
    </row>
    <row r="128" spans="1:30" s="8" customFormat="1" ht="42.75">
      <c r="A128" s="64"/>
      <c r="B128" s="65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7"/>
      <c r="N128" s="66"/>
      <c r="O128" s="66"/>
      <c r="P128" s="66"/>
      <c r="Q128" s="55"/>
      <c r="R128" s="55"/>
      <c r="S128" s="55"/>
      <c r="T128" s="170" t="s">
        <v>96</v>
      </c>
      <c r="U128" s="201" t="s">
        <v>25</v>
      </c>
      <c r="V128" s="202">
        <f>SUM(V132,V135,V138,V141,V144,V146,V148,)</f>
        <v>1129.2</v>
      </c>
      <c r="W128" s="202">
        <f>SUM(W132,W135,W138,W141,W144,W146,W148,W150,)</f>
        <v>1257.6199999999999</v>
      </c>
      <c r="X128" s="202">
        <f>SUM(X132,X135,X138,X141,X144,X146,X148,X150,X152,X154,X156,X158,X160)</f>
        <v>24007.9</v>
      </c>
      <c r="Y128" s="191">
        <f>SUM(Y132,Y135,Y138,Y141,Y144,Y146,Y148,Y150,Y152,Y154,Y158,Y160,Y162,Y164,Y166)</f>
        <v>7429.6459999999997</v>
      </c>
      <c r="Z128" s="202">
        <f>SUM(Z132,Z135,Z138,Z141,Z144,Z146,Z148,Z150,Z152,Z154,Z162)</f>
        <v>143.80000000000001</v>
      </c>
      <c r="AA128" s="202">
        <f>SUM(AA132,AA135,AA138,AA141,AA144,AA146,AA148,AA150,AA152,AA154,AA162)</f>
        <v>143.80000000000001</v>
      </c>
      <c r="AB128" s="203" t="s">
        <v>155</v>
      </c>
      <c r="AC128" s="13">
        <v>2019</v>
      </c>
      <c r="AD128" s="244">
        <f>SUM(V128:AA128)</f>
        <v>34111.966000000008</v>
      </c>
    </row>
    <row r="129" spans="1:30" s="8" customFormat="1" ht="30">
      <c r="A129" s="11"/>
      <c r="B129" s="11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3"/>
      <c r="R129" s="43"/>
      <c r="S129" s="43"/>
      <c r="T129" s="9" t="s">
        <v>97</v>
      </c>
      <c r="U129" s="215" t="s">
        <v>6</v>
      </c>
      <c r="V129" s="181">
        <v>0</v>
      </c>
      <c r="W129" s="89">
        <v>100</v>
      </c>
      <c r="X129" s="181">
        <v>80</v>
      </c>
      <c r="Y129" s="89">
        <v>80</v>
      </c>
      <c r="Z129" s="89">
        <v>80</v>
      </c>
      <c r="AA129" s="89">
        <v>80</v>
      </c>
      <c r="AB129" s="89">
        <v>100</v>
      </c>
      <c r="AC129" s="126">
        <v>2015</v>
      </c>
      <c r="AD129" s="53"/>
    </row>
    <row r="130" spans="1:30" s="8" customFormat="1" ht="30">
      <c r="A130" s="11"/>
      <c r="B130" s="1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9"/>
      <c r="N130" s="42"/>
      <c r="O130" s="42"/>
      <c r="P130" s="42"/>
      <c r="Q130" s="43"/>
      <c r="R130" s="43"/>
      <c r="S130" s="43"/>
      <c r="T130" s="9" t="s">
        <v>98</v>
      </c>
      <c r="U130" s="215" t="s">
        <v>6</v>
      </c>
      <c r="V130" s="181">
        <v>100</v>
      </c>
      <c r="W130" s="89">
        <v>100</v>
      </c>
      <c r="X130" s="181">
        <v>100</v>
      </c>
      <c r="Y130" s="89">
        <v>100</v>
      </c>
      <c r="Z130" s="89">
        <v>100</v>
      </c>
      <c r="AA130" s="89">
        <v>100</v>
      </c>
      <c r="AB130" s="89">
        <v>100</v>
      </c>
      <c r="AC130" s="13">
        <v>2019</v>
      </c>
      <c r="AD130" s="53"/>
    </row>
    <row r="131" spans="1:30" s="8" customFormat="1" ht="30">
      <c r="A131" s="11"/>
      <c r="B131" s="1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9"/>
      <c r="N131" s="42"/>
      <c r="O131" s="42"/>
      <c r="P131" s="42"/>
      <c r="Q131" s="43"/>
      <c r="R131" s="43"/>
      <c r="S131" s="43"/>
      <c r="T131" s="9" t="s">
        <v>99</v>
      </c>
      <c r="U131" s="215" t="s">
        <v>6</v>
      </c>
      <c r="V131" s="89">
        <v>0</v>
      </c>
      <c r="W131" s="89">
        <v>20</v>
      </c>
      <c r="X131" s="181">
        <v>40</v>
      </c>
      <c r="Y131" s="89">
        <v>41</v>
      </c>
      <c r="Z131" s="89">
        <v>42</v>
      </c>
      <c r="AA131" s="89">
        <v>43</v>
      </c>
      <c r="AB131" s="89">
        <v>43</v>
      </c>
      <c r="AC131" s="126">
        <v>2019</v>
      </c>
      <c r="AD131" s="53"/>
    </row>
    <row r="132" spans="1:30" s="8" customFormat="1" ht="36" customHeight="1">
      <c r="A132" s="11"/>
      <c r="B132" s="12"/>
      <c r="C132" s="42">
        <v>6</v>
      </c>
      <c r="D132" s="42">
        <v>5</v>
      </c>
      <c r="E132" s="42">
        <v>6</v>
      </c>
      <c r="F132" s="42">
        <v>0</v>
      </c>
      <c r="G132" s="42">
        <v>8</v>
      </c>
      <c r="H132" s="42">
        <v>0</v>
      </c>
      <c r="I132" s="42">
        <v>1</v>
      </c>
      <c r="J132" s="42">
        <v>0</v>
      </c>
      <c r="K132" s="42">
        <v>2</v>
      </c>
      <c r="L132" s="42">
        <v>2</v>
      </c>
      <c r="M132" s="42">
        <v>0</v>
      </c>
      <c r="N132" s="42">
        <v>2</v>
      </c>
      <c r="O132" s="42">
        <v>2</v>
      </c>
      <c r="P132" s="42">
        <v>2</v>
      </c>
      <c r="Q132" s="43">
        <v>1</v>
      </c>
      <c r="R132" s="43">
        <v>2</v>
      </c>
      <c r="S132" s="43" t="s">
        <v>42</v>
      </c>
      <c r="T132" s="9" t="s">
        <v>100</v>
      </c>
      <c r="U132" s="215" t="s">
        <v>25</v>
      </c>
      <c r="V132" s="89">
        <v>0</v>
      </c>
      <c r="W132" s="89">
        <v>30</v>
      </c>
      <c r="X132" s="106">
        <v>79</v>
      </c>
      <c r="Y132" s="135">
        <v>80</v>
      </c>
      <c r="Z132" s="87">
        <v>81.3</v>
      </c>
      <c r="AA132" s="87">
        <f>SUM(Z132)</f>
        <v>81.3</v>
      </c>
      <c r="AB132" s="89" t="s">
        <v>155</v>
      </c>
      <c r="AC132" s="13">
        <v>2019</v>
      </c>
      <c r="AD132" s="53"/>
    </row>
    <row r="133" spans="1:30" s="8" customFormat="1" ht="59.25" customHeight="1">
      <c r="A133" s="11"/>
      <c r="B133" s="1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3"/>
      <c r="R133" s="43"/>
      <c r="S133" s="43"/>
      <c r="T133" s="61" t="s">
        <v>185</v>
      </c>
      <c r="U133" s="215" t="s">
        <v>6</v>
      </c>
      <c r="V133" s="89">
        <f>(V132*100)/V86</f>
        <v>0</v>
      </c>
      <c r="W133" s="89">
        <f>(W132*100)/W86</f>
        <v>0.12685864297871874</v>
      </c>
      <c r="X133" s="180" t="s">
        <v>155</v>
      </c>
      <c r="Y133" s="86" t="s">
        <v>155</v>
      </c>
      <c r="Z133" s="86" t="s">
        <v>155</v>
      </c>
      <c r="AA133" s="86" t="s">
        <v>155</v>
      </c>
      <c r="AB133" s="125">
        <v>0.1</v>
      </c>
      <c r="AC133" s="126">
        <v>2015</v>
      </c>
      <c r="AD133" s="53"/>
    </row>
    <row r="134" spans="1:30" s="8" customFormat="1" ht="33" customHeight="1">
      <c r="A134" s="11"/>
      <c r="B134" s="1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3"/>
      <c r="R134" s="43"/>
      <c r="S134" s="43"/>
      <c r="T134" s="178" t="s">
        <v>186</v>
      </c>
      <c r="U134" s="179" t="s">
        <v>6</v>
      </c>
      <c r="V134" s="180" t="s">
        <v>155</v>
      </c>
      <c r="W134" s="180" t="s">
        <v>155</v>
      </c>
      <c r="X134" s="181">
        <v>10</v>
      </c>
      <c r="Y134" s="181">
        <v>20</v>
      </c>
      <c r="Z134" s="181">
        <v>30</v>
      </c>
      <c r="AA134" s="181">
        <v>30</v>
      </c>
      <c r="AB134" s="181">
        <v>30</v>
      </c>
      <c r="AC134" s="126"/>
      <c r="AD134" s="53"/>
    </row>
    <row r="135" spans="1:30" s="8" customFormat="1" ht="36.75" customHeight="1">
      <c r="A135" s="11"/>
      <c r="B135" s="12"/>
      <c r="C135" s="42">
        <v>6</v>
      </c>
      <c r="D135" s="42">
        <v>5</v>
      </c>
      <c r="E135" s="42">
        <v>6</v>
      </c>
      <c r="F135" s="42">
        <v>0</v>
      </c>
      <c r="G135" s="42">
        <v>8</v>
      </c>
      <c r="H135" s="42">
        <v>0</v>
      </c>
      <c r="I135" s="42">
        <v>1</v>
      </c>
      <c r="J135" s="42">
        <v>0</v>
      </c>
      <c r="K135" s="42">
        <v>2</v>
      </c>
      <c r="L135" s="42">
        <v>2</v>
      </c>
      <c r="M135" s="49">
        <v>0</v>
      </c>
      <c r="N135" s="42">
        <v>2</v>
      </c>
      <c r="O135" s="42">
        <v>2</v>
      </c>
      <c r="P135" s="42">
        <v>3</v>
      </c>
      <c r="Q135" s="43">
        <v>1</v>
      </c>
      <c r="R135" s="43">
        <v>2</v>
      </c>
      <c r="S135" s="43" t="s">
        <v>41</v>
      </c>
      <c r="T135" s="9" t="s">
        <v>101</v>
      </c>
      <c r="U135" s="215" t="s">
        <v>25</v>
      </c>
      <c r="V135" s="106">
        <v>33</v>
      </c>
      <c r="W135" s="81">
        <v>170</v>
      </c>
      <c r="X135" s="106">
        <v>56</v>
      </c>
      <c r="Y135" s="135">
        <v>62</v>
      </c>
      <c r="Z135" s="101">
        <v>62.5</v>
      </c>
      <c r="AA135" s="101">
        <f>SUM(Z135)</f>
        <v>62.5</v>
      </c>
      <c r="AB135" s="180" t="s">
        <v>155</v>
      </c>
      <c r="AC135" s="13">
        <v>2019</v>
      </c>
      <c r="AD135" s="53"/>
    </row>
    <row r="136" spans="1:30" s="8" customFormat="1" ht="60">
      <c r="A136" s="11"/>
      <c r="B136" s="1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3"/>
      <c r="R136" s="43"/>
      <c r="S136" s="43"/>
      <c r="T136" s="61" t="s">
        <v>258</v>
      </c>
      <c r="U136" s="215" t="s">
        <v>6</v>
      </c>
      <c r="V136" s="81">
        <f>(V135*100)/V86</f>
        <v>0.14801989746258012</v>
      </c>
      <c r="W136" s="81">
        <f>(W135*100)/W86</f>
        <v>0.71886564354607296</v>
      </c>
      <c r="X136" s="180" t="s">
        <v>155</v>
      </c>
      <c r="Y136" s="86" t="s">
        <v>155</v>
      </c>
      <c r="Z136" s="86" t="s">
        <v>155</v>
      </c>
      <c r="AA136" s="86" t="s">
        <v>155</v>
      </c>
      <c r="AB136" s="86">
        <v>0.7</v>
      </c>
      <c r="AC136" s="126">
        <v>2015</v>
      </c>
      <c r="AD136" s="53"/>
    </row>
    <row r="137" spans="1:30" s="8" customFormat="1" ht="31.5" customHeight="1">
      <c r="A137" s="11"/>
      <c r="B137" s="1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3"/>
      <c r="R137" s="43"/>
      <c r="S137" s="43"/>
      <c r="T137" s="178" t="s">
        <v>259</v>
      </c>
      <c r="U137" s="179" t="s">
        <v>6</v>
      </c>
      <c r="V137" s="180" t="s">
        <v>155</v>
      </c>
      <c r="W137" s="180" t="s">
        <v>155</v>
      </c>
      <c r="X137" s="181">
        <v>30</v>
      </c>
      <c r="Y137" s="181">
        <v>50</v>
      </c>
      <c r="Z137" s="181">
        <v>50</v>
      </c>
      <c r="AA137" s="181">
        <v>50</v>
      </c>
      <c r="AB137" s="181">
        <v>50</v>
      </c>
      <c r="AC137" s="126"/>
      <c r="AD137" s="53"/>
    </row>
    <row r="138" spans="1:30" s="8" customFormat="1" ht="30">
      <c r="A138" s="11"/>
      <c r="B138" s="12"/>
      <c r="C138" s="42">
        <v>6</v>
      </c>
      <c r="D138" s="42">
        <v>5</v>
      </c>
      <c r="E138" s="42">
        <v>6</v>
      </c>
      <c r="F138" s="42">
        <v>0</v>
      </c>
      <c r="G138" s="42">
        <v>8</v>
      </c>
      <c r="H138" s="42">
        <v>0</v>
      </c>
      <c r="I138" s="42">
        <v>1</v>
      </c>
      <c r="J138" s="42">
        <v>0</v>
      </c>
      <c r="K138" s="42">
        <v>2</v>
      </c>
      <c r="L138" s="42">
        <v>2</v>
      </c>
      <c r="M138" s="49">
        <v>0</v>
      </c>
      <c r="N138" s="42">
        <v>2</v>
      </c>
      <c r="O138" s="42">
        <v>2</v>
      </c>
      <c r="P138" s="42">
        <v>3</v>
      </c>
      <c r="Q138" s="43">
        <v>1</v>
      </c>
      <c r="R138" s="43">
        <v>1</v>
      </c>
      <c r="S138" s="43" t="s">
        <v>41</v>
      </c>
      <c r="T138" s="9" t="s">
        <v>102</v>
      </c>
      <c r="U138" s="215" t="s">
        <v>25</v>
      </c>
      <c r="V138" s="106">
        <v>0</v>
      </c>
      <c r="W138" s="81">
        <v>200</v>
      </c>
      <c r="X138" s="106">
        <v>189.9</v>
      </c>
      <c r="Y138" s="135">
        <v>0</v>
      </c>
      <c r="Z138" s="81">
        <v>0</v>
      </c>
      <c r="AA138" s="81">
        <f>SUM(Z138)</f>
        <v>0</v>
      </c>
      <c r="AB138" s="180" t="s">
        <v>155</v>
      </c>
      <c r="AC138" s="13">
        <v>2015</v>
      </c>
      <c r="AD138" s="53"/>
    </row>
    <row r="139" spans="1:30" s="8" customFormat="1" ht="60">
      <c r="A139" s="11"/>
      <c r="B139" s="1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9"/>
      <c r="N139" s="42"/>
      <c r="O139" s="42"/>
      <c r="P139" s="42"/>
      <c r="Q139" s="43"/>
      <c r="R139" s="43"/>
      <c r="S139" s="43"/>
      <c r="T139" s="61" t="s">
        <v>260</v>
      </c>
      <c r="U139" s="215" t="s">
        <v>6</v>
      </c>
      <c r="V139" s="106">
        <f>(V138*100)/V86</f>
        <v>0</v>
      </c>
      <c r="W139" s="81">
        <f>(W138*100)/W86</f>
        <v>0.8457242865247917</v>
      </c>
      <c r="X139" s="180" t="s">
        <v>155</v>
      </c>
      <c r="Y139" s="180" t="s">
        <v>155</v>
      </c>
      <c r="Z139" s="180" t="s">
        <v>155</v>
      </c>
      <c r="AA139" s="180" t="s">
        <v>155</v>
      </c>
      <c r="AB139" s="180">
        <v>0.8</v>
      </c>
      <c r="AC139" s="13">
        <v>2015</v>
      </c>
      <c r="AD139" s="53"/>
    </row>
    <row r="140" spans="1:30" s="8" customFormat="1" ht="45">
      <c r="A140" s="11"/>
      <c r="B140" s="1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9"/>
      <c r="N140" s="42"/>
      <c r="O140" s="42"/>
      <c r="P140" s="42"/>
      <c r="Q140" s="43"/>
      <c r="R140" s="43"/>
      <c r="S140" s="43"/>
      <c r="T140" s="178" t="s">
        <v>261</v>
      </c>
      <c r="U140" s="179" t="s">
        <v>6</v>
      </c>
      <c r="V140" s="180" t="s">
        <v>155</v>
      </c>
      <c r="W140" s="180" t="s">
        <v>155</v>
      </c>
      <c r="X140" s="181">
        <v>100</v>
      </c>
      <c r="Y140" s="181">
        <v>100</v>
      </c>
      <c r="Z140" s="181">
        <v>0</v>
      </c>
      <c r="AA140" s="181">
        <v>0</v>
      </c>
      <c r="AB140" s="181">
        <v>100</v>
      </c>
      <c r="AC140" s="13"/>
      <c r="AD140" s="53"/>
    </row>
    <row r="141" spans="1:30" s="8" customFormat="1" ht="30">
      <c r="A141" s="11"/>
      <c r="B141" s="12"/>
      <c r="C141" s="42">
        <v>6</v>
      </c>
      <c r="D141" s="42">
        <v>5</v>
      </c>
      <c r="E141" s="42">
        <v>6</v>
      </c>
      <c r="F141" s="42">
        <v>0</v>
      </c>
      <c r="G141" s="42">
        <v>8</v>
      </c>
      <c r="H141" s="42">
        <v>0</v>
      </c>
      <c r="I141" s="42">
        <v>1</v>
      </c>
      <c r="J141" s="42">
        <v>0</v>
      </c>
      <c r="K141" s="42">
        <v>2</v>
      </c>
      <c r="L141" s="42">
        <v>2</v>
      </c>
      <c r="M141" s="42">
        <v>0</v>
      </c>
      <c r="N141" s="42">
        <v>2</v>
      </c>
      <c r="O141" s="42">
        <v>2</v>
      </c>
      <c r="P141" s="42">
        <v>2</v>
      </c>
      <c r="Q141" s="43">
        <v>1</v>
      </c>
      <c r="R141" s="43">
        <v>1</v>
      </c>
      <c r="S141" s="43" t="s">
        <v>42</v>
      </c>
      <c r="T141" s="9" t="s">
        <v>103</v>
      </c>
      <c r="U141" s="215" t="s">
        <v>25</v>
      </c>
      <c r="V141" s="106">
        <v>500</v>
      </c>
      <c r="W141" s="81">
        <v>500</v>
      </c>
      <c r="X141" s="106">
        <v>669</v>
      </c>
      <c r="Y141" s="135">
        <v>2523.4</v>
      </c>
      <c r="Z141" s="81">
        <v>0</v>
      </c>
      <c r="AA141" s="81">
        <f>SUM(Z141)</f>
        <v>0</v>
      </c>
      <c r="AB141" s="180" t="s">
        <v>155</v>
      </c>
      <c r="AC141" s="13">
        <v>2015</v>
      </c>
      <c r="AD141" s="53"/>
    </row>
    <row r="142" spans="1:30" s="8" customFormat="1" ht="60">
      <c r="A142" s="11"/>
      <c r="B142" s="1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9"/>
      <c r="N142" s="42"/>
      <c r="O142" s="42"/>
      <c r="P142" s="42"/>
      <c r="Q142" s="43"/>
      <c r="R142" s="43"/>
      <c r="S142" s="43"/>
      <c r="T142" s="61" t="s">
        <v>262</v>
      </c>
      <c r="U142" s="215" t="s">
        <v>6</v>
      </c>
      <c r="V142" s="106">
        <f>(V141*100)/V86</f>
        <v>2.2427257191300018</v>
      </c>
      <c r="W142" s="81">
        <f>(W141*100)/W86</f>
        <v>2.1143107163119792</v>
      </c>
      <c r="X142" s="180" t="s">
        <v>155</v>
      </c>
      <c r="Y142" s="180" t="s">
        <v>155</v>
      </c>
      <c r="Z142" s="180" t="s">
        <v>155</v>
      </c>
      <c r="AA142" s="180" t="s">
        <v>155</v>
      </c>
      <c r="AB142" s="81">
        <v>2.2000000000000002</v>
      </c>
      <c r="AC142" s="126">
        <v>2014</v>
      </c>
      <c r="AD142" s="53"/>
    </row>
    <row r="143" spans="1:30" s="8" customFormat="1" ht="37.5" customHeight="1">
      <c r="A143" s="11"/>
      <c r="B143" s="1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9"/>
      <c r="N143" s="42"/>
      <c r="O143" s="42"/>
      <c r="P143" s="42"/>
      <c r="Q143" s="43"/>
      <c r="R143" s="43"/>
      <c r="S143" s="43"/>
      <c r="T143" s="178" t="s">
        <v>263</v>
      </c>
      <c r="U143" s="179" t="s">
        <v>6</v>
      </c>
      <c r="V143" s="180" t="s">
        <v>155</v>
      </c>
      <c r="W143" s="180" t="s">
        <v>155</v>
      </c>
      <c r="X143" s="181">
        <v>100</v>
      </c>
      <c r="Y143" s="181">
        <v>100</v>
      </c>
      <c r="Z143" s="181">
        <v>0</v>
      </c>
      <c r="AA143" s="181">
        <v>0</v>
      </c>
      <c r="AB143" s="181">
        <v>100</v>
      </c>
      <c r="AC143" s="126"/>
      <c r="AD143" s="53"/>
    </row>
    <row r="144" spans="1:30" s="8" customFormat="1" ht="60">
      <c r="A144" s="11"/>
      <c r="B144" s="12"/>
      <c r="C144" s="42">
        <v>6</v>
      </c>
      <c r="D144" s="42">
        <v>5</v>
      </c>
      <c r="E144" s="42">
        <v>6</v>
      </c>
      <c r="F144" s="42">
        <v>0</v>
      </c>
      <c r="G144" s="42">
        <v>8</v>
      </c>
      <c r="H144" s="42">
        <v>0</v>
      </c>
      <c r="I144" s="42">
        <v>1</v>
      </c>
      <c r="J144" s="42">
        <v>0</v>
      </c>
      <c r="K144" s="42">
        <v>2</v>
      </c>
      <c r="L144" s="42">
        <v>2</v>
      </c>
      <c r="M144" s="49">
        <v>7</v>
      </c>
      <c r="N144" s="42">
        <v>4</v>
      </c>
      <c r="O144" s="42">
        <v>0</v>
      </c>
      <c r="P144" s="42">
        <v>8</v>
      </c>
      <c r="Q144" s="43"/>
      <c r="R144" s="43"/>
      <c r="S144" s="43"/>
      <c r="T144" s="9" t="s">
        <v>104</v>
      </c>
      <c r="U144" s="215" t="s">
        <v>25</v>
      </c>
      <c r="V144" s="106">
        <v>496.2</v>
      </c>
      <c r="W144" s="81">
        <v>0</v>
      </c>
      <c r="X144" s="106">
        <v>0</v>
      </c>
      <c r="Y144" s="81">
        <v>0</v>
      </c>
      <c r="Z144" s="81">
        <v>0</v>
      </c>
      <c r="AA144" s="81">
        <v>0</v>
      </c>
      <c r="AB144" s="180" t="s">
        <v>155</v>
      </c>
      <c r="AC144" s="13">
        <v>2014</v>
      </c>
      <c r="AD144" s="53"/>
    </row>
    <row r="145" spans="1:30" s="8" customFormat="1" ht="82.5" customHeight="1">
      <c r="A145" s="11"/>
      <c r="B145" s="1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9"/>
      <c r="N145" s="42"/>
      <c r="O145" s="42"/>
      <c r="P145" s="42"/>
      <c r="Q145" s="43"/>
      <c r="R145" s="43"/>
      <c r="S145" s="43"/>
      <c r="T145" s="61" t="s">
        <v>276</v>
      </c>
      <c r="U145" s="215" t="s">
        <v>6</v>
      </c>
      <c r="V145" s="180">
        <f t="shared" ref="V145:AA145" si="6">V144/V86*100</f>
        <v>2.2256810036646137</v>
      </c>
      <c r="W145" s="86">
        <f t="shared" si="6"/>
        <v>0</v>
      </c>
      <c r="X145" s="180">
        <f>X144/X86*100</f>
        <v>0</v>
      </c>
      <c r="Y145" s="86">
        <f t="shared" si="6"/>
        <v>0</v>
      </c>
      <c r="Z145" s="86">
        <f t="shared" si="6"/>
        <v>0</v>
      </c>
      <c r="AA145" s="86">
        <f t="shared" si="6"/>
        <v>0</v>
      </c>
      <c r="AB145" s="180">
        <f t="shared" ref="AB145:AB151" si="7">SUM(V145:AA145)</f>
        <v>2.2256810036646137</v>
      </c>
      <c r="AC145" s="13">
        <v>2014</v>
      </c>
      <c r="AD145" s="53"/>
    </row>
    <row r="146" spans="1:30" s="8" customFormat="1" ht="45">
      <c r="A146" s="11"/>
      <c r="B146" s="12"/>
      <c r="C146" s="42">
        <v>6</v>
      </c>
      <c r="D146" s="42">
        <v>5</v>
      </c>
      <c r="E146" s="42">
        <v>6</v>
      </c>
      <c r="F146" s="42">
        <v>0</v>
      </c>
      <c r="G146" s="42">
        <v>8</v>
      </c>
      <c r="H146" s="42">
        <v>0</v>
      </c>
      <c r="I146" s="42">
        <v>1</v>
      </c>
      <c r="J146" s="42">
        <v>0</v>
      </c>
      <c r="K146" s="42">
        <v>2</v>
      </c>
      <c r="L146" s="42">
        <v>2</v>
      </c>
      <c r="M146" s="49">
        <v>7</v>
      </c>
      <c r="N146" s="42">
        <v>4</v>
      </c>
      <c r="O146" s="42">
        <v>0</v>
      </c>
      <c r="P146" s="42">
        <v>9</v>
      </c>
      <c r="Q146" s="43"/>
      <c r="R146" s="43"/>
      <c r="S146" s="43"/>
      <c r="T146" s="9" t="s">
        <v>105</v>
      </c>
      <c r="U146" s="215" t="s">
        <v>25</v>
      </c>
      <c r="V146" s="106">
        <v>100</v>
      </c>
      <c r="W146" s="81">
        <v>0</v>
      </c>
      <c r="X146" s="106">
        <v>0</v>
      </c>
      <c r="Y146" s="81">
        <v>0</v>
      </c>
      <c r="Z146" s="81">
        <v>0</v>
      </c>
      <c r="AA146" s="81">
        <v>0</v>
      </c>
      <c r="AB146" s="180" t="s">
        <v>155</v>
      </c>
      <c r="AC146" s="13">
        <v>2014</v>
      </c>
      <c r="AD146" s="53"/>
    </row>
    <row r="147" spans="1:30" s="8" customFormat="1" ht="75">
      <c r="A147" s="11"/>
      <c r="B147" s="1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9"/>
      <c r="N147" s="42"/>
      <c r="O147" s="42"/>
      <c r="P147" s="42"/>
      <c r="Q147" s="43"/>
      <c r="R147" s="43"/>
      <c r="S147" s="43"/>
      <c r="T147" s="61" t="s">
        <v>277</v>
      </c>
      <c r="U147" s="215" t="s">
        <v>6</v>
      </c>
      <c r="V147" s="86">
        <f t="shared" ref="V147:AA147" si="8">V146/V86*100</f>
        <v>0.44854514382600036</v>
      </c>
      <c r="W147" s="86">
        <f t="shared" si="8"/>
        <v>0</v>
      </c>
      <c r="X147" s="180">
        <f>X146/X86*100</f>
        <v>0</v>
      </c>
      <c r="Y147" s="86">
        <f t="shared" si="8"/>
        <v>0</v>
      </c>
      <c r="Z147" s="86">
        <f t="shared" si="8"/>
        <v>0</v>
      </c>
      <c r="AA147" s="86">
        <f t="shared" si="8"/>
        <v>0</v>
      </c>
      <c r="AB147" s="180">
        <f t="shared" si="7"/>
        <v>0.44854514382600036</v>
      </c>
      <c r="AC147" s="13">
        <v>2014</v>
      </c>
      <c r="AD147" s="53"/>
    </row>
    <row r="148" spans="1:30" s="8" customFormat="1" ht="33" customHeight="1">
      <c r="A148" s="11"/>
      <c r="B148" s="12"/>
      <c r="C148" s="42">
        <v>6</v>
      </c>
      <c r="D148" s="42">
        <v>5</v>
      </c>
      <c r="E148" s="42">
        <v>6</v>
      </c>
      <c r="F148" s="42">
        <v>0</v>
      </c>
      <c r="G148" s="42">
        <v>8</v>
      </c>
      <c r="H148" s="42">
        <v>0</v>
      </c>
      <c r="I148" s="42">
        <v>1</v>
      </c>
      <c r="J148" s="42">
        <v>0</v>
      </c>
      <c r="K148" s="42">
        <v>2</v>
      </c>
      <c r="L148" s="42">
        <v>2</v>
      </c>
      <c r="M148" s="49">
        <v>7</v>
      </c>
      <c r="N148" s="42">
        <v>4</v>
      </c>
      <c r="O148" s="42">
        <v>1</v>
      </c>
      <c r="P148" s="42">
        <v>0</v>
      </c>
      <c r="Q148" s="43"/>
      <c r="R148" s="43"/>
      <c r="S148" s="43"/>
      <c r="T148" s="9" t="s">
        <v>106</v>
      </c>
      <c r="U148" s="215" t="s">
        <v>25</v>
      </c>
      <c r="V148" s="106">
        <v>0</v>
      </c>
      <c r="W148" s="106">
        <v>148.77000000000001</v>
      </c>
      <c r="X148" s="106">
        <v>0</v>
      </c>
      <c r="Y148" s="81">
        <v>0</v>
      </c>
      <c r="Z148" s="81">
        <v>0</v>
      </c>
      <c r="AA148" s="81">
        <v>0</v>
      </c>
      <c r="AB148" s="180" t="s">
        <v>155</v>
      </c>
      <c r="AC148" s="13">
        <v>2015</v>
      </c>
      <c r="AD148" s="53"/>
    </row>
    <row r="149" spans="1:30" s="8" customFormat="1" ht="29.25" customHeight="1">
      <c r="A149" s="11"/>
      <c r="B149" s="1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9"/>
      <c r="N149" s="42"/>
      <c r="O149" s="42"/>
      <c r="P149" s="42"/>
      <c r="Q149" s="43"/>
      <c r="R149" s="43"/>
      <c r="S149" s="43"/>
      <c r="T149" s="61" t="s">
        <v>278</v>
      </c>
      <c r="U149" s="215" t="s">
        <v>6</v>
      </c>
      <c r="V149" s="86">
        <f>V148/V88*100</f>
        <v>0</v>
      </c>
      <c r="W149" s="180">
        <f>W148/W86*100</f>
        <v>0.62909201053146635</v>
      </c>
      <c r="X149" s="180">
        <f>X148/X88*100</f>
        <v>0</v>
      </c>
      <c r="Y149" s="86">
        <v>0</v>
      </c>
      <c r="Z149" s="86">
        <f>Z148/Z88*100</f>
        <v>0</v>
      </c>
      <c r="AA149" s="86">
        <f>AA148/AA88*100</f>
        <v>0</v>
      </c>
      <c r="AB149" s="161">
        <f t="shared" si="7"/>
        <v>0.62909201053146635</v>
      </c>
      <c r="AC149" s="13">
        <v>2015</v>
      </c>
      <c r="AD149" s="53"/>
    </row>
    <row r="150" spans="1:30" s="8" customFormat="1" ht="45">
      <c r="A150" s="11"/>
      <c r="B150" s="12"/>
      <c r="C150" s="42">
        <v>6</v>
      </c>
      <c r="D150" s="42">
        <v>5</v>
      </c>
      <c r="E150" s="42">
        <v>6</v>
      </c>
      <c r="F150" s="42">
        <v>0</v>
      </c>
      <c r="G150" s="42">
        <v>8</v>
      </c>
      <c r="H150" s="42">
        <v>0</v>
      </c>
      <c r="I150" s="42">
        <v>1</v>
      </c>
      <c r="J150" s="42">
        <v>0</v>
      </c>
      <c r="K150" s="42">
        <v>2</v>
      </c>
      <c r="L150" s="42">
        <v>2</v>
      </c>
      <c r="M150" s="49">
        <v>5</v>
      </c>
      <c r="N150" s="42">
        <v>1</v>
      </c>
      <c r="O150" s="42">
        <v>9</v>
      </c>
      <c r="P150" s="42">
        <v>0</v>
      </c>
      <c r="Q150" s="43"/>
      <c r="R150" s="43"/>
      <c r="S150" s="43"/>
      <c r="T150" s="9" t="s">
        <v>107</v>
      </c>
      <c r="U150" s="215" t="s">
        <v>25</v>
      </c>
      <c r="V150" s="106">
        <v>0</v>
      </c>
      <c r="W150" s="106">
        <v>208.85</v>
      </c>
      <c r="X150" s="106">
        <v>0</v>
      </c>
      <c r="Y150" s="81">
        <v>0</v>
      </c>
      <c r="Z150" s="81">
        <v>0</v>
      </c>
      <c r="AA150" s="81">
        <v>0</v>
      </c>
      <c r="AB150" s="180" t="s">
        <v>155</v>
      </c>
      <c r="AC150" s="13">
        <v>2015</v>
      </c>
      <c r="AD150" s="53"/>
    </row>
    <row r="151" spans="1:30" s="8" customFormat="1" ht="45">
      <c r="A151" s="11"/>
      <c r="B151" s="1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9"/>
      <c r="N151" s="42"/>
      <c r="O151" s="42"/>
      <c r="P151" s="42"/>
      <c r="Q151" s="43"/>
      <c r="R151" s="43"/>
      <c r="S151" s="43"/>
      <c r="T151" s="61" t="s">
        <v>279</v>
      </c>
      <c r="U151" s="215" t="s">
        <v>6</v>
      </c>
      <c r="V151" s="86">
        <f>V150/V90*100</f>
        <v>0</v>
      </c>
      <c r="W151" s="86">
        <f>W150/W87*100</f>
        <v>0.93275128938295016</v>
      </c>
      <c r="X151" s="180">
        <f>X150/X90*100</f>
        <v>0</v>
      </c>
      <c r="Y151" s="86">
        <f>Y150/Y90*100</f>
        <v>0</v>
      </c>
      <c r="Z151" s="86">
        <f>Z150/Z90*100</f>
        <v>0</v>
      </c>
      <c r="AA151" s="86">
        <f>AA150/AA90*100</f>
        <v>0</v>
      </c>
      <c r="AB151" s="180">
        <f t="shared" si="7"/>
        <v>0.93275128938295016</v>
      </c>
      <c r="AC151" s="13">
        <v>2015</v>
      </c>
      <c r="AD151" s="53"/>
    </row>
    <row r="152" spans="1:30" s="8" customFormat="1" ht="30">
      <c r="A152" s="11"/>
      <c r="B152" s="12"/>
      <c r="C152" s="42">
        <v>6</v>
      </c>
      <c r="D152" s="42">
        <v>5</v>
      </c>
      <c r="E152" s="42">
        <v>6</v>
      </c>
      <c r="F152" s="42">
        <v>0</v>
      </c>
      <c r="G152" s="42">
        <v>8</v>
      </c>
      <c r="H152" s="42">
        <v>0</v>
      </c>
      <c r="I152" s="42">
        <v>1</v>
      </c>
      <c r="J152" s="42">
        <v>0</v>
      </c>
      <c r="K152" s="42">
        <v>2</v>
      </c>
      <c r="L152" s="42">
        <v>2</v>
      </c>
      <c r="M152" s="49">
        <v>0</v>
      </c>
      <c r="N152" s="42">
        <v>2</v>
      </c>
      <c r="O152" s="42">
        <v>2</v>
      </c>
      <c r="P152" s="42">
        <v>3</v>
      </c>
      <c r="Q152" s="43">
        <v>1</v>
      </c>
      <c r="R152" s="43">
        <v>3</v>
      </c>
      <c r="S152" s="43" t="s">
        <v>41</v>
      </c>
      <c r="T152" s="9" t="s">
        <v>320</v>
      </c>
      <c r="U152" s="215" t="s">
        <v>25</v>
      </c>
      <c r="V152" s="106">
        <v>0</v>
      </c>
      <c r="W152" s="106">
        <v>0</v>
      </c>
      <c r="X152" s="106">
        <v>120</v>
      </c>
      <c r="Y152" s="135">
        <v>0</v>
      </c>
      <c r="Z152" s="81">
        <v>0</v>
      </c>
      <c r="AA152" s="81">
        <v>0</v>
      </c>
      <c r="AB152" s="180" t="s">
        <v>155</v>
      </c>
      <c r="AC152" s="13">
        <v>2016</v>
      </c>
      <c r="AD152" s="53"/>
    </row>
    <row r="153" spans="1:30" s="8" customFormat="1" ht="30">
      <c r="A153" s="11"/>
      <c r="B153" s="1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9"/>
      <c r="N153" s="42"/>
      <c r="O153" s="42"/>
      <c r="P153" s="42"/>
      <c r="Q153" s="43"/>
      <c r="R153" s="43"/>
      <c r="S153" s="43"/>
      <c r="T153" s="178" t="s">
        <v>322</v>
      </c>
      <c r="U153" s="179" t="s">
        <v>6</v>
      </c>
      <c r="V153" s="180" t="s">
        <v>155</v>
      </c>
      <c r="W153" s="180" t="s">
        <v>155</v>
      </c>
      <c r="X153" s="181">
        <v>100</v>
      </c>
      <c r="Y153" s="181">
        <v>0</v>
      </c>
      <c r="Z153" s="181">
        <v>0</v>
      </c>
      <c r="AA153" s="181">
        <v>0</v>
      </c>
      <c r="AB153" s="181">
        <v>100</v>
      </c>
      <c r="AC153" s="13"/>
      <c r="AD153" s="53"/>
    </row>
    <row r="154" spans="1:30" s="8" customFormat="1" ht="45">
      <c r="A154" s="11"/>
      <c r="B154" s="12"/>
      <c r="C154" s="42">
        <v>6</v>
      </c>
      <c r="D154" s="42">
        <v>5</v>
      </c>
      <c r="E154" s="42">
        <v>6</v>
      </c>
      <c r="F154" s="42">
        <v>0</v>
      </c>
      <c r="G154" s="42">
        <v>8</v>
      </c>
      <c r="H154" s="42">
        <v>0</v>
      </c>
      <c r="I154" s="42">
        <v>1</v>
      </c>
      <c r="J154" s="42">
        <v>0</v>
      </c>
      <c r="K154" s="42">
        <v>2</v>
      </c>
      <c r="L154" s="42">
        <v>2</v>
      </c>
      <c r="M154" s="42">
        <v>0</v>
      </c>
      <c r="N154" s="42">
        <v>2</v>
      </c>
      <c r="O154" s="42">
        <v>2</v>
      </c>
      <c r="P154" s="42">
        <v>2</v>
      </c>
      <c r="Q154" s="43">
        <v>3</v>
      </c>
      <c r="R154" s="43">
        <v>0</v>
      </c>
      <c r="S154" s="43" t="s">
        <v>42</v>
      </c>
      <c r="T154" s="9" t="s">
        <v>108</v>
      </c>
      <c r="U154" s="215" t="s">
        <v>25</v>
      </c>
      <c r="V154" s="106">
        <v>0</v>
      </c>
      <c r="W154" s="106">
        <v>0</v>
      </c>
      <c r="X154" s="209">
        <v>50</v>
      </c>
      <c r="Y154" s="101">
        <v>0</v>
      </c>
      <c r="Z154" s="81">
        <v>0</v>
      </c>
      <c r="AA154" s="81">
        <v>0</v>
      </c>
      <c r="AB154" s="180" t="s">
        <v>155</v>
      </c>
      <c r="AC154" s="13">
        <v>2016</v>
      </c>
      <c r="AD154" s="53"/>
    </row>
    <row r="155" spans="1:30" s="8" customFormat="1" ht="45">
      <c r="A155" s="11"/>
      <c r="B155" s="1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9"/>
      <c r="N155" s="42"/>
      <c r="O155" s="42"/>
      <c r="P155" s="42"/>
      <c r="Q155" s="43"/>
      <c r="R155" s="43"/>
      <c r="S155" s="43"/>
      <c r="T155" s="61" t="s">
        <v>307</v>
      </c>
      <c r="U155" s="179" t="s">
        <v>4</v>
      </c>
      <c r="V155" s="180" t="s">
        <v>155</v>
      </c>
      <c r="W155" s="180" t="s">
        <v>155</v>
      </c>
      <c r="X155" s="90">
        <v>3</v>
      </c>
      <c r="Y155" s="90">
        <v>0</v>
      </c>
      <c r="Z155" s="90">
        <v>0</v>
      </c>
      <c r="AA155" s="90">
        <v>0</v>
      </c>
      <c r="AB155" s="90">
        <v>3</v>
      </c>
      <c r="AC155" s="13"/>
      <c r="AD155" s="53"/>
    </row>
    <row r="156" spans="1:30" s="8" customFormat="1" ht="75">
      <c r="A156" s="11"/>
      <c r="B156" s="12"/>
      <c r="C156" s="42">
        <v>6</v>
      </c>
      <c r="D156" s="42">
        <v>5</v>
      </c>
      <c r="E156" s="42">
        <v>6</v>
      </c>
      <c r="F156" s="42">
        <v>0</v>
      </c>
      <c r="G156" s="42">
        <v>8</v>
      </c>
      <c r="H156" s="42">
        <v>0</v>
      </c>
      <c r="I156" s="42">
        <v>1</v>
      </c>
      <c r="J156" s="66">
        <v>0</v>
      </c>
      <c r="K156" s="66">
        <v>2</v>
      </c>
      <c r="L156" s="66">
        <v>2</v>
      </c>
      <c r="M156" s="66">
        <v>0</v>
      </c>
      <c r="N156" s="66">
        <v>2</v>
      </c>
      <c r="O156" s="66">
        <v>5</v>
      </c>
      <c r="P156" s="66">
        <v>5</v>
      </c>
      <c r="Q156" s="55">
        <v>0</v>
      </c>
      <c r="R156" s="55">
        <v>9</v>
      </c>
      <c r="S156" s="55" t="s">
        <v>166</v>
      </c>
      <c r="T156" s="9" t="s">
        <v>203</v>
      </c>
      <c r="U156" s="215" t="s">
        <v>25</v>
      </c>
      <c r="V156" s="95">
        <v>0</v>
      </c>
      <c r="W156" s="94">
        <v>0</v>
      </c>
      <c r="X156" s="180">
        <v>22520</v>
      </c>
      <c r="Y156" s="135">
        <v>0</v>
      </c>
      <c r="Z156" s="89">
        <v>0</v>
      </c>
      <c r="AA156" s="89">
        <v>0</v>
      </c>
      <c r="AB156" s="181" t="s">
        <v>155</v>
      </c>
      <c r="AC156" s="13"/>
      <c r="AD156" s="53"/>
    </row>
    <row r="157" spans="1:30" s="8" customFormat="1" ht="30">
      <c r="A157" s="11"/>
      <c r="B157" s="1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9"/>
      <c r="N157" s="42"/>
      <c r="O157" s="42"/>
      <c r="P157" s="42"/>
      <c r="Q157" s="43"/>
      <c r="R157" s="43"/>
      <c r="S157" s="43"/>
      <c r="T157" s="178" t="s">
        <v>190</v>
      </c>
      <c r="U157" s="179" t="s">
        <v>6</v>
      </c>
      <c r="V157" s="180" t="s">
        <v>155</v>
      </c>
      <c r="W157" s="180" t="s">
        <v>155</v>
      </c>
      <c r="X157" s="181">
        <v>100</v>
      </c>
      <c r="Y157" s="181">
        <v>0</v>
      </c>
      <c r="Z157" s="181">
        <v>0</v>
      </c>
      <c r="AA157" s="181">
        <v>0</v>
      </c>
      <c r="AB157" s="181">
        <v>100</v>
      </c>
      <c r="AC157" s="13"/>
      <c r="AD157" s="53"/>
    </row>
    <row r="158" spans="1:30" s="8" customFormat="1" ht="75">
      <c r="A158" s="11"/>
      <c r="B158" s="12"/>
      <c r="C158" s="42">
        <v>6</v>
      </c>
      <c r="D158" s="42">
        <v>5</v>
      </c>
      <c r="E158" s="42">
        <v>6</v>
      </c>
      <c r="F158" s="42">
        <v>0</v>
      </c>
      <c r="G158" s="42">
        <v>8</v>
      </c>
      <c r="H158" s="42">
        <v>0</v>
      </c>
      <c r="I158" s="42">
        <v>1</v>
      </c>
      <c r="J158" s="66">
        <v>0</v>
      </c>
      <c r="K158" s="66">
        <v>2</v>
      </c>
      <c r="L158" s="66">
        <v>2</v>
      </c>
      <c r="M158" s="66">
        <v>0</v>
      </c>
      <c r="N158" s="66">
        <v>2</v>
      </c>
      <c r="O158" s="66" t="s">
        <v>45</v>
      </c>
      <c r="P158" s="66">
        <v>5</v>
      </c>
      <c r="Q158" s="55">
        <v>0</v>
      </c>
      <c r="R158" s="55">
        <v>9</v>
      </c>
      <c r="S158" s="55" t="s">
        <v>42</v>
      </c>
      <c r="T158" s="9" t="s">
        <v>264</v>
      </c>
      <c r="U158" s="215" t="s">
        <v>25</v>
      </c>
      <c r="V158" s="95">
        <v>0</v>
      </c>
      <c r="W158" s="94">
        <v>0</v>
      </c>
      <c r="X158" s="180">
        <v>176</v>
      </c>
      <c r="Y158" s="206">
        <v>836.01599999999996</v>
      </c>
      <c r="Z158" s="89">
        <v>0</v>
      </c>
      <c r="AA158" s="89">
        <v>0</v>
      </c>
      <c r="AB158" s="181" t="s">
        <v>155</v>
      </c>
      <c r="AC158" s="13"/>
      <c r="AD158" s="53"/>
    </row>
    <row r="159" spans="1:30" s="8" customFormat="1" ht="30">
      <c r="A159" s="11"/>
      <c r="B159" s="1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9"/>
      <c r="N159" s="42"/>
      <c r="O159" s="42"/>
      <c r="P159" s="42"/>
      <c r="Q159" s="43"/>
      <c r="R159" s="43"/>
      <c r="S159" s="43"/>
      <c r="T159" s="178" t="s">
        <v>190</v>
      </c>
      <c r="U159" s="179" t="s">
        <v>6</v>
      </c>
      <c r="V159" s="180" t="s">
        <v>155</v>
      </c>
      <c r="W159" s="180" t="s">
        <v>155</v>
      </c>
      <c r="X159" s="181">
        <v>100</v>
      </c>
      <c r="Y159" s="181">
        <v>100</v>
      </c>
      <c r="Z159" s="181">
        <v>0</v>
      </c>
      <c r="AA159" s="181">
        <v>0</v>
      </c>
      <c r="AB159" s="181">
        <v>100</v>
      </c>
      <c r="AC159" s="13"/>
      <c r="AD159" s="53"/>
    </row>
    <row r="160" spans="1:30" s="8" customFormat="1" ht="75">
      <c r="A160" s="11"/>
      <c r="B160" s="12"/>
      <c r="C160" s="42">
        <v>6</v>
      </c>
      <c r="D160" s="42">
        <v>5</v>
      </c>
      <c r="E160" s="42">
        <v>6</v>
      </c>
      <c r="F160" s="42">
        <v>0</v>
      </c>
      <c r="G160" s="42">
        <v>8</v>
      </c>
      <c r="H160" s="42">
        <v>0</v>
      </c>
      <c r="I160" s="42">
        <v>1</v>
      </c>
      <c r="J160" s="66">
        <v>0</v>
      </c>
      <c r="K160" s="66">
        <v>2</v>
      </c>
      <c r="L160" s="66">
        <v>2</v>
      </c>
      <c r="M160" s="66">
        <v>0</v>
      </c>
      <c r="N160" s="66">
        <v>2</v>
      </c>
      <c r="O160" s="66" t="s">
        <v>45</v>
      </c>
      <c r="P160" s="66">
        <v>5</v>
      </c>
      <c r="Q160" s="55">
        <v>0</v>
      </c>
      <c r="R160" s="55">
        <v>9</v>
      </c>
      <c r="S160" s="55" t="s">
        <v>134</v>
      </c>
      <c r="T160" s="9" t="s">
        <v>204</v>
      </c>
      <c r="U160" s="215" t="s">
        <v>25</v>
      </c>
      <c r="V160" s="95">
        <v>0</v>
      </c>
      <c r="W160" s="94">
        <v>0</v>
      </c>
      <c r="X160" s="180">
        <v>148</v>
      </c>
      <c r="Y160" s="206">
        <v>224.43</v>
      </c>
      <c r="Z160" s="89">
        <v>0</v>
      </c>
      <c r="AA160" s="89">
        <v>0</v>
      </c>
      <c r="AB160" s="181" t="s">
        <v>155</v>
      </c>
      <c r="AC160" s="13"/>
      <c r="AD160" s="53"/>
    </row>
    <row r="161" spans="1:31" s="8" customFormat="1" ht="30">
      <c r="A161" s="11"/>
      <c r="B161" s="1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9"/>
      <c r="N161" s="42"/>
      <c r="O161" s="42"/>
      <c r="P161" s="42"/>
      <c r="Q161" s="43"/>
      <c r="R161" s="43"/>
      <c r="S161" s="43"/>
      <c r="T161" s="178" t="s">
        <v>190</v>
      </c>
      <c r="U161" s="179" t="s">
        <v>6</v>
      </c>
      <c r="V161" s="180" t="s">
        <v>155</v>
      </c>
      <c r="W161" s="180" t="s">
        <v>155</v>
      </c>
      <c r="X161" s="181">
        <v>100</v>
      </c>
      <c r="Y161" s="181">
        <v>100</v>
      </c>
      <c r="Z161" s="181">
        <v>0</v>
      </c>
      <c r="AA161" s="181">
        <v>0</v>
      </c>
      <c r="AB161" s="181">
        <v>100</v>
      </c>
      <c r="AC161" s="13"/>
      <c r="AD161" s="53"/>
    </row>
    <row r="162" spans="1:31" s="8" customFormat="1" ht="45">
      <c r="A162" s="11"/>
      <c r="B162" s="12"/>
      <c r="C162" s="42">
        <v>6</v>
      </c>
      <c r="D162" s="49">
        <v>5</v>
      </c>
      <c r="E162" s="49">
        <v>6</v>
      </c>
      <c r="F162" s="67">
        <v>0</v>
      </c>
      <c r="G162" s="67">
        <v>8</v>
      </c>
      <c r="H162" s="67">
        <v>0</v>
      </c>
      <c r="I162" s="67">
        <v>1</v>
      </c>
      <c r="J162" s="49">
        <v>0</v>
      </c>
      <c r="K162" s="49">
        <v>2</v>
      </c>
      <c r="L162" s="49">
        <v>2</v>
      </c>
      <c r="M162" s="42">
        <v>0</v>
      </c>
      <c r="N162" s="42">
        <v>2</v>
      </c>
      <c r="O162" s="217">
        <v>2</v>
      </c>
      <c r="P162" s="217">
        <v>2</v>
      </c>
      <c r="Q162" s="55">
        <v>3</v>
      </c>
      <c r="R162" s="55">
        <v>7</v>
      </c>
      <c r="S162" s="43" t="s">
        <v>42</v>
      </c>
      <c r="T162" s="9" t="s">
        <v>196</v>
      </c>
      <c r="U162" s="215" t="s">
        <v>25</v>
      </c>
      <c r="V162" s="95">
        <v>0</v>
      </c>
      <c r="W162" s="94">
        <v>0</v>
      </c>
      <c r="X162" s="89">
        <v>0</v>
      </c>
      <c r="Y162" s="202">
        <v>1198.8</v>
      </c>
      <c r="Z162" s="89">
        <v>0</v>
      </c>
      <c r="AA162" s="89">
        <v>0</v>
      </c>
      <c r="AB162" s="181" t="s">
        <v>155</v>
      </c>
      <c r="AC162" s="13">
        <v>2015</v>
      </c>
      <c r="AD162" s="53"/>
    </row>
    <row r="163" spans="1:31" s="8" customFormat="1" ht="45">
      <c r="A163" s="11"/>
      <c r="B163" s="12"/>
      <c r="C163" s="42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2"/>
      <c r="O163" s="42"/>
      <c r="P163" s="42"/>
      <c r="Q163" s="43"/>
      <c r="R163" s="43"/>
      <c r="S163" s="43"/>
      <c r="T163" s="61" t="s">
        <v>193</v>
      </c>
      <c r="U163" s="215" t="s">
        <v>6</v>
      </c>
      <c r="V163" s="181" t="s">
        <v>155</v>
      </c>
      <c r="W163" s="181" t="s">
        <v>155</v>
      </c>
      <c r="X163" s="181" t="s">
        <v>155</v>
      </c>
      <c r="Y163" s="181">
        <v>100</v>
      </c>
      <c r="Z163" s="181">
        <v>0</v>
      </c>
      <c r="AA163" s="181">
        <v>0</v>
      </c>
      <c r="AB163" s="89">
        <v>100</v>
      </c>
      <c r="AC163" s="13">
        <v>2015</v>
      </c>
      <c r="AD163" s="53"/>
    </row>
    <row r="164" spans="1:31" s="8" customFormat="1" ht="45">
      <c r="A164" s="11"/>
      <c r="B164" s="12"/>
      <c r="C164" s="42">
        <v>6</v>
      </c>
      <c r="D164" s="49">
        <v>5</v>
      </c>
      <c r="E164" s="49">
        <v>6</v>
      </c>
      <c r="F164" s="67">
        <v>0</v>
      </c>
      <c r="G164" s="67">
        <v>8</v>
      </c>
      <c r="H164" s="67">
        <v>0</v>
      </c>
      <c r="I164" s="67">
        <v>1</v>
      </c>
      <c r="J164" s="49">
        <v>0</v>
      </c>
      <c r="K164" s="49">
        <v>2</v>
      </c>
      <c r="L164" s="49">
        <v>2</v>
      </c>
      <c r="M164" s="42">
        <v>0</v>
      </c>
      <c r="N164" s="42">
        <v>2</v>
      </c>
      <c r="O164" s="217">
        <v>2</v>
      </c>
      <c r="P164" s="217">
        <v>3</v>
      </c>
      <c r="Q164" s="55">
        <v>3</v>
      </c>
      <c r="R164" s="55">
        <v>7</v>
      </c>
      <c r="S164" s="43" t="s">
        <v>41</v>
      </c>
      <c r="T164" s="9" t="s">
        <v>194</v>
      </c>
      <c r="U164" s="215" t="s">
        <v>25</v>
      </c>
      <c r="V164" s="95">
        <v>0</v>
      </c>
      <c r="W164" s="94">
        <v>0</v>
      </c>
      <c r="X164" s="89">
        <v>0</v>
      </c>
      <c r="Y164" s="203">
        <v>200</v>
      </c>
      <c r="Z164" s="89">
        <v>0</v>
      </c>
      <c r="AA164" s="89">
        <v>0</v>
      </c>
      <c r="AB164" s="181" t="s">
        <v>155</v>
      </c>
      <c r="AC164" s="13">
        <v>2015</v>
      </c>
      <c r="AD164" s="53"/>
    </row>
    <row r="165" spans="1:31" s="8" customFormat="1" ht="45">
      <c r="A165" s="11"/>
      <c r="B165" s="1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9"/>
      <c r="N165" s="42"/>
      <c r="O165" s="42"/>
      <c r="P165" s="42"/>
      <c r="Q165" s="43"/>
      <c r="R165" s="43"/>
      <c r="S165" s="43"/>
      <c r="T165" s="61" t="s">
        <v>193</v>
      </c>
      <c r="U165" s="215" t="s">
        <v>6</v>
      </c>
      <c r="V165" s="181" t="s">
        <v>155</v>
      </c>
      <c r="W165" s="181" t="s">
        <v>155</v>
      </c>
      <c r="X165" s="181" t="s">
        <v>155</v>
      </c>
      <c r="Y165" s="181">
        <v>100</v>
      </c>
      <c r="Z165" s="181">
        <v>0</v>
      </c>
      <c r="AA165" s="181">
        <v>0</v>
      </c>
      <c r="AB165" s="89">
        <v>100</v>
      </c>
      <c r="AC165" s="13">
        <v>2015</v>
      </c>
      <c r="AD165" s="53"/>
    </row>
    <row r="166" spans="1:31" s="8" customFormat="1" ht="37.5" customHeight="1">
      <c r="A166" s="11"/>
      <c r="B166" s="12"/>
      <c r="C166" s="42">
        <v>6</v>
      </c>
      <c r="D166" s="42">
        <v>5</v>
      </c>
      <c r="E166" s="42">
        <v>6</v>
      </c>
      <c r="F166" s="42">
        <v>0</v>
      </c>
      <c r="G166" s="42">
        <v>8</v>
      </c>
      <c r="H166" s="42">
        <v>0</v>
      </c>
      <c r="I166" s="42">
        <v>1</v>
      </c>
      <c r="J166" s="66">
        <v>0</v>
      </c>
      <c r="K166" s="66">
        <v>2</v>
      </c>
      <c r="L166" s="66">
        <v>2</v>
      </c>
      <c r="M166" s="66">
        <v>0</v>
      </c>
      <c r="N166" s="66">
        <v>2</v>
      </c>
      <c r="O166" s="66" t="s">
        <v>224</v>
      </c>
      <c r="P166" s="66">
        <v>5</v>
      </c>
      <c r="Q166" s="55">
        <v>0</v>
      </c>
      <c r="R166" s="55">
        <v>9</v>
      </c>
      <c r="S166" s="55" t="s">
        <v>225</v>
      </c>
      <c r="T166" s="9" t="s">
        <v>228</v>
      </c>
      <c r="U166" s="215" t="s">
        <v>25</v>
      </c>
      <c r="V166" s="95">
        <v>0</v>
      </c>
      <c r="W166" s="94">
        <v>0</v>
      </c>
      <c r="X166" s="180">
        <v>0</v>
      </c>
      <c r="Y166" s="202">
        <v>2305</v>
      </c>
      <c r="Z166" s="89">
        <v>0</v>
      </c>
      <c r="AA166" s="89">
        <v>0</v>
      </c>
      <c r="AB166" s="181" t="s">
        <v>155</v>
      </c>
      <c r="AC166" s="13"/>
      <c r="AD166" s="53"/>
    </row>
    <row r="167" spans="1:31" s="8" customFormat="1" ht="34.5" customHeight="1">
      <c r="A167" s="11"/>
      <c r="B167" s="1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9"/>
      <c r="N167" s="42"/>
      <c r="O167" s="42"/>
      <c r="P167" s="42"/>
      <c r="Q167" s="43"/>
      <c r="R167" s="43"/>
      <c r="S167" s="43"/>
      <c r="T167" s="178" t="s">
        <v>190</v>
      </c>
      <c r="U167" s="179" t="s">
        <v>6</v>
      </c>
      <c r="V167" s="180" t="s">
        <v>155</v>
      </c>
      <c r="W167" s="180" t="s">
        <v>155</v>
      </c>
      <c r="X167" s="180" t="s">
        <v>155</v>
      </c>
      <c r="Y167" s="181">
        <v>100</v>
      </c>
      <c r="Z167" s="181">
        <v>0</v>
      </c>
      <c r="AA167" s="181">
        <v>0</v>
      </c>
      <c r="AB167" s="181">
        <v>100</v>
      </c>
      <c r="AC167" s="13"/>
      <c r="AD167" s="53"/>
    </row>
    <row r="168" spans="1:31" s="8" customFormat="1" ht="42" customHeight="1">
      <c r="A168" s="64"/>
      <c r="B168" s="65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9"/>
      <c r="R168" s="69"/>
      <c r="S168" s="69"/>
      <c r="T168" s="45" t="s">
        <v>33</v>
      </c>
      <c r="U168" s="46" t="s">
        <v>25</v>
      </c>
      <c r="V168" s="82">
        <f t="shared" ref="V168:AA168" si="9">SUM(V169,V194)</f>
        <v>12530.43</v>
      </c>
      <c r="W168" s="82">
        <f t="shared" si="9"/>
        <v>12426.4372</v>
      </c>
      <c r="X168" s="197">
        <f t="shared" si="9"/>
        <v>15989.6</v>
      </c>
      <c r="Y168" s="191">
        <f t="shared" si="9"/>
        <v>18250.97</v>
      </c>
      <c r="Z168" s="82">
        <f t="shared" si="9"/>
        <v>11835</v>
      </c>
      <c r="AA168" s="82">
        <f t="shared" si="9"/>
        <v>11836</v>
      </c>
      <c r="AB168" s="82" t="s">
        <v>155</v>
      </c>
      <c r="AC168" s="76">
        <v>2019</v>
      </c>
      <c r="AD168" s="244">
        <f>SUM(V168:AA168)</f>
        <v>82868.4372</v>
      </c>
      <c r="AE168" s="54"/>
    </row>
    <row r="169" spans="1:31" s="8" customFormat="1" ht="50.25" customHeight="1">
      <c r="A169" s="64"/>
      <c r="B169" s="65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55"/>
      <c r="R169" s="55"/>
      <c r="S169" s="55"/>
      <c r="T169" s="170" t="s">
        <v>109</v>
      </c>
      <c r="U169" s="201" t="s">
        <v>25</v>
      </c>
      <c r="V169" s="202">
        <f t="shared" ref="V169:AA169" si="10">SUM(V173,V176,V181,V178,V183,V186)</f>
        <v>11566.03</v>
      </c>
      <c r="W169" s="202">
        <f>SUM(W173,W176,W181,W178,W183,W186)</f>
        <v>11701.307200000001</v>
      </c>
      <c r="X169" s="202">
        <f>SUM(X173,X176,X181,X178,X183,X186,X188)</f>
        <v>12133</v>
      </c>
      <c r="Y169" s="202">
        <f>SUM(Y173,Y176,Y181,Y178,Y183,Y186,Y188,Y190,Y192)</f>
        <v>16140.369999999999</v>
      </c>
      <c r="Z169" s="202">
        <f t="shared" si="10"/>
        <v>11485</v>
      </c>
      <c r="AA169" s="202">
        <f t="shared" si="10"/>
        <v>11486</v>
      </c>
      <c r="AB169" s="202" t="s">
        <v>155</v>
      </c>
      <c r="AC169" s="13">
        <v>2019</v>
      </c>
      <c r="AD169" s="244">
        <f>SUM(V169:AA169)</f>
        <v>74511.707200000004</v>
      </c>
      <c r="AE169" s="54"/>
    </row>
    <row r="170" spans="1:31" s="8" customFormat="1" ht="51" customHeight="1">
      <c r="A170" s="11"/>
      <c r="B170" s="1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3"/>
      <c r="R170" s="43"/>
      <c r="S170" s="43"/>
      <c r="T170" s="9" t="s">
        <v>110</v>
      </c>
      <c r="U170" s="215" t="s">
        <v>6</v>
      </c>
      <c r="V170" s="89">
        <f t="shared" ref="V170:AA170" si="11">V169/V24*100</f>
        <v>16.162650679015425</v>
      </c>
      <c r="W170" s="89">
        <f t="shared" si="11"/>
        <v>16.303037616580937</v>
      </c>
      <c r="X170" s="89">
        <f t="shared" si="11"/>
        <v>11.328336901546267</v>
      </c>
      <c r="Y170" s="89">
        <f t="shared" si="11"/>
        <v>16.409095188260057</v>
      </c>
      <c r="Z170" s="89">
        <f t="shared" si="11"/>
        <v>15.988695845862569</v>
      </c>
      <c r="AA170" s="89">
        <f t="shared" si="11"/>
        <v>16.002117640502661</v>
      </c>
      <c r="AB170" s="86">
        <f>W170</f>
        <v>16.303037616580937</v>
      </c>
      <c r="AC170" s="126">
        <v>2017</v>
      </c>
      <c r="AD170" s="53"/>
    </row>
    <row r="171" spans="1:31" s="8" customFormat="1" ht="45">
      <c r="A171" s="11"/>
      <c r="B171" s="1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3"/>
      <c r="R171" s="43"/>
      <c r="S171" s="43"/>
      <c r="T171" s="9" t="s">
        <v>111</v>
      </c>
      <c r="U171" s="215" t="s">
        <v>6</v>
      </c>
      <c r="V171" s="89">
        <v>2</v>
      </c>
      <c r="W171" s="89">
        <v>2</v>
      </c>
      <c r="X171" s="181">
        <v>4</v>
      </c>
      <c r="Y171" s="86">
        <v>5</v>
      </c>
      <c r="Z171" s="86">
        <v>6</v>
      </c>
      <c r="AA171" s="86">
        <v>6</v>
      </c>
      <c r="AB171" s="86">
        <v>6</v>
      </c>
      <c r="AC171" s="126">
        <v>2018</v>
      </c>
      <c r="AD171" s="53"/>
    </row>
    <row r="172" spans="1:31" s="8" customFormat="1" ht="30">
      <c r="A172" s="11"/>
      <c r="B172" s="1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3"/>
      <c r="R172" s="43"/>
      <c r="S172" s="43"/>
      <c r="T172" s="9" t="s">
        <v>112</v>
      </c>
      <c r="U172" s="215" t="s">
        <v>4</v>
      </c>
      <c r="V172" s="56">
        <v>1</v>
      </c>
      <c r="W172" s="56">
        <v>1</v>
      </c>
      <c r="X172" s="138">
        <v>1</v>
      </c>
      <c r="Y172" s="138">
        <v>1</v>
      </c>
      <c r="Z172" s="138">
        <v>1</v>
      </c>
      <c r="AA172" s="138">
        <v>1</v>
      </c>
      <c r="AB172" s="138">
        <f>SUM(V172:AA172)</f>
        <v>6</v>
      </c>
      <c r="AC172" s="13">
        <v>2019</v>
      </c>
      <c r="AD172" s="53"/>
    </row>
    <row r="173" spans="1:31" s="8" customFormat="1" ht="51" customHeight="1">
      <c r="A173" s="11"/>
      <c r="B173" s="12"/>
      <c r="C173" s="42">
        <v>6</v>
      </c>
      <c r="D173" s="42">
        <v>5</v>
      </c>
      <c r="E173" s="42">
        <v>6</v>
      </c>
      <c r="F173" s="42">
        <v>0</v>
      </c>
      <c r="G173" s="42">
        <v>8</v>
      </c>
      <c r="H173" s="42">
        <v>0</v>
      </c>
      <c r="I173" s="42">
        <v>1</v>
      </c>
      <c r="J173" s="42">
        <v>0</v>
      </c>
      <c r="K173" s="42">
        <v>2</v>
      </c>
      <c r="L173" s="42">
        <v>3</v>
      </c>
      <c r="M173" s="42">
        <v>0</v>
      </c>
      <c r="N173" s="42">
        <v>1</v>
      </c>
      <c r="O173" s="42">
        <v>2</v>
      </c>
      <c r="P173" s="42">
        <v>3</v>
      </c>
      <c r="Q173" s="43">
        <v>0</v>
      </c>
      <c r="R173" s="43">
        <v>1</v>
      </c>
      <c r="S173" s="43" t="s">
        <v>41</v>
      </c>
      <c r="T173" s="9" t="s">
        <v>113</v>
      </c>
      <c r="U173" s="215" t="s">
        <v>25</v>
      </c>
      <c r="V173" s="180">
        <v>5582.1</v>
      </c>
      <c r="W173" s="180">
        <v>7217.1872000000003</v>
      </c>
      <c r="X173" s="180">
        <v>9598</v>
      </c>
      <c r="Y173" s="130">
        <v>9101.7999999999993</v>
      </c>
      <c r="Z173" s="97">
        <v>9114.6</v>
      </c>
      <c r="AA173" s="97">
        <f>SUM(Z173)</f>
        <v>9114.6</v>
      </c>
      <c r="AB173" s="180" t="s">
        <v>155</v>
      </c>
      <c r="AC173" s="13">
        <v>2019</v>
      </c>
      <c r="AD173" s="53"/>
    </row>
    <row r="174" spans="1:31" s="8" customFormat="1" ht="58.5" customHeight="1">
      <c r="A174" s="11"/>
      <c r="B174" s="1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3"/>
      <c r="R174" s="43"/>
      <c r="S174" s="43"/>
      <c r="T174" s="61" t="s">
        <v>323</v>
      </c>
      <c r="U174" s="215" t="s">
        <v>6</v>
      </c>
      <c r="V174" s="180">
        <f>V173/V168*100</f>
        <v>44.548351493125139</v>
      </c>
      <c r="W174" s="86">
        <f>W173/W168*100</f>
        <v>58.079295648796261</v>
      </c>
      <c r="X174" s="180" t="s">
        <v>155</v>
      </c>
      <c r="Y174" s="86" t="s">
        <v>155</v>
      </c>
      <c r="Z174" s="86" t="s">
        <v>155</v>
      </c>
      <c r="AA174" s="86" t="s">
        <v>155</v>
      </c>
      <c r="AB174" s="162">
        <v>58.1</v>
      </c>
      <c r="AC174" s="126">
        <v>2017</v>
      </c>
      <c r="AD174" s="53"/>
    </row>
    <row r="175" spans="1:31" s="8" customFormat="1" ht="45">
      <c r="A175" s="11"/>
      <c r="B175" s="1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3"/>
      <c r="R175" s="43"/>
      <c r="S175" s="43"/>
      <c r="T175" s="61" t="s">
        <v>327</v>
      </c>
      <c r="U175" s="179" t="s">
        <v>6</v>
      </c>
      <c r="V175" s="180" t="s">
        <v>155</v>
      </c>
      <c r="W175" s="180" t="s">
        <v>155</v>
      </c>
      <c r="X175" s="180">
        <v>10</v>
      </c>
      <c r="Y175" s="180">
        <v>52.3</v>
      </c>
      <c r="Z175" s="180">
        <v>54.6</v>
      </c>
      <c r="AA175" s="180">
        <v>54.6</v>
      </c>
      <c r="AB175" s="180">
        <v>100</v>
      </c>
      <c r="AC175" s="126"/>
      <c r="AD175" s="53"/>
    </row>
    <row r="176" spans="1:31" s="8" customFormat="1" ht="60">
      <c r="A176" s="11"/>
      <c r="B176" s="12"/>
      <c r="C176" s="42">
        <v>6</v>
      </c>
      <c r="D176" s="42">
        <v>5</v>
      </c>
      <c r="E176" s="42">
        <v>6</v>
      </c>
      <c r="F176" s="42">
        <v>0</v>
      </c>
      <c r="G176" s="42">
        <v>8</v>
      </c>
      <c r="H176" s="42">
        <v>0</v>
      </c>
      <c r="I176" s="42">
        <v>1</v>
      </c>
      <c r="J176" s="42">
        <v>0</v>
      </c>
      <c r="K176" s="42">
        <v>2</v>
      </c>
      <c r="L176" s="42">
        <v>3</v>
      </c>
      <c r="M176" s="42">
        <v>2</v>
      </c>
      <c r="N176" s="42">
        <v>3</v>
      </c>
      <c r="O176" s="42">
        <v>0</v>
      </c>
      <c r="P176" s="42">
        <v>2</v>
      </c>
      <c r="Q176" s="43"/>
      <c r="R176" s="43"/>
      <c r="S176" s="43"/>
      <c r="T176" s="37" t="s">
        <v>114</v>
      </c>
      <c r="U176" s="215" t="s">
        <v>25</v>
      </c>
      <c r="V176" s="180">
        <v>1988.7</v>
      </c>
      <c r="W176" s="86">
        <v>1812.52</v>
      </c>
      <c r="X176" s="180" t="s">
        <v>155</v>
      </c>
      <c r="Y176" s="86" t="s">
        <v>155</v>
      </c>
      <c r="Z176" s="86" t="s">
        <v>155</v>
      </c>
      <c r="AA176" s="86" t="s">
        <v>155</v>
      </c>
      <c r="AB176" s="180" t="s">
        <v>155</v>
      </c>
      <c r="AC176" s="13">
        <v>2019</v>
      </c>
      <c r="AD176" s="53"/>
    </row>
    <row r="177" spans="1:30" s="8" customFormat="1" ht="43.5" customHeight="1">
      <c r="A177" s="11"/>
      <c r="B177" s="1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3"/>
      <c r="R177" s="43"/>
      <c r="S177" s="43"/>
      <c r="T177" s="37" t="s">
        <v>280</v>
      </c>
      <c r="U177" s="215" t="s">
        <v>6</v>
      </c>
      <c r="V177" s="180">
        <f>V176/V168*100</f>
        <v>15.870963725905654</v>
      </c>
      <c r="W177" s="86">
        <f>W176/W168*100</f>
        <v>14.585998953907723</v>
      </c>
      <c r="X177" s="180" t="s">
        <v>155</v>
      </c>
      <c r="Y177" s="86" t="s">
        <v>155</v>
      </c>
      <c r="Z177" s="86" t="s">
        <v>155</v>
      </c>
      <c r="AA177" s="86" t="s">
        <v>155</v>
      </c>
      <c r="AB177" s="86">
        <v>16.899999999999999</v>
      </c>
      <c r="AC177" s="126">
        <v>2017</v>
      </c>
      <c r="AD177" s="53"/>
    </row>
    <row r="178" spans="1:30" s="8" customFormat="1" ht="45.75" customHeight="1">
      <c r="A178" s="11"/>
      <c r="B178" s="12"/>
      <c r="C178" s="42">
        <v>6</v>
      </c>
      <c r="D178" s="42">
        <v>5</v>
      </c>
      <c r="E178" s="42">
        <v>6</v>
      </c>
      <c r="F178" s="42">
        <v>0</v>
      </c>
      <c r="G178" s="42">
        <v>8</v>
      </c>
      <c r="H178" s="42">
        <v>0</v>
      </c>
      <c r="I178" s="42">
        <v>1</v>
      </c>
      <c r="J178" s="42">
        <v>0</v>
      </c>
      <c r="K178" s="42">
        <v>2</v>
      </c>
      <c r="L178" s="42">
        <v>3</v>
      </c>
      <c r="M178" s="42">
        <v>0</v>
      </c>
      <c r="N178" s="42">
        <v>1</v>
      </c>
      <c r="O178" s="42">
        <v>2</v>
      </c>
      <c r="P178" s="42">
        <v>3</v>
      </c>
      <c r="Q178" s="43">
        <v>0</v>
      </c>
      <c r="R178" s="43">
        <v>5</v>
      </c>
      <c r="S178" s="43" t="s">
        <v>41</v>
      </c>
      <c r="T178" s="9" t="s">
        <v>115</v>
      </c>
      <c r="U178" s="215" t="s">
        <v>25</v>
      </c>
      <c r="V178" s="180">
        <v>3647.4</v>
      </c>
      <c r="W178" s="180">
        <v>2537</v>
      </c>
      <c r="X178" s="180">
        <v>2250</v>
      </c>
      <c r="Y178" s="130">
        <v>2065</v>
      </c>
      <c r="Z178" s="97">
        <v>2183.4</v>
      </c>
      <c r="AA178" s="97">
        <f>SUM(Z178)</f>
        <v>2183.4</v>
      </c>
      <c r="AB178" s="180" t="s">
        <v>155</v>
      </c>
      <c r="AC178" s="13">
        <v>2019</v>
      </c>
      <c r="AD178" s="53"/>
    </row>
    <row r="179" spans="1:30" s="8" customFormat="1" ht="45.75" customHeight="1">
      <c r="A179" s="11"/>
      <c r="B179" s="1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3"/>
      <c r="R179" s="43"/>
      <c r="S179" s="43"/>
      <c r="T179" s="61" t="s">
        <v>281</v>
      </c>
      <c r="U179" s="215" t="s">
        <v>6</v>
      </c>
      <c r="V179" s="180">
        <f>V178/V168*100</f>
        <v>29.108338660365206</v>
      </c>
      <c r="W179" s="180">
        <f>W178/W168*100</f>
        <v>20.41614952997147</v>
      </c>
      <c r="X179" s="180" t="s">
        <v>155</v>
      </c>
      <c r="Y179" s="86" t="s">
        <v>155</v>
      </c>
      <c r="Z179" s="86" t="s">
        <v>155</v>
      </c>
      <c r="AA179" s="86" t="s">
        <v>155</v>
      </c>
      <c r="AB179" s="86">
        <v>29.1</v>
      </c>
      <c r="AC179" s="126">
        <v>2014</v>
      </c>
      <c r="AD179" s="53"/>
    </row>
    <row r="180" spans="1:30" s="8" customFormat="1" ht="45">
      <c r="A180" s="11"/>
      <c r="B180" s="1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3"/>
      <c r="R180" s="43"/>
      <c r="S180" s="43"/>
      <c r="T180" s="61" t="s">
        <v>125</v>
      </c>
      <c r="U180" s="179" t="s">
        <v>6</v>
      </c>
      <c r="V180" s="180" t="s">
        <v>155</v>
      </c>
      <c r="W180" s="180" t="s">
        <v>155</v>
      </c>
      <c r="X180" s="181">
        <v>100</v>
      </c>
      <c r="Y180" s="181">
        <v>100</v>
      </c>
      <c r="Z180" s="181">
        <v>100</v>
      </c>
      <c r="AA180" s="181">
        <v>100</v>
      </c>
      <c r="AB180" s="181">
        <v>100</v>
      </c>
      <c r="AC180" s="126"/>
      <c r="AD180" s="53"/>
    </row>
    <row r="181" spans="1:30" s="8" customFormat="1" ht="45">
      <c r="A181" s="11"/>
      <c r="B181" s="12"/>
      <c r="C181" s="42">
        <v>6</v>
      </c>
      <c r="D181" s="42">
        <v>5</v>
      </c>
      <c r="E181" s="42">
        <v>6</v>
      </c>
      <c r="F181" s="42">
        <v>0</v>
      </c>
      <c r="G181" s="42">
        <v>8</v>
      </c>
      <c r="H181" s="42">
        <v>0</v>
      </c>
      <c r="I181" s="42">
        <v>1</v>
      </c>
      <c r="J181" s="42">
        <v>0</v>
      </c>
      <c r="K181" s="42">
        <v>2</v>
      </c>
      <c r="L181" s="42">
        <v>3</v>
      </c>
      <c r="M181" s="42">
        <v>0</v>
      </c>
      <c r="N181" s="42">
        <v>1</v>
      </c>
      <c r="O181" s="42">
        <v>2</v>
      </c>
      <c r="P181" s="42">
        <v>3</v>
      </c>
      <c r="Q181" s="43">
        <v>6</v>
      </c>
      <c r="R181" s="43">
        <v>0</v>
      </c>
      <c r="S181" s="43" t="s">
        <v>41</v>
      </c>
      <c r="T181" s="61" t="s">
        <v>116</v>
      </c>
      <c r="U181" s="179" t="s">
        <v>25</v>
      </c>
      <c r="V181" s="181">
        <v>70</v>
      </c>
      <c r="W181" s="181">
        <v>84.6</v>
      </c>
      <c r="X181" s="181">
        <v>85</v>
      </c>
      <c r="Y181" s="132">
        <v>87</v>
      </c>
      <c r="Z181" s="85">
        <v>87</v>
      </c>
      <c r="AA181" s="85">
        <v>88</v>
      </c>
      <c r="AB181" s="180" t="s">
        <v>155</v>
      </c>
      <c r="AC181" s="13">
        <v>2019</v>
      </c>
      <c r="AD181" s="53"/>
    </row>
    <row r="182" spans="1:30" s="8" customFormat="1" ht="60">
      <c r="A182" s="11"/>
      <c r="B182" s="1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9"/>
      <c r="O182" s="49"/>
      <c r="P182" s="49"/>
      <c r="Q182" s="50"/>
      <c r="R182" s="50"/>
      <c r="S182" s="50"/>
      <c r="T182" s="61" t="s">
        <v>288</v>
      </c>
      <c r="U182" s="215" t="s">
        <v>6</v>
      </c>
      <c r="V182" s="106">
        <f t="shared" ref="V182:AA182" si="12">V181/V168*100</f>
        <v>0.55864004667038558</v>
      </c>
      <c r="W182" s="81">
        <f t="shared" si="12"/>
        <v>0.68080656296239117</v>
      </c>
      <c r="X182" s="106">
        <f t="shared" si="12"/>
        <v>0.53159553709911433</v>
      </c>
      <c r="Y182" s="86">
        <v>0.7</v>
      </c>
      <c r="Z182" s="86">
        <f t="shared" si="12"/>
        <v>0.73510773130544993</v>
      </c>
      <c r="AA182" s="86">
        <f t="shared" si="12"/>
        <v>0.74349442379182151</v>
      </c>
      <c r="AB182" s="86">
        <v>0.7</v>
      </c>
      <c r="AC182" s="126">
        <v>2015</v>
      </c>
      <c r="AD182" s="53"/>
    </row>
    <row r="183" spans="1:30" s="8" customFormat="1" ht="30" customHeight="1">
      <c r="A183" s="11"/>
      <c r="B183" s="12"/>
      <c r="C183" s="42">
        <v>6</v>
      </c>
      <c r="D183" s="42">
        <v>5</v>
      </c>
      <c r="E183" s="42">
        <v>6</v>
      </c>
      <c r="F183" s="42">
        <v>0</v>
      </c>
      <c r="G183" s="42">
        <v>8</v>
      </c>
      <c r="H183" s="42">
        <v>0</v>
      </c>
      <c r="I183" s="42">
        <v>1</v>
      </c>
      <c r="J183" s="42">
        <v>0</v>
      </c>
      <c r="K183" s="42">
        <v>2</v>
      </c>
      <c r="L183" s="42">
        <v>3</v>
      </c>
      <c r="M183" s="42">
        <v>0</v>
      </c>
      <c r="N183" s="42">
        <v>1</v>
      </c>
      <c r="O183" s="42">
        <v>2</v>
      </c>
      <c r="P183" s="42">
        <v>3</v>
      </c>
      <c r="Q183" s="43">
        <v>1</v>
      </c>
      <c r="R183" s="43">
        <v>2</v>
      </c>
      <c r="S183" s="43" t="s">
        <v>41</v>
      </c>
      <c r="T183" s="9" t="s">
        <v>324</v>
      </c>
      <c r="U183" s="215" t="s">
        <v>25</v>
      </c>
      <c r="V183" s="181">
        <v>27</v>
      </c>
      <c r="W183" s="89">
        <v>50</v>
      </c>
      <c r="X183" s="181">
        <v>100</v>
      </c>
      <c r="Y183" s="132">
        <v>0</v>
      </c>
      <c r="Z183" s="97">
        <v>100</v>
      </c>
      <c r="AA183" s="97">
        <f>SUM(Z183)</f>
        <v>100</v>
      </c>
      <c r="AB183" s="180" t="s">
        <v>155</v>
      </c>
      <c r="AC183" s="13">
        <v>2019</v>
      </c>
      <c r="AD183" s="53"/>
    </row>
    <row r="184" spans="1:30" s="8" customFormat="1" ht="45">
      <c r="A184" s="11"/>
      <c r="B184" s="1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3"/>
      <c r="R184" s="43"/>
      <c r="S184" s="43"/>
      <c r="T184" s="61" t="s">
        <v>187</v>
      </c>
      <c r="U184" s="215" t="s">
        <v>6</v>
      </c>
      <c r="V184" s="181">
        <f>V183/V168*100</f>
        <v>0.21547544657286302</v>
      </c>
      <c r="W184" s="81">
        <f>W183/W168*100</f>
        <v>0.40236794501323353</v>
      </c>
      <c r="X184" s="180" t="s">
        <v>155</v>
      </c>
      <c r="Y184" s="180" t="s">
        <v>155</v>
      </c>
      <c r="Z184" s="180" t="s">
        <v>155</v>
      </c>
      <c r="AA184" s="180" t="s">
        <v>155</v>
      </c>
      <c r="AB184" s="180">
        <v>0.4</v>
      </c>
      <c r="AC184" s="126">
        <v>2016</v>
      </c>
      <c r="AD184" s="53"/>
    </row>
    <row r="185" spans="1:30" s="8" customFormat="1" ht="31.5" customHeight="1">
      <c r="A185" s="11"/>
      <c r="B185" s="1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3"/>
      <c r="R185" s="43"/>
      <c r="S185" s="43"/>
      <c r="T185" s="178" t="s">
        <v>265</v>
      </c>
      <c r="U185" s="179" t="s">
        <v>6</v>
      </c>
      <c r="V185" s="180" t="s">
        <v>155</v>
      </c>
      <c r="W185" s="180" t="s">
        <v>155</v>
      </c>
      <c r="X185" s="181">
        <v>60</v>
      </c>
      <c r="Y185" s="181">
        <v>65</v>
      </c>
      <c r="Z185" s="181">
        <v>70</v>
      </c>
      <c r="AA185" s="181">
        <v>80</v>
      </c>
      <c r="AB185" s="181">
        <v>80</v>
      </c>
      <c r="AC185" s="126"/>
      <c r="AD185" s="53"/>
    </row>
    <row r="186" spans="1:30" s="8" customFormat="1" ht="30">
      <c r="A186" s="11"/>
      <c r="B186" s="12"/>
      <c r="C186" s="42">
        <v>6</v>
      </c>
      <c r="D186" s="42">
        <v>5</v>
      </c>
      <c r="E186" s="42">
        <v>6</v>
      </c>
      <c r="F186" s="42">
        <v>0</v>
      </c>
      <c r="G186" s="42">
        <v>8</v>
      </c>
      <c r="H186" s="42">
        <v>0</v>
      </c>
      <c r="I186" s="42">
        <v>1</v>
      </c>
      <c r="J186" s="42">
        <v>0</v>
      </c>
      <c r="K186" s="42">
        <v>2</v>
      </c>
      <c r="L186" s="42">
        <v>3</v>
      </c>
      <c r="M186" s="42">
        <v>2</v>
      </c>
      <c r="N186" s="42">
        <v>3</v>
      </c>
      <c r="O186" s="42">
        <v>0</v>
      </c>
      <c r="P186" s="42">
        <v>9</v>
      </c>
      <c r="Q186" s="55"/>
      <c r="R186" s="55"/>
      <c r="S186" s="55"/>
      <c r="T186" s="37" t="s">
        <v>163</v>
      </c>
      <c r="U186" s="215" t="s">
        <v>25</v>
      </c>
      <c r="V186" s="111">
        <v>250.83</v>
      </c>
      <c r="W186" s="92">
        <v>0</v>
      </c>
      <c r="X186" s="107">
        <v>0</v>
      </c>
      <c r="Y186" s="92">
        <v>0</v>
      </c>
      <c r="Z186" s="92">
        <v>0</v>
      </c>
      <c r="AA186" s="92">
        <v>0</v>
      </c>
      <c r="AB186" s="181" t="s">
        <v>155</v>
      </c>
      <c r="AC186" s="13">
        <v>2014</v>
      </c>
      <c r="AD186" s="53"/>
    </row>
    <row r="187" spans="1:30" s="8" customFormat="1" ht="60">
      <c r="A187" s="11"/>
      <c r="B187" s="1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3"/>
      <c r="R187" s="43"/>
      <c r="S187" s="43"/>
      <c r="T187" s="9" t="s">
        <v>291</v>
      </c>
      <c r="U187" s="215" t="s">
        <v>6</v>
      </c>
      <c r="V187" s="81">
        <f t="shared" ref="V187:AA187" si="13">V186/V168*100</f>
        <v>2.0017668986618977</v>
      </c>
      <c r="W187" s="81">
        <f t="shared" si="13"/>
        <v>0</v>
      </c>
      <c r="X187" s="106">
        <f>X186/X168*100</f>
        <v>0</v>
      </c>
      <c r="Y187" s="81">
        <v>0</v>
      </c>
      <c r="Z187" s="81">
        <f t="shared" si="13"/>
        <v>0</v>
      </c>
      <c r="AA187" s="81">
        <f t="shared" si="13"/>
        <v>0</v>
      </c>
      <c r="AB187" s="181">
        <f>SUM(V187:AA187)</f>
        <v>2.0017668986618977</v>
      </c>
      <c r="AC187" s="13">
        <v>2014</v>
      </c>
      <c r="AD187" s="53"/>
    </row>
    <row r="188" spans="1:30" s="8" customFormat="1" ht="30">
      <c r="A188" s="11"/>
      <c r="B188" s="12"/>
      <c r="C188" s="42">
        <v>6</v>
      </c>
      <c r="D188" s="42">
        <v>5</v>
      </c>
      <c r="E188" s="42">
        <v>6</v>
      </c>
      <c r="F188" s="42">
        <v>0</v>
      </c>
      <c r="G188" s="42">
        <v>8</v>
      </c>
      <c r="H188" s="42">
        <v>0</v>
      </c>
      <c r="I188" s="42">
        <v>1</v>
      </c>
      <c r="J188" s="42">
        <v>0</v>
      </c>
      <c r="K188" s="42">
        <v>2</v>
      </c>
      <c r="L188" s="49">
        <v>3</v>
      </c>
      <c r="M188" s="66">
        <v>0</v>
      </c>
      <c r="N188" s="66">
        <v>1</v>
      </c>
      <c r="O188" s="42">
        <v>2</v>
      </c>
      <c r="P188" s="42">
        <v>3</v>
      </c>
      <c r="Q188" s="43">
        <v>3</v>
      </c>
      <c r="R188" s="43">
        <v>0</v>
      </c>
      <c r="S188" s="43" t="s">
        <v>41</v>
      </c>
      <c r="T188" s="9" t="s">
        <v>119</v>
      </c>
      <c r="U188" s="215" t="s">
        <v>25</v>
      </c>
      <c r="V188" s="180">
        <v>0</v>
      </c>
      <c r="W188" s="94">
        <v>0</v>
      </c>
      <c r="X188" s="194">
        <v>100</v>
      </c>
      <c r="Y188" s="133">
        <v>130</v>
      </c>
      <c r="Z188" s="94">
        <v>0</v>
      </c>
      <c r="AA188" s="94">
        <v>0</v>
      </c>
      <c r="AB188" s="95" t="s">
        <v>155</v>
      </c>
      <c r="AC188" s="13">
        <v>2014</v>
      </c>
      <c r="AD188" s="53"/>
    </row>
    <row r="189" spans="1:30" s="8" customFormat="1" ht="30.75" customHeight="1">
      <c r="A189" s="11"/>
      <c r="B189" s="12"/>
      <c r="C189" s="105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3"/>
      <c r="R189" s="43"/>
      <c r="S189" s="43"/>
      <c r="T189" s="61" t="s">
        <v>308</v>
      </c>
      <c r="U189" s="179" t="s">
        <v>4</v>
      </c>
      <c r="V189" s="180" t="s">
        <v>155</v>
      </c>
      <c r="W189" s="180" t="s">
        <v>155</v>
      </c>
      <c r="X189" s="90">
        <v>5</v>
      </c>
      <c r="Y189" s="90">
        <v>5</v>
      </c>
      <c r="Z189" s="90">
        <v>0</v>
      </c>
      <c r="AA189" s="90">
        <v>0</v>
      </c>
      <c r="AB189" s="90">
        <f>SUM(X189:AA189)</f>
        <v>10</v>
      </c>
      <c r="AC189" s="13"/>
      <c r="AD189" s="53"/>
    </row>
    <row r="190" spans="1:30" s="8" customFormat="1" ht="46.5" customHeight="1">
      <c r="A190" s="235"/>
      <c r="B190" s="235"/>
      <c r="C190" s="67">
        <v>6</v>
      </c>
      <c r="D190" s="67">
        <v>5</v>
      </c>
      <c r="E190" s="67">
        <v>6</v>
      </c>
      <c r="F190" s="232">
        <v>0</v>
      </c>
      <c r="G190" s="232">
        <v>8</v>
      </c>
      <c r="H190" s="232">
        <v>0</v>
      </c>
      <c r="I190" s="232">
        <v>1</v>
      </c>
      <c r="J190" s="67">
        <v>0</v>
      </c>
      <c r="K190" s="67">
        <v>2</v>
      </c>
      <c r="L190" s="67">
        <v>3</v>
      </c>
      <c r="M190" s="67">
        <v>0</v>
      </c>
      <c r="N190" s="67">
        <v>1</v>
      </c>
      <c r="O190" s="232" t="s">
        <v>167</v>
      </c>
      <c r="P190" s="232">
        <v>0</v>
      </c>
      <c r="Q190" s="116">
        <v>6</v>
      </c>
      <c r="R190" s="116">
        <v>8</v>
      </c>
      <c r="S190" s="55" t="s">
        <v>41</v>
      </c>
      <c r="T190" s="236" t="s">
        <v>229</v>
      </c>
      <c r="U190" s="179" t="s">
        <v>25</v>
      </c>
      <c r="V190" s="180" t="s">
        <v>155</v>
      </c>
      <c r="W190" s="180" t="s">
        <v>155</v>
      </c>
      <c r="X190" s="180" t="s">
        <v>155</v>
      </c>
      <c r="Y190" s="133">
        <v>382.87</v>
      </c>
      <c r="Z190" s="180" t="s">
        <v>155</v>
      </c>
      <c r="AA190" s="180" t="s">
        <v>155</v>
      </c>
      <c r="AB190" s="180" t="s">
        <v>155</v>
      </c>
      <c r="AC190" s="13">
        <v>2019</v>
      </c>
      <c r="AD190" s="244"/>
    </row>
    <row r="191" spans="1:30" s="8" customFormat="1" ht="32.25" customHeight="1">
      <c r="A191" s="11"/>
      <c r="B191" s="12"/>
      <c r="C191" s="42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2"/>
      <c r="P191" s="42"/>
      <c r="Q191" s="43"/>
      <c r="R191" s="43"/>
      <c r="S191" s="43"/>
      <c r="T191" s="178" t="s">
        <v>266</v>
      </c>
      <c r="U191" s="179" t="s">
        <v>25</v>
      </c>
      <c r="V191" s="180" t="s">
        <v>155</v>
      </c>
      <c r="W191" s="180" t="s">
        <v>155</v>
      </c>
      <c r="X191" s="180" t="s">
        <v>155</v>
      </c>
      <c r="Y191" s="180">
        <v>18.739999999999998</v>
      </c>
      <c r="Z191" s="180" t="s">
        <v>155</v>
      </c>
      <c r="AA191" s="180" t="s">
        <v>155</v>
      </c>
      <c r="AB191" s="180">
        <f>Y191</f>
        <v>18.739999999999998</v>
      </c>
      <c r="AC191" s="13"/>
      <c r="AD191" s="177"/>
    </row>
    <row r="192" spans="1:30" s="8" customFormat="1" ht="37.5" customHeight="1">
      <c r="A192" s="235"/>
      <c r="B192" s="235"/>
      <c r="C192" s="67">
        <v>6</v>
      </c>
      <c r="D192" s="67">
        <v>5</v>
      </c>
      <c r="E192" s="67">
        <v>6</v>
      </c>
      <c r="F192" s="232">
        <v>0</v>
      </c>
      <c r="G192" s="232">
        <v>8</v>
      </c>
      <c r="H192" s="232">
        <v>0</v>
      </c>
      <c r="I192" s="232">
        <v>1</v>
      </c>
      <c r="J192" s="67">
        <v>0</v>
      </c>
      <c r="K192" s="67">
        <v>2</v>
      </c>
      <c r="L192" s="67">
        <v>3</v>
      </c>
      <c r="M192" s="67">
        <v>0</v>
      </c>
      <c r="N192" s="67">
        <v>1</v>
      </c>
      <c r="O192" s="67">
        <v>1</v>
      </c>
      <c r="P192" s="67">
        <v>0</v>
      </c>
      <c r="Q192" s="218">
        <v>6</v>
      </c>
      <c r="R192" s="218">
        <v>8</v>
      </c>
      <c r="S192" s="210" t="s">
        <v>166</v>
      </c>
      <c r="T192" s="236" t="s">
        <v>240</v>
      </c>
      <c r="U192" s="179" t="s">
        <v>25</v>
      </c>
      <c r="V192" s="180" t="s">
        <v>155</v>
      </c>
      <c r="W192" s="180" t="s">
        <v>155</v>
      </c>
      <c r="X192" s="180" t="s">
        <v>155</v>
      </c>
      <c r="Y192" s="133">
        <v>4373.7</v>
      </c>
      <c r="Z192" s="180" t="s">
        <v>155</v>
      </c>
      <c r="AA192" s="180" t="s">
        <v>155</v>
      </c>
      <c r="AB192" s="180" t="s">
        <v>155</v>
      </c>
      <c r="AC192" s="13">
        <v>2019</v>
      </c>
      <c r="AD192" s="177"/>
    </row>
    <row r="193" spans="1:30" s="8" customFormat="1" ht="36" customHeight="1">
      <c r="A193" s="11"/>
      <c r="B193" s="12"/>
      <c r="C193" s="42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2"/>
      <c r="P193" s="42"/>
      <c r="Q193" s="43"/>
      <c r="R193" s="43"/>
      <c r="S193" s="43"/>
      <c r="T193" s="178" t="s">
        <v>234</v>
      </c>
      <c r="U193" s="179" t="s">
        <v>25</v>
      </c>
      <c r="V193" s="180" t="s">
        <v>155</v>
      </c>
      <c r="W193" s="180" t="s">
        <v>155</v>
      </c>
      <c r="X193" s="180" t="s">
        <v>155</v>
      </c>
      <c r="Y193" s="180">
        <v>18.739999999999998</v>
      </c>
      <c r="Z193" s="180" t="s">
        <v>155</v>
      </c>
      <c r="AA193" s="180" t="s">
        <v>155</v>
      </c>
      <c r="AB193" s="180">
        <f>Y193</f>
        <v>18.739999999999998</v>
      </c>
      <c r="AC193" s="13"/>
      <c r="AD193" s="177"/>
    </row>
    <row r="194" spans="1:30" s="8" customFormat="1" ht="42.75">
      <c r="A194" s="64"/>
      <c r="B194" s="65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70"/>
      <c r="R194" s="70"/>
      <c r="S194" s="70"/>
      <c r="T194" s="170" t="s">
        <v>289</v>
      </c>
      <c r="U194" s="171" t="s">
        <v>25</v>
      </c>
      <c r="V194" s="237">
        <f>SUM(V202,V205,V210)</f>
        <v>964.4</v>
      </c>
      <c r="W194" s="237">
        <f>SUM(W202,W205,W207,W210,W212,W214)</f>
        <v>725.13000000000011</v>
      </c>
      <c r="X194" s="237">
        <f>SUM(X202,X205,X207,X210,X212,X214,X216,X218,X220,X222,X224)</f>
        <v>3856.6</v>
      </c>
      <c r="Y194" s="238">
        <f>SUM(Y202,Y205,Y207,Y210,Y212,Y214,Y224,Y226,Y228,Y230,Y232)</f>
        <v>2110.6000000000004</v>
      </c>
      <c r="Z194" s="237">
        <f>SUM(Z202,Z205,Z207,Z210,Z212,Z214,Z226,Z228)</f>
        <v>350</v>
      </c>
      <c r="AA194" s="237">
        <f>SUM(AA202,AA205,AA207,AA210,AA212,AA214,AA226,AA228)</f>
        <v>350</v>
      </c>
      <c r="AB194" s="172" t="s">
        <v>155</v>
      </c>
      <c r="AC194" s="13">
        <v>2019</v>
      </c>
      <c r="AD194" s="245">
        <f>SUM(V194:AA194)</f>
        <v>8356.73</v>
      </c>
    </row>
    <row r="195" spans="1:30" s="8" customFormat="1" ht="30">
      <c r="A195" s="11"/>
      <c r="B195" s="1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3"/>
      <c r="R195" s="43"/>
      <c r="S195" s="43"/>
      <c r="T195" s="9" t="s">
        <v>136</v>
      </c>
      <c r="U195" s="215" t="s">
        <v>4</v>
      </c>
      <c r="V195" s="98">
        <v>1340</v>
      </c>
      <c r="W195" s="98">
        <v>1340</v>
      </c>
      <c r="X195" s="90">
        <v>1345</v>
      </c>
      <c r="Y195" s="98">
        <v>1350</v>
      </c>
      <c r="Z195" s="98">
        <v>1350</v>
      </c>
      <c r="AA195" s="98">
        <v>1350</v>
      </c>
      <c r="AB195" s="90">
        <f>SUM(V195:AA195)</f>
        <v>8075</v>
      </c>
      <c r="AC195" s="13">
        <v>2019</v>
      </c>
      <c r="AD195" s="53"/>
    </row>
    <row r="196" spans="1:30" s="8" customFormat="1" ht="30">
      <c r="A196" s="11"/>
      <c r="B196" s="1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3"/>
      <c r="R196" s="43"/>
      <c r="S196" s="43"/>
      <c r="T196" s="9" t="s">
        <v>137</v>
      </c>
      <c r="U196" s="215" t="s">
        <v>4</v>
      </c>
      <c r="V196" s="98">
        <v>21700</v>
      </c>
      <c r="W196" s="98">
        <v>21700</v>
      </c>
      <c r="X196" s="90">
        <v>21800</v>
      </c>
      <c r="Y196" s="98">
        <v>22000</v>
      </c>
      <c r="Z196" s="98">
        <v>22000</v>
      </c>
      <c r="AA196" s="98">
        <v>22000</v>
      </c>
      <c r="AB196" s="90">
        <f>SUM(V196:AA196)</f>
        <v>131200</v>
      </c>
      <c r="AC196" s="13">
        <v>2019</v>
      </c>
      <c r="AD196" s="53"/>
    </row>
    <row r="197" spans="1:30" s="8" customFormat="1" ht="15.75">
      <c r="A197" s="11"/>
      <c r="B197" s="1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3"/>
      <c r="R197" s="43"/>
      <c r="S197" s="43"/>
      <c r="T197" s="9" t="s">
        <v>138</v>
      </c>
      <c r="U197" s="215" t="s">
        <v>19</v>
      </c>
      <c r="V197" s="91">
        <v>218</v>
      </c>
      <c r="W197" s="91">
        <v>218</v>
      </c>
      <c r="X197" s="91">
        <v>218</v>
      </c>
      <c r="Y197" s="91">
        <v>218</v>
      </c>
      <c r="Z197" s="91">
        <v>218</v>
      </c>
      <c r="AA197" s="91">
        <v>218</v>
      </c>
      <c r="AB197" s="91">
        <f>SUM(V197:AA197)</f>
        <v>1308</v>
      </c>
      <c r="AC197" s="13">
        <v>2019</v>
      </c>
      <c r="AD197" s="53"/>
    </row>
    <row r="198" spans="1:30" s="8" customFormat="1" ht="30">
      <c r="A198" s="47"/>
      <c r="B198" s="48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3"/>
      <c r="R198" s="43"/>
      <c r="S198" s="43"/>
      <c r="T198" s="9" t="s">
        <v>139</v>
      </c>
      <c r="U198" s="215" t="s">
        <v>20</v>
      </c>
      <c r="V198" s="89">
        <v>15.2</v>
      </c>
      <c r="W198" s="89">
        <v>15.2</v>
      </c>
      <c r="X198" s="181">
        <v>15.3</v>
      </c>
      <c r="Y198" s="89">
        <v>15.4</v>
      </c>
      <c r="Z198" s="89">
        <v>15.5</v>
      </c>
      <c r="AA198" s="89">
        <v>15.6</v>
      </c>
      <c r="AB198" s="89">
        <v>15.6</v>
      </c>
      <c r="AC198" s="126">
        <v>2019</v>
      </c>
      <c r="AD198" s="53"/>
    </row>
    <row r="199" spans="1:30" s="8" customFormat="1" ht="30">
      <c r="A199" s="11"/>
      <c r="B199" s="1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3"/>
      <c r="R199" s="43"/>
      <c r="S199" s="43"/>
      <c r="T199" s="9" t="s">
        <v>140</v>
      </c>
      <c r="U199" s="215" t="s">
        <v>20</v>
      </c>
      <c r="V199" s="56">
        <v>90</v>
      </c>
      <c r="W199" s="56">
        <v>90</v>
      </c>
      <c r="X199" s="138">
        <v>91</v>
      </c>
      <c r="Y199" s="56">
        <v>92</v>
      </c>
      <c r="Z199" s="56">
        <v>93</v>
      </c>
      <c r="AA199" s="56">
        <v>94</v>
      </c>
      <c r="AB199" s="231">
        <f>SUM(V199:AA199)</f>
        <v>550</v>
      </c>
      <c r="AC199" s="126">
        <v>2019</v>
      </c>
      <c r="AD199" s="53"/>
    </row>
    <row r="200" spans="1:30" s="8" customFormat="1" ht="32.25" customHeight="1">
      <c r="A200" s="11"/>
      <c r="B200" s="1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3"/>
      <c r="R200" s="43"/>
      <c r="S200" s="43"/>
      <c r="T200" s="9" t="s">
        <v>141</v>
      </c>
      <c r="U200" s="215" t="s">
        <v>5</v>
      </c>
      <c r="V200" s="56">
        <v>2</v>
      </c>
      <c r="W200" s="56">
        <v>2</v>
      </c>
      <c r="X200" s="138">
        <v>2</v>
      </c>
      <c r="Y200" s="56">
        <v>2</v>
      </c>
      <c r="Z200" s="56">
        <v>2</v>
      </c>
      <c r="AA200" s="56">
        <v>2</v>
      </c>
      <c r="AB200" s="168">
        <f>SUM(V200:AA200)</f>
        <v>12</v>
      </c>
      <c r="AC200" s="13">
        <v>2019</v>
      </c>
      <c r="AD200" s="53"/>
    </row>
    <row r="201" spans="1:30" s="8" customFormat="1" ht="45">
      <c r="A201" s="11"/>
      <c r="B201" s="1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3"/>
      <c r="R201" s="43"/>
      <c r="S201" s="43"/>
      <c r="T201" s="9" t="s">
        <v>325</v>
      </c>
      <c r="U201" s="215" t="s">
        <v>17</v>
      </c>
      <c r="V201" s="169">
        <v>0</v>
      </c>
      <c r="W201" s="94">
        <v>50</v>
      </c>
      <c r="X201" s="95">
        <v>60</v>
      </c>
      <c r="Y201" s="94">
        <v>70</v>
      </c>
      <c r="Z201" s="94">
        <v>71</v>
      </c>
      <c r="AA201" s="94">
        <v>72</v>
      </c>
      <c r="AB201" s="94">
        <v>72</v>
      </c>
      <c r="AC201" s="126">
        <v>2019</v>
      </c>
      <c r="AD201" s="53"/>
    </row>
    <row r="202" spans="1:30" s="8" customFormat="1" ht="30">
      <c r="A202" s="11"/>
      <c r="B202" s="12"/>
      <c r="C202" s="42">
        <v>6</v>
      </c>
      <c r="D202" s="42">
        <v>5</v>
      </c>
      <c r="E202" s="42">
        <v>6</v>
      </c>
      <c r="F202" s="42">
        <v>0</v>
      </c>
      <c r="G202" s="42">
        <v>8</v>
      </c>
      <c r="H202" s="42">
        <v>0</v>
      </c>
      <c r="I202" s="42">
        <v>1</v>
      </c>
      <c r="J202" s="42">
        <v>0</v>
      </c>
      <c r="K202" s="42">
        <v>2</v>
      </c>
      <c r="L202" s="42">
        <v>3</v>
      </c>
      <c r="M202" s="42">
        <v>0</v>
      </c>
      <c r="N202" s="42">
        <v>2</v>
      </c>
      <c r="O202" s="42" t="s">
        <v>45</v>
      </c>
      <c r="P202" s="42">
        <v>1</v>
      </c>
      <c r="Q202" s="43">
        <v>4</v>
      </c>
      <c r="R202" s="43">
        <v>4</v>
      </c>
      <c r="S202" s="43" t="s">
        <v>41</v>
      </c>
      <c r="T202" s="9" t="s">
        <v>292</v>
      </c>
      <c r="U202" s="215" t="s">
        <v>18</v>
      </c>
      <c r="V202" s="112">
        <v>400</v>
      </c>
      <c r="W202" s="123">
        <v>400</v>
      </c>
      <c r="X202" s="123">
        <v>300</v>
      </c>
      <c r="Y202" s="136">
        <v>0</v>
      </c>
      <c r="Z202" s="94">
        <v>0</v>
      </c>
      <c r="AA202" s="94">
        <v>0</v>
      </c>
      <c r="AB202" s="95" t="s">
        <v>155</v>
      </c>
      <c r="AC202" s="13">
        <v>2015</v>
      </c>
      <c r="AD202" s="53"/>
    </row>
    <row r="203" spans="1:30" s="8" customFormat="1" ht="45">
      <c r="A203" s="11"/>
      <c r="B203" s="1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9"/>
      <c r="N203" s="49"/>
      <c r="O203" s="42"/>
      <c r="P203" s="42"/>
      <c r="Q203" s="43"/>
      <c r="R203" s="43"/>
      <c r="S203" s="43"/>
      <c r="T203" s="61" t="s">
        <v>188</v>
      </c>
      <c r="U203" s="215" t="s">
        <v>6</v>
      </c>
      <c r="V203" s="112">
        <f>V202/V168*100</f>
        <v>3.1922288381164892</v>
      </c>
      <c r="W203" s="99">
        <f>W202/W168*100</f>
        <v>3.2189435601058682</v>
      </c>
      <c r="X203" s="112" t="s">
        <v>155</v>
      </c>
      <c r="Y203" s="112" t="s">
        <v>155</v>
      </c>
      <c r="Z203" s="112" t="s">
        <v>155</v>
      </c>
      <c r="AA203" s="112" t="s">
        <v>155</v>
      </c>
      <c r="AB203" s="95">
        <v>3.2</v>
      </c>
      <c r="AC203" s="126">
        <v>2014</v>
      </c>
      <c r="AD203" s="53"/>
    </row>
    <row r="204" spans="1:30" s="8" customFormat="1" ht="20.25" customHeight="1">
      <c r="A204" s="11"/>
      <c r="B204" s="1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9"/>
      <c r="N204" s="49"/>
      <c r="O204" s="42"/>
      <c r="P204" s="42"/>
      <c r="Q204" s="43"/>
      <c r="R204" s="43"/>
      <c r="S204" s="43"/>
      <c r="T204" s="61" t="s">
        <v>267</v>
      </c>
      <c r="U204" s="179" t="s">
        <v>6</v>
      </c>
      <c r="V204" s="180" t="s">
        <v>155</v>
      </c>
      <c r="W204" s="180" t="s">
        <v>155</v>
      </c>
      <c r="X204" s="207">
        <v>100</v>
      </c>
      <c r="Y204" s="207">
        <v>0</v>
      </c>
      <c r="Z204" s="207">
        <v>0</v>
      </c>
      <c r="AA204" s="207">
        <v>0</v>
      </c>
      <c r="AB204" s="207">
        <v>100</v>
      </c>
      <c r="AC204" s="126"/>
      <c r="AD204" s="53"/>
    </row>
    <row r="205" spans="1:30" s="8" customFormat="1" ht="30">
      <c r="A205" s="11"/>
      <c r="B205" s="12"/>
      <c r="C205" s="42">
        <v>6</v>
      </c>
      <c r="D205" s="42">
        <v>5</v>
      </c>
      <c r="E205" s="42">
        <v>6</v>
      </c>
      <c r="F205" s="42">
        <v>0</v>
      </c>
      <c r="G205" s="42">
        <v>8</v>
      </c>
      <c r="H205" s="42">
        <v>0</v>
      </c>
      <c r="I205" s="42">
        <v>1</v>
      </c>
      <c r="J205" s="42">
        <v>0</v>
      </c>
      <c r="K205" s="42">
        <v>2</v>
      </c>
      <c r="L205" s="42">
        <v>3</v>
      </c>
      <c r="M205" s="42">
        <v>6</v>
      </c>
      <c r="N205" s="42">
        <v>3</v>
      </c>
      <c r="O205" s="42">
        <v>1</v>
      </c>
      <c r="P205" s="42">
        <v>1</v>
      </c>
      <c r="Q205" s="43"/>
      <c r="R205" s="43"/>
      <c r="S205" s="43"/>
      <c r="T205" s="61" t="s">
        <v>142</v>
      </c>
      <c r="U205" s="215" t="s">
        <v>25</v>
      </c>
      <c r="V205" s="180">
        <v>500</v>
      </c>
      <c r="W205" s="99">
        <v>0</v>
      </c>
      <c r="X205" s="112">
        <v>0</v>
      </c>
      <c r="Y205" s="94">
        <f>SUM(X205)</f>
        <v>0</v>
      </c>
      <c r="Z205" s="94">
        <f>SUM(Y205)</f>
        <v>0</v>
      </c>
      <c r="AA205" s="94">
        <f>SUM(Z205)</f>
        <v>0</v>
      </c>
      <c r="AB205" s="95" t="s">
        <v>155</v>
      </c>
      <c r="AC205" s="13">
        <v>2014</v>
      </c>
      <c r="AD205" s="53"/>
    </row>
    <row r="206" spans="1:30" s="8" customFormat="1" ht="52.5" customHeight="1">
      <c r="A206" s="11"/>
      <c r="B206" s="1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3"/>
      <c r="R206" s="43"/>
      <c r="S206" s="43"/>
      <c r="T206" s="61" t="s">
        <v>120</v>
      </c>
      <c r="U206" s="215" t="s">
        <v>6</v>
      </c>
      <c r="V206" s="112">
        <f>V205/V168*100</f>
        <v>3.9902860476456117</v>
      </c>
      <c r="W206" s="99">
        <f>W205/W168*100</f>
        <v>0</v>
      </c>
      <c r="X206" s="112">
        <f>X205/X168*100</f>
        <v>0</v>
      </c>
      <c r="Y206" s="99">
        <v>0</v>
      </c>
      <c r="Z206" s="99">
        <f>Z205/Z168*100</f>
        <v>0</v>
      </c>
      <c r="AA206" s="99">
        <f>AA205/AA168*100</f>
        <v>0</v>
      </c>
      <c r="AB206" s="95">
        <f>SUM(V206:AA206)</f>
        <v>3.9902860476456117</v>
      </c>
      <c r="AC206" s="13">
        <v>2014</v>
      </c>
      <c r="AD206" s="53"/>
    </row>
    <row r="207" spans="1:30" s="8" customFormat="1" ht="30">
      <c r="A207" s="11"/>
      <c r="B207" s="12"/>
      <c r="C207" s="42">
        <v>6</v>
      </c>
      <c r="D207" s="42">
        <v>5</v>
      </c>
      <c r="E207" s="42">
        <v>6</v>
      </c>
      <c r="F207" s="42">
        <v>0</v>
      </c>
      <c r="G207" s="42">
        <v>8</v>
      </c>
      <c r="H207" s="42">
        <v>0</v>
      </c>
      <c r="I207" s="42">
        <v>1</v>
      </c>
      <c r="J207" s="42">
        <v>0</v>
      </c>
      <c r="K207" s="42">
        <v>2</v>
      </c>
      <c r="L207" s="42">
        <v>3</v>
      </c>
      <c r="M207" s="42">
        <v>0</v>
      </c>
      <c r="N207" s="42">
        <v>2</v>
      </c>
      <c r="O207" s="42">
        <v>2</v>
      </c>
      <c r="P207" s="42">
        <v>3</v>
      </c>
      <c r="Q207" s="43">
        <v>1</v>
      </c>
      <c r="R207" s="43">
        <v>1</v>
      </c>
      <c r="S207" s="43" t="s">
        <v>41</v>
      </c>
      <c r="T207" s="61" t="s">
        <v>143</v>
      </c>
      <c r="U207" s="215" t="s">
        <v>25</v>
      </c>
      <c r="V207" s="180">
        <v>0</v>
      </c>
      <c r="W207" s="94">
        <v>200</v>
      </c>
      <c r="X207" s="194">
        <v>230.3</v>
      </c>
      <c r="Y207" s="94">
        <v>0</v>
      </c>
      <c r="Z207" s="94">
        <v>0</v>
      </c>
      <c r="AA207" s="94">
        <f>SUM(Z207)</f>
        <v>0</v>
      </c>
      <c r="AB207" s="95" t="s">
        <v>155</v>
      </c>
      <c r="AC207" s="13">
        <v>2019</v>
      </c>
      <c r="AD207" s="53"/>
    </row>
    <row r="208" spans="1:30" s="8" customFormat="1" ht="60">
      <c r="A208" s="11"/>
      <c r="B208" s="1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3"/>
      <c r="R208" s="43"/>
      <c r="S208" s="43"/>
      <c r="T208" s="61" t="s">
        <v>189</v>
      </c>
      <c r="U208" s="215" t="s">
        <v>6</v>
      </c>
      <c r="V208" s="112">
        <f>V207/V168*100</f>
        <v>0</v>
      </c>
      <c r="W208" s="112">
        <f>W207/W168*100</f>
        <v>1.6094717800529341</v>
      </c>
      <c r="X208" s="180" t="s">
        <v>155</v>
      </c>
      <c r="Y208" s="86" t="s">
        <v>155</v>
      </c>
      <c r="Z208" s="86" t="s">
        <v>155</v>
      </c>
      <c r="AA208" s="86" t="s">
        <v>155</v>
      </c>
      <c r="AB208" s="95">
        <v>1.6</v>
      </c>
      <c r="AC208" s="126">
        <v>2016</v>
      </c>
      <c r="AD208" s="53"/>
    </row>
    <row r="209" spans="1:30" s="8" customFormat="1" ht="30">
      <c r="A209" s="11"/>
      <c r="B209" s="1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3"/>
      <c r="R209" s="43"/>
      <c r="S209" s="43"/>
      <c r="T209" s="178" t="s">
        <v>268</v>
      </c>
      <c r="U209" s="179" t="s">
        <v>6</v>
      </c>
      <c r="V209" s="180" t="s">
        <v>155</v>
      </c>
      <c r="W209" s="180" t="s">
        <v>155</v>
      </c>
      <c r="X209" s="181">
        <v>100</v>
      </c>
      <c r="Y209" s="181">
        <v>0</v>
      </c>
      <c r="Z209" s="181">
        <v>0</v>
      </c>
      <c r="AA209" s="181">
        <v>0</v>
      </c>
      <c r="AB209" s="181">
        <v>100</v>
      </c>
      <c r="AC209" s="126"/>
      <c r="AD209" s="53"/>
    </row>
    <row r="210" spans="1:30" s="8" customFormat="1" ht="30">
      <c r="A210" s="11"/>
      <c r="B210" s="12"/>
      <c r="C210" s="42">
        <v>6</v>
      </c>
      <c r="D210" s="42">
        <v>5</v>
      </c>
      <c r="E210" s="42">
        <v>6</v>
      </c>
      <c r="F210" s="42">
        <v>0</v>
      </c>
      <c r="G210" s="42">
        <v>8</v>
      </c>
      <c r="H210" s="42">
        <v>0</v>
      </c>
      <c r="I210" s="42">
        <v>1</v>
      </c>
      <c r="J210" s="42">
        <v>0</v>
      </c>
      <c r="K210" s="42">
        <v>2</v>
      </c>
      <c r="L210" s="49">
        <v>3</v>
      </c>
      <c r="M210" s="49">
        <v>7</v>
      </c>
      <c r="N210" s="49">
        <v>4</v>
      </c>
      <c r="O210" s="49">
        <v>0</v>
      </c>
      <c r="P210" s="49">
        <v>6</v>
      </c>
      <c r="Q210" s="43"/>
      <c r="R210" s="43"/>
      <c r="S210" s="43"/>
      <c r="T210" s="9" t="s">
        <v>144</v>
      </c>
      <c r="U210" s="215" t="s">
        <v>25</v>
      </c>
      <c r="V210" s="180">
        <v>64.400000000000006</v>
      </c>
      <c r="W210" s="94">
        <v>0</v>
      </c>
      <c r="X210" s="95">
        <v>0</v>
      </c>
      <c r="Y210" s="94">
        <v>0</v>
      </c>
      <c r="Z210" s="94">
        <v>0</v>
      </c>
      <c r="AA210" s="94">
        <v>0</v>
      </c>
      <c r="AB210" s="95" t="s">
        <v>155</v>
      </c>
      <c r="AC210" s="13">
        <v>2014</v>
      </c>
      <c r="AD210" s="53"/>
    </row>
    <row r="211" spans="1:30" s="8" customFormat="1" ht="60">
      <c r="A211" s="11"/>
      <c r="B211" s="12"/>
      <c r="C211" s="105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3"/>
      <c r="R211" s="43"/>
      <c r="S211" s="43"/>
      <c r="T211" s="61" t="s">
        <v>293</v>
      </c>
      <c r="U211" s="215" t="s">
        <v>6</v>
      </c>
      <c r="V211" s="86">
        <f>V210/V168*100</f>
        <v>0.5139488429367548</v>
      </c>
      <c r="W211" s="86">
        <f>W210/W168*100</f>
        <v>0</v>
      </c>
      <c r="X211" s="180">
        <f>X210/X168*100</f>
        <v>0</v>
      </c>
      <c r="Y211" s="86">
        <v>0</v>
      </c>
      <c r="Z211" s="86">
        <f>Z210/Z168*100</f>
        <v>0</v>
      </c>
      <c r="AA211" s="86">
        <f>AA210/AA168*100</f>
        <v>0</v>
      </c>
      <c r="AB211" s="95">
        <f>SUM(V211:AA211)</f>
        <v>0.5139488429367548</v>
      </c>
      <c r="AC211" s="13">
        <v>2014</v>
      </c>
      <c r="AD211" s="53"/>
    </row>
    <row r="212" spans="1:30" s="8" customFormat="1" ht="45">
      <c r="A212" s="11"/>
      <c r="B212" s="12"/>
      <c r="C212" s="42">
        <v>6</v>
      </c>
      <c r="D212" s="42">
        <v>5</v>
      </c>
      <c r="E212" s="42">
        <v>6</v>
      </c>
      <c r="F212" s="42">
        <v>0</v>
      </c>
      <c r="G212" s="42">
        <v>8</v>
      </c>
      <c r="H212" s="42">
        <v>0</v>
      </c>
      <c r="I212" s="42">
        <v>1</v>
      </c>
      <c r="J212" s="42">
        <v>0</v>
      </c>
      <c r="K212" s="42">
        <v>2</v>
      </c>
      <c r="L212" s="49">
        <v>3</v>
      </c>
      <c r="M212" s="49">
        <v>5</v>
      </c>
      <c r="N212" s="49">
        <v>1</v>
      </c>
      <c r="O212" s="49">
        <v>4</v>
      </c>
      <c r="P212" s="49">
        <v>4</v>
      </c>
      <c r="Q212" s="43"/>
      <c r="R212" s="43"/>
      <c r="S212" s="43"/>
      <c r="T212" s="9" t="s">
        <v>269</v>
      </c>
      <c r="U212" s="215" t="s">
        <v>25</v>
      </c>
      <c r="V212" s="180">
        <v>0</v>
      </c>
      <c r="W212" s="94">
        <v>18.7</v>
      </c>
      <c r="X212" s="95">
        <v>0</v>
      </c>
      <c r="Y212" s="94">
        <v>0</v>
      </c>
      <c r="Z212" s="94">
        <v>0</v>
      </c>
      <c r="AA212" s="94">
        <v>0</v>
      </c>
      <c r="AB212" s="95" t="s">
        <v>155</v>
      </c>
      <c r="AC212" s="13">
        <v>2015</v>
      </c>
      <c r="AD212" s="53"/>
    </row>
    <row r="213" spans="1:30" s="8" customFormat="1" ht="75">
      <c r="A213" s="11"/>
      <c r="B213" s="12"/>
      <c r="C213" s="105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3"/>
      <c r="R213" s="43"/>
      <c r="S213" s="43"/>
      <c r="T213" s="61" t="s">
        <v>282</v>
      </c>
      <c r="U213" s="215" t="s">
        <v>6</v>
      </c>
      <c r="V213" s="86">
        <f>V212/V168*100</f>
        <v>0</v>
      </c>
      <c r="W213" s="86">
        <f>W212/W168*100</f>
        <v>0.15048561143494935</v>
      </c>
      <c r="X213" s="180">
        <f>X212/X168*100</f>
        <v>0</v>
      </c>
      <c r="Y213" s="86">
        <v>0</v>
      </c>
      <c r="Z213" s="86">
        <f>Z212/Z168*100</f>
        <v>0</v>
      </c>
      <c r="AA213" s="86">
        <f>AA212/AA168*100</f>
        <v>0</v>
      </c>
      <c r="AB213" s="86">
        <v>0.2</v>
      </c>
      <c r="AC213" s="13">
        <v>2015</v>
      </c>
      <c r="AD213" s="53"/>
    </row>
    <row r="214" spans="1:30" s="8" customFormat="1" ht="38.25">
      <c r="A214" s="11"/>
      <c r="B214" s="12"/>
      <c r="C214" s="42">
        <v>6</v>
      </c>
      <c r="D214" s="42">
        <v>5</v>
      </c>
      <c r="E214" s="42">
        <v>6</v>
      </c>
      <c r="F214" s="42">
        <v>0</v>
      </c>
      <c r="G214" s="42">
        <v>8</v>
      </c>
      <c r="H214" s="42">
        <v>0</v>
      </c>
      <c r="I214" s="42">
        <v>1</v>
      </c>
      <c r="J214" s="42">
        <v>0</v>
      </c>
      <c r="K214" s="42">
        <v>2</v>
      </c>
      <c r="L214" s="49">
        <v>3</v>
      </c>
      <c r="M214" s="49">
        <v>5</v>
      </c>
      <c r="N214" s="49">
        <v>1</v>
      </c>
      <c r="O214" s="49">
        <v>4</v>
      </c>
      <c r="P214" s="49">
        <v>6</v>
      </c>
      <c r="Q214" s="43"/>
      <c r="R214" s="43"/>
      <c r="S214" s="43"/>
      <c r="T214" s="124" t="s">
        <v>270</v>
      </c>
      <c r="U214" s="215" t="s">
        <v>25</v>
      </c>
      <c r="V214" s="180">
        <v>0</v>
      </c>
      <c r="W214" s="95">
        <v>106.43</v>
      </c>
      <c r="X214" s="95">
        <v>0</v>
      </c>
      <c r="Y214" s="94">
        <v>0</v>
      </c>
      <c r="Z214" s="94">
        <v>0</v>
      </c>
      <c r="AA214" s="94">
        <v>0</v>
      </c>
      <c r="AB214" s="95" t="s">
        <v>155</v>
      </c>
      <c r="AC214" s="13">
        <v>2015</v>
      </c>
      <c r="AD214" s="53"/>
    </row>
    <row r="215" spans="1:30" s="8" customFormat="1" ht="75">
      <c r="A215" s="11"/>
      <c r="B215" s="12"/>
      <c r="C215" s="105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3"/>
      <c r="R215" s="43"/>
      <c r="S215" s="43"/>
      <c r="T215" s="61" t="s">
        <v>283</v>
      </c>
      <c r="U215" s="215" t="s">
        <v>6</v>
      </c>
      <c r="V215" s="86">
        <f>V214/V168*100</f>
        <v>0</v>
      </c>
      <c r="W215" s="86">
        <f>W214/W168*100</f>
        <v>0.85648040775516898</v>
      </c>
      <c r="X215" s="180">
        <f>X214/X168*100</f>
        <v>0</v>
      </c>
      <c r="Y215" s="86">
        <v>0</v>
      </c>
      <c r="Z215" s="86">
        <f>Z214/Z170*100</f>
        <v>0</v>
      </c>
      <c r="AA215" s="86">
        <f>AA214/AA170*100</f>
        <v>0</v>
      </c>
      <c r="AB215" s="86">
        <v>0.9</v>
      </c>
      <c r="AC215" s="126">
        <v>2015</v>
      </c>
      <c r="AD215" s="53"/>
    </row>
    <row r="216" spans="1:30" s="8" customFormat="1" ht="30">
      <c r="A216" s="11"/>
      <c r="B216" s="12"/>
      <c r="C216" s="42">
        <v>6</v>
      </c>
      <c r="D216" s="42">
        <v>5</v>
      </c>
      <c r="E216" s="42">
        <v>6</v>
      </c>
      <c r="F216" s="42">
        <v>0</v>
      </c>
      <c r="G216" s="42">
        <v>8</v>
      </c>
      <c r="H216" s="42">
        <v>0</v>
      </c>
      <c r="I216" s="42">
        <v>1</v>
      </c>
      <c r="J216" s="42">
        <v>0</v>
      </c>
      <c r="K216" s="42">
        <v>2</v>
      </c>
      <c r="L216" s="49">
        <v>3</v>
      </c>
      <c r="M216" s="42">
        <v>0</v>
      </c>
      <c r="N216" s="42">
        <v>2</v>
      </c>
      <c r="O216" s="42">
        <v>2</v>
      </c>
      <c r="P216" s="42">
        <v>3</v>
      </c>
      <c r="Q216" s="43">
        <v>1</v>
      </c>
      <c r="R216" s="43">
        <v>6</v>
      </c>
      <c r="S216" s="43" t="s">
        <v>41</v>
      </c>
      <c r="T216" s="9" t="s">
        <v>294</v>
      </c>
      <c r="U216" s="215" t="s">
        <v>25</v>
      </c>
      <c r="V216" s="180">
        <v>0</v>
      </c>
      <c r="W216" s="94">
        <v>0</v>
      </c>
      <c r="X216" s="194">
        <v>50</v>
      </c>
      <c r="Y216" s="133">
        <v>0</v>
      </c>
      <c r="Z216" s="94">
        <v>0</v>
      </c>
      <c r="AA216" s="94">
        <v>0</v>
      </c>
      <c r="AB216" s="95" t="s">
        <v>155</v>
      </c>
      <c r="AC216" s="13">
        <v>2014</v>
      </c>
      <c r="AD216" s="53"/>
    </row>
    <row r="217" spans="1:30" s="8" customFormat="1" ht="30">
      <c r="A217" s="11"/>
      <c r="B217" s="12"/>
      <c r="C217" s="105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3"/>
      <c r="R217" s="43"/>
      <c r="S217" s="43"/>
      <c r="T217" s="61" t="s">
        <v>121</v>
      </c>
      <c r="U217" s="179" t="s">
        <v>4</v>
      </c>
      <c r="V217" s="180" t="s">
        <v>155</v>
      </c>
      <c r="W217" s="180" t="s">
        <v>155</v>
      </c>
      <c r="X217" s="90">
        <v>3</v>
      </c>
      <c r="Y217" s="90">
        <v>0</v>
      </c>
      <c r="Z217" s="90">
        <v>0</v>
      </c>
      <c r="AA217" s="90">
        <v>0</v>
      </c>
      <c r="AB217" s="90">
        <v>3</v>
      </c>
      <c r="AC217" s="13"/>
      <c r="AD217" s="53"/>
    </row>
    <row r="218" spans="1:30" s="8" customFormat="1" ht="46.5" customHeight="1">
      <c r="A218" s="11"/>
      <c r="B218" s="12"/>
      <c r="C218" s="42">
        <v>6</v>
      </c>
      <c r="D218" s="42">
        <v>5</v>
      </c>
      <c r="E218" s="42">
        <v>6</v>
      </c>
      <c r="F218" s="42">
        <v>0</v>
      </c>
      <c r="G218" s="42">
        <v>8</v>
      </c>
      <c r="H218" s="42">
        <v>0</v>
      </c>
      <c r="I218" s="42">
        <v>1</v>
      </c>
      <c r="J218" s="42">
        <v>0</v>
      </c>
      <c r="K218" s="42">
        <v>2</v>
      </c>
      <c r="L218" s="49">
        <v>3</v>
      </c>
      <c r="M218" s="42">
        <v>0</v>
      </c>
      <c r="N218" s="42">
        <v>2</v>
      </c>
      <c r="O218" s="42">
        <v>5</v>
      </c>
      <c r="P218" s="66">
        <v>1</v>
      </c>
      <c r="Q218" s="55">
        <v>4</v>
      </c>
      <c r="R218" s="55">
        <v>4</v>
      </c>
      <c r="S218" s="55" t="s">
        <v>131</v>
      </c>
      <c r="T218" s="37" t="s">
        <v>133</v>
      </c>
      <c r="U218" s="215" t="s">
        <v>25</v>
      </c>
      <c r="V218" s="180">
        <v>0</v>
      </c>
      <c r="W218" s="94">
        <v>0</v>
      </c>
      <c r="X218" s="194">
        <v>18.3</v>
      </c>
      <c r="Y218" s="94">
        <v>0</v>
      </c>
      <c r="Z218" s="94">
        <v>0</v>
      </c>
      <c r="AA218" s="94">
        <v>0</v>
      </c>
      <c r="AB218" s="95" t="s">
        <v>155</v>
      </c>
      <c r="AC218" s="13">
        <v>2014</v>
      </c>
      <c r="AD218" s="53"/>
    </row>
    <row r="219" spans="1:30" s="8" customFormat="1" ht="30">
      <c r="A219" s="11"/>
      <c r="B219" s="12"/>
      <c r="C219" s="105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3"/>
      <c r="R219" s="43"/>
      <c r="S219" s="43"/>
      <c r="T219" s="61" t="s">
        <v>132</v>
      </c>
      <c r="U219" s="179" t="s">
        <v>4</v>
      </c>
      <c r="V219" s="180" t="s">
        <v>155</v>
      </c>
      <c r="W219" s="180" t="s">
        <v>155</v>
      </c>
      <c r="X219" s="90">
        <v>32</v>
      </c>
      <c r="Y219" s="90">
        <v>0</v>
      </c>
      <c r="Z219" s="90">
        <v>0</v>
      </c>
      <c r="AA219" s="90">
        <v>0</v>
      </c>
      <c r="AB219" s="90">
        <v>32</v>
      </c>
      <c r="AC219" s="13"/>
      <c r="AD219" s="53"/>
    </row>
    <row r="220" spans="1:30" s="8" customFormat="1" ht="30">
      <c r="A220" s="11"/>
      <c r="B220" s="12"/>
      <c r="C220" s="42">
        <v>6</v>
      </c>
      <c r="D220" s="42">
        <v>5</v>
      </c>
      <c r="E220" s="42">
        <v>6</v>
      </c>
      <c r="F220" s="42">
        <v>0</v>
      </c>
      <c r="G220" s="42">
        <v>8</v>
      </c>
      <c r="H220" s="42">
        <v>0</v>
      </c>
      <c r="I220" s="42">
        <v>1</v>
      </c>
      <c r="J220" s="42">
        <v>0</v>
      </c>
      <c r="K220" s="42">
        <v>2</v>
      </c>
      <c r="L220" s="42">
        <v>3</v>
      </c>
      <c r="M220" s="42">
        <v>0</v>
      </c>
      <c r="N220" s="42">
        <v>2</v>
      </c>
      <c r="O220" s="42">
        <v>2</v>
      </c>
      <c r="P220" s="42">
        <v>3</v>
      </c>
      <c r="Q220" s="43">
        <v>1</v>
      </c>
      <c r="R220" s="43">
        <v>1</v>
      </c>
      <c r="S220" s="43" t="s">
        <v>134</v>
      </c>
      <c r="T220" s="61" t="s">
        <v>165</v>
      </c>
      <c r="U220" s="215" t="s">
        <v>25</v>
      </c>
      <c r="V220" s="180">
        <v>0</v>
      </c>
      <c r="W220" s="94">
        <v>0</v>
      </c>
      <c r="X220" s="194">
        <v>470</v>
      </c>
      <c r="Y220" s="94">
        <v>0</v>
      </c>
      <c r="Z220" s="94">
        <v>0</v>
      </c>
      <c r="AA220" s="94">
        <f>SUM(Z220)</f>
        <v>0</v>
      </c>
      <c r="AB220" s="95" t="s">
        <v>155</v>
      </c>
      <c r="AC220" s="13">
        <v>2019</v>
      </c>
      <c r="AD220" s="53"/>
    </row>
    <row r="221" spans="1:30" s="8" customFormat="1" ht="30">
      <c r="A221" s="11"/>
      <c r="B221" s="1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3"/>
      <c r="R221" s="43"/>
      <c r="S221" s="43"/>
      <c r="T221" s="178" t="s">
        <v>322</v>
      </c>
      <c r="U221" s="179" t="s">
        <v>6</v>
      </c>
      <c r="V221" s="180" t="s">
        <v>155</v>
      </c>
      <c r="W221" s="180" t="s">
        <v>155</v>
      </c>
      <c r="X221" s="181">
        <v>100</v>
      </c>
      <c r="Y221" s="181">
        <v>0</v>
      </c>
      <c r="Z221" s="181">
        <v>0</v>
      </c>
      <c r="AA221" s="181">
        <v>0</v>
      </c>
      <c r="AB221" s="181">
        <v>100</v>
      </c>
      <c r="AC221" s="126">
        <v>2016</v>
      </c>
      <c r="AD221" s="53"/>
    </row>
    <row r="222" spans="1:30" s="8" customFormat="1" ht="75">
      <c r="A222" s="11"/>
      <c r="B222" s="12"/>
      <c r="C222" s="42">
        <v>6</v>
      </c>
      <c r="D222" s="42">
        <v>5</v>
      </c>
      <c r="E222" s="42">
        <v>6</v>
      </c>
      <c r="F222" s="42">
        <v>0</v>
      </c>
      <c r="G222" s="42">
        <v>8</v>
      </c>
      <c r="H222" s="42">
        <v>0</v>
      </c>
      <c r="I222" s="42">
        <v>1</v>
      </c>
      <c r="J222" s="66">
        <v>0</v>
      </c>
      <c r="K222" s="66">
        <v>2</v>
      </c>
      <c r="L222" s="66">
        <v>3</v>
      </c>
      <c r="M222" s="66">
        <v>0</v>
      </c>
      <c r="N222" s="66">
        <v>2</v>
      </c>
      <c r="O222" s="66">
        <v>5</v>
      </c>
      <c r="P222" s="66">
        <v>5</v>
      </c>
      <c r="Q222" s="55">
        <v>0</v>
      </c>
      <c r="R222" s="55">
        <v>9</v>
      </c>
      <c r="S222" s="55" t="s">
        <v>166</v>
      </c>
      <c r="T222" s="9" t="s">
        <v>271</v>
      </c>
      <c r="U222" s="215" t="s">
        <v>25</v>
      </c>
      <c r="V222" s="95">
        <v>0</v>
      </c>
      <c r="W222" s="94">
        <v>0</v>
      </c>
      <c r="X222" s="85">
        <v>2720</v>
      </c>
      <c r="Y222" s="89">
        <v>0</v>
      </c>
      <c r="Z222" s="89">
        <v>0</v>
      </c>
      <c r="AA222" s="89">
        <v>0</v>
      </c>
      <c r="AB222" s="181" t="s">
        <v>155</v>
      </c>
      <c r="AC222" s="13"/>
      <c r="AD222" s="53"/>
    </row>
    <row r="223" spans="1:30" s="8" customFormat="1" ht="30">
      <c r="A223" s="11"/>
      <c r="B223" s="1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3"/>
      <c r="R223" s="43"/>
      <c r="S223" s="43"/>
      <c r="T223" s="178" t="s">
        <v>322</v>
      </c>
      <c r="U223" s="179" t="s">
        <v>6</v>
      </c>
      <c r="V223" s="180" t="s">
        <v>155</v>
      </c>
      <c r="W223" s="180" t="s">
        <v>155</v>
      </c>
      <c r="X223" s="181">
        <v>100</v>
      </c>
      <c r="Y223" s="181">
        <v>0</v>
      </c>
      <c r="Z223" s="181">
        <v>0</v>
      </c>
      <c r="AA223" s="181">
        <v>0</v>
      </c>
      <c r="AB223" s="181">
        <v>100</v>
      </c>
      <c r="AC223" s="126">
        <v>2016</v>
      </c>
      <c r="AD223" s="53"/>
    </row>
    <row r="224" spans="1:30" s="8" customFormat="1" ht="75">
      <c r="A224" s="11"/>
      <c r="B224" s="12"/>
      <c r="C224" s="42">
        <v>6</v>
      </c>
      <c r="D224" s="42">
        <v>5</v>
      </c>
      <c r="E224" s="42">
        <v>6</v>
      </c>
      <c r="F224" s="42">
        <v>0</v>
      </c>
      <c r="G224" s="42">
        <v>8</v>
      </c>
      <c r="H224" s="42">
        <v>0</v>
      </c>
      <c r="I224" s="42">
        <v>1</v>
      </c>
      <c r="J224" s="66">
        <v>0</v>
      </c>
      <c r="K224" s="66">
        <v>2</v>
      </c>
      <c r="L224" s="66">
        <v>3</v>
      </c>
      <c r="M224" s="66">
        <v>0</v>
      </c>
      <c r="N224" s="66">
        <v>2</v>
      </c>
      <c r="O224" s="66" t="s">
        <v>45</v>
      </c>
      <c r="P224" s="66">
        <v>5</v>
      </c>
      <c r="Q224" s="55">
        <v>0</v>
      </c>
      <c r="R224" s="55">
        <v>9</v>
      </c>
      <c r="S224" s="55" t="s">
        <v>134</v>
      </c>
      <c r="T224" s="9" t="s">
        <v>168</v>
      </c>
      <c r="U224" s="215" t="s">
        <v>25</v>
      </c>
      <c r="V224" s="95">
        <v>0</v>
      </c>
      <c r="W224" s="94">
        <v>0</v>
      </c>
      <c r="X224" s="85">
        <v>68</v>
      </c>
      <c r="Y224" s="136">
        <v>152.5</v>
      </c>
      <c r="Z224" s="89">
        <v>0</v>
      </c>
      <c r="AA224" s="89">
        <v>0</v>
      </c>
      <c r="AB224" s="181" t="s">
        <v>155</v>
      </c>
      <c r="AC224" s="13"/>
      <c r="AD224" s="53"/>
    </row>
    <row r="225" spans="1:30" s="8" customFormat="1" ht="30">
      <c r="A225" s="11"/>
      <c r="B225" s="1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9"/>
      <c r="N225" s="42"/>
      <c r="O225" s="42"/>
      <c r="P225" s="42"/>
      <c r="Q225" s="43"/>
      <c r="R225" s="43"/>
      <c r="S225" s="43"/>
      <c r="T225" s="178" t="s">
        <v>322</v>
      </c>
      <c r="U225" s="215" t="s">
        <v>6</v>
      </c>
      <c r="V225" s="86" t="s">
        <v>155</v>
      </c>
      <c r="W225" s="86" t="s">
        <v>155</v>
      </c>
      <c r="X225" s="89">
        <v>100</v>
      </c>
      <c r="Y225" s="89">
        <v>100</v>
      </c>
      <c r="Z225" s="89">
        <v>0</v>
      </c>
      <c r="AA225" s="89">
        <v>0</v>
      </c>
      <c r="AB225" s="89">
        <v>100</v>
      </c>
      <c r="AC225" s="13"/>
      <c r="AD225" s="53"/>
    </row>
    <row r="226" spans="1:30" s="225" customFormat="1" ht="30">
      <c r="A226" s="11"/>
      <c r="B226" s="12"/>
      <c r="C226" s="42">
        <v>6</v>
      </c>
      <c r="D226" s="42">
        <v>5</v>
      </c>
      <c r="E226" s="42">
        <v>6</v>
      </c>
      <c r="F226" s="42">
        <v>0</v>
      </c>
      <c r="G226" s="42">
        <v>8</v>
      </c>
      <c r="H226" s="42">
        <v>0</v>
      </c>
      <c r="I226" s="42">
        <v>1</v>
      </c>
      <c r="J226" s="42">
        <v>0</v>
      </c>
      <c r="K226" s="42">
        <v>2</v>
      </c>
      <c r="L226" s="42">
        <v>3</v>
      </c>
      <c r="M226" s="42">
        <v>0</v>
      </c>
      <c r="N226" s="42">
        <v>2</v>
      </c>
      <c r="O226" s="42">
        <v>2</v>
      </c>
      <c r="P226" s="42">
        <v>3</v>
      </c>
      <c r="Q226" s="43">
        <v>1</v>
      </c>
      <c r="R226" s="43">
        <v>4</v>
      </c>
      <c r="S226" s="43" t="s">
        <v>41</v>
      </c>
      <c r="T226" s="9" t="s">
        <v>214</v>
      </c>
      <c r="U226" s="215" t="s">
        <v>18</v>
      </c>
      <c r="V226" s="227" t="s">
        <v>155</v>
      </c>
      <c r="W226" s="227" t="s">
        <v>155</v>
      </c>
      <c r="X226" s="227" t="s">
        <v>155</v>
      </c>
      <c r="Y226" s="136">
        <v>200</v>
      </c>
      <c r="Z226" s="94">
        <f>Y226</f>
        <v>200</v>
      </c>
      <c r="AA226" s="94">
        <f>Z226</f>
        <v>200</v>
      </c>
      <c r="AB226" s="95" t="s">
        <v>155</v>
      </c>
      <c r="AC226" s="224">
        <v>2015</v>
      </c>
      <c r="AD226" s="246"/>
    </row>
    <row r="227" spans="1:30" s="225" customFormat="1" ht="30">
      <c r="A227" s="11"/>
      <c r="B227" s="1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9"/>
      <c r="N227" s="49"/>
      <c r="O227" s="42"/>
      <c r="P227" s="42"/>
      <c r="Q227" s="43"/>
      <c r="R227" s="43"/>
      <c r="S227" s="43"/>
      <c r="T227" s="61" t="s">
        <v>211</v>
      </c>
      <c r="U227" s="179" t="s">
        <v>6</v>
      </c>
      <c r="V227" s="227" t="s">
        <v>155</v>
      </c>
      <c r="W227" s="227" t="s">
        <v>155</v>
      </c>
      <c r="X227" s="227" t="s">
        <v>155</v>
      </c>
      <c r="Y227" s="207">
        <v>100</v>
      </c>
      <c r="Z227" s="207">
        <v>0</v>
      </c>
      <c r="AA227" s="207">
        <v>0</v>
      </c>
      <c r="AB227" s="207">
        <v>100</v>
      </c>
      <c r="AC227" s="224"/>
      <c r="AD227" s="246"/>
    </row>
    <row r="228" spans="1:30" s="225" customFormat="1" ht="45">
      <c r="A228" s="11"/>
      <c r="B228" s="12"/>
      <c r="C228" s="42">
        <v>6</v>
      </c>
      <c r="D228" s="42">
        <v>5</v>
      </c>
      <c r="E228" s="42">
        <v>6</v>
      </c>
      <c r="F228" s="42">
        <v>0</v>
      </c>
      <c r="G228" s="42">
        <v>8</v>
      </c>
      <c r="H228" s="42">
        <v>0</v>
      </c>
      <c r="I228" s="42">
        <v>1</v>
      </c>
      <c r="J228" s="42">
        <v>0</v>
      </c>
      <c r="K228" s="42">
        <v>2</v>
      </c>
      <c r="L228" s="42">
        <v>3</v>
      </c>
      <c r="M228" s="42">
        <v>0</v>
      </c>
      <c r="N228" s="42">
        <v>2</v>
      </c>
      <c r="O228" s="42" t="s">
        <v>167</v>
      </c>
      <c r="P228" s="42">
        <v>5</v>
      </c>
      <c r="Q228" s="43">
        <v>1</v>
      </c>
      <c r="R228" s="43">
        <v>9</v>
      </c>
      <c r="S228" s="43" t="s">
        <v>41</v>
      </c>
      <c r="T228" s="9" t="s">
        <v>215</v>
      </c>
      <c r="U228" s="215" t="s">
        <v>18</v>
      </c>
      <c r="V228" s="227" t="s">
        <v>155</v>
      </c>
      <c r="W228" s="227" t="s">
        <v>155</v>
      </c>
      <c r="X228" s="227" t="s">
        <v>155</v>
      </c>
      <c r="Y228" s="136">
        <v>150</v>
      </c>
      <c r="Z228" s="94">
        <f>Y228</f>
        <v>150</v>
      </c>
      <c r="AA228" s="94">
        <f>Z228</f>
        <v>150</v>
      </c>
      <c r="AB228" s="95" t="s">
        <v>155</v>
      </c>
      <c r="AC228" s="224">
        <v>2015</v>
      </c>
      <c r="AD228" s="246"/>
    </row>
    <row r="229" spans="1:30" s="225" customFormat="1" ht="18.75" customHeight="1">
      <c r="A229" s="221"/>
      <c r="B229" s="222"/>
      <c r="C229" s="223"/>
      <c r="D229" s="223"/>
      <c r="E229" s="223"/>
      <c r="F229" s="223"/>
      <c r="G229" s="223"/>
      <c r="H229" s="223"/>
      <c r="I229" s="223"/>
      <c r="J229" s="223"/>
      <c r="K229" s="223"/>
      <c r="L229" s="223"/>
      <c r="M229" s="226"/>
      <c r="N229" s="226"/>
      <c r="O229" s="223"/>
      <c r="P229" s="223"/>
      <c r="Q229" s="219"/>
      <c r="R229" s="219"/>
      <c r="S229" s="219"/>
      <c r="T229" s="61" t="s">
        <v>212</v>
      </c>
      <c r="U229" s="179" t="s">
        <v>6</v>
      </c>
      <c r="V229" s="227" t="s">
        <v>155</v>
      </c>
      <c r="W229" s="227" t="s">
        <v>155</v>
      </c>
      <c r="X229" s="227" t="s">
        <v>155</v>
      </c>
      <c r="Y229" s="207">
        <v>100</v>
      </c>
      <c r="Z229" s="207">
        <v>0</v>
      </c>
      <c r="AA229" s="207">
        <v>0</v>
      </c>
      <c r="AB229" s="207">
        <v>100</v>
      </c>
      <c r="AC229" s="224"/>
      <c r="AD229" s="246"/>
    </row>
    <row r="230" spans="1:30" s="225" customFormat="1" ht="45">
      <c r="A230" s="11"/>
      <c r="B230" s="12"/>
      <c r="C230" s="42">
        <v>6</v>
      </c>
      <c r="D230" s="42">
        <v>5</v>
      </c>
      <c r="E230" s="42">
        <v>6</v>
      </c>
      <c r="F230" s="42">
        <v>0</v>
      </c>
      <c r="G230" s="42">
        <v>8</v>
      </c>
      <c r="H230" s="42">
        <v>0</v>
      </c>
      <c r="I230" s="42">
        <v>1</v>
      </c>
      <c r="J230" s="42">
        <v>0</v>
      </c>
      <c r="K230" s="42">
        <v>2</v>
      </c>
      <c r="L230" s="42">
        <v>3</v>
      </c>
      <c r="M230" s="42">
        <v>0</v>
      </c>
      <c r="N230" s="42">
        <v>2</v>
      </c>
      <c r="O230" s="66" t="s">
        <v>224</v>
      </c>
      <c r="P230" s="66">
        <v>5</v>
      </c>
      <c r="Q230" s="55">
        <v>1</v>
      </c>
      <c r="R230" s="55">
        <v>9</v>
      </c>
      <c r="S230" s="55">
        <v>1</v>
      </c>
      <c r="T230" s="9" t="s">
        <v>238</v>
      </c>
      <c r="U230" s="215" t="s">
        <v>18</v>
      </c>
      <c r="V230" s="227" t="s">
        <v>155</v>
      </c>
      <c r="W230" s="227" t="s">
        <v>155</v>
      </c>
      <c r="X230" s="227" t="s">
        <v>155</v>
      </c>
      <c r="Y230" s="136">
        <v>16.7</v>
      </c>
      <c r="Z230" s="95" t="s">
        <v>155</v>
      </c>
      <c r="AA230" s="95" t="s">
        <v>155</v>
      </c>
      <c r="AB230" s="95" t="s">
        <v>155</v>
      </c>
      <c r="AC230" s="224">
        <v>2015</v>
      </c>
      <c r="AD230" s="246"/>
    </row>
    <row r="231" spans="1:30" s="225" customFormat="1" ht="18.75" customHeight="1">
      <c r="A231" s="221"/>
      <c r="B231" s="222"/>
      <c r="C231" s="223"/>
      <c r="D231" s="223"/>
      <c r="E231" s="223"/>
      <c r="F231" s="223"/>
      <c r="G231" s="223"/>
      <c r="H231" s="223"/>
      <c r="I231" s="223"/>
      <c r="J231" s="223"/>
      <c r="K231" s="223"/>
      <c r="L231" s="223"/>
      <c r="M231" s="226"/>
      <c r="N231" s="226"/>
      <c r="O231" s="223"/>
      <c r="P231" s="223"/>
      <c r="Q231" s="219"/>
      <c r="R231" s="219"/>
      <c r="S231" s="219"/>
      <c r="T231" s="61" t="s">
        <v>212</v>
      </c>
      <c r="U231" s="179" t="s">
        <v>6</v>
      </c>
      <c r="V231" s="227" t="s">
        <v>155</v>
      </c>
      <c r="W231" s="227" t="s">
        <v>155</v>
      </c>
      <c r="X231" s="227" t="s">
        <v>155</v>
      </c>
      <c r="Y231" s="207">
        <v>100</v>
      </c>
      <c r="Z231" s="207">
        <v>0</v>
      </c>
      <c r="AA231" s="207">
        <v>0</v>
      </c>
      <c r="AB231" s="207">
        <v>100</v>
      </c>
      <c r="AC231" s="224"/>
      <c r="AD231" s="246"/>
    </row>
    <row r="232" spans="1:30" s="8" customFormat="1" ht="30">
      <c r="A232" s="11"/>
      <c r="B232" s="12"/>
      <c r="C232" s="42">
        <v>6</v>
      </c>
      <c r="D232" s="42">
        <v>5</v>
      </c>
      <c r="E232" s="42">
        <v>6</v>
      </c>
      <c r="F232" s="42">
        <v>0</v>
      </c>
      <c r="G232" s="42">
        <v>8</v>
      </c>
      <c r="H232" s="42">
        <v>0</v>
      </c>
      <c r="I232" s="42">
        <v>1</v>
      </c>
      <c r="J232" s="66">
        <v>0</v>
      </c>
      <c r="K232" s="66">
        <v>2</v>
      </c>
      <c r="L232" s="66">
        <v>3</v>
      </c>
      <c r="M232" s="66">
        <v>0</v>
      </c>
      <c r="N232" s="66">
        <v>2</v>
      </c>
      <c r="O232" s="66" t="s">
        <v>224</v>
      </c>
      <c r="P232" s="66">
        <v>5</v>
      </c>
      <c r="Q232" s="55">
        <v>0</v>
      </c>
      <c r="R232" s="55">
        <v>9</v>
      </c>
      <c r="S232" s="55" t="s">
        <v>225</v>
      </c>
      <c r="T232" s="61" t="s">
        <v>272</v>
      </c>
      <c r="U232" s="215" t="s">
        <v>25</v>
      </c>
      <c r="V232" s="86" t="s">
        <v>155</v>
      </c>
      <c r="W232" s="86" t="s">
        <v>155</v>
      </c>
      <c r="X232" s="86" t="s">
        <v>155</v>
      </c>
      <c r="Y232" s="136">
        <v>1591.4</v>
      </c>
      <c r="Z232" s="86" t="s">
        <v>155</v>
      </c>
      <c r="AA232" s="86" t="s">
        <v>155</v>
      </c>
      <c r="AB232" s="181" t="s">
        <v>155</v>
      </c>
      <c r="AC232" s="13"/>
      <c r="AD232" s="53"/>
    </row>
    <row r="233" spans="1:30" s="8" customFormat="1" ht="30">
      <c r="A233" s="11"/>
      <c r="B233" s="1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9"/>
      <c r="N233" s="42"/>
      <c r="O233" s="42"/>
      <c r="P233" s="42"/>
      <c r="Q233" s="43"/>
      <c r="R233" s="43"/>
      <c r="S233" s="43"/>
      <c r="T233" s="178" t="s">
        <v>322</v>
      </c>
      <c r="U233" s="215" t="s">
        <v>6</v>
      </c>
      <c r="V233" s="86" t="s">
        <v>155</v>
      </c>
      <c r="W233" s="86" t="s">
        <v>155</v>
      </c>
      <c r="X233" s="86" t="s">
        <v>155</v>
      </c>
      <c r="Y233" s="89">
        <v>100</v>
      </c>
      <c r="Z233" s="86" t="s">
        <v>155</v>
      </c>
      <c r="AA233" s="86" t="s">
        <v>155</v>
      </c>
      <c r="AB233" s="89">
        <v>100</v>
      </c>
      <c r="AC233" s="13"/>
      <c r="AD233" s="53"/>
    </row>
    <row r="234" spans="1:30" s="8" customFormat="1" ht="53.25" customHeight="1">
      <c r="A234" s="71">
        <v>6</v>
      </c>
      <c r="B234" s="72">
        <v>5</v>
      </c>
      <c r="C234" s="73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9"/>
      <c r="R234" s="69"/>
      <c r="S234" s="69"/>
      <c r="T234" s="45" t="s">
        <v>53</v>
      </c>
      <c r="U234" s="46" t="s">
        <v>25</v>
      </c>
      <c r="V234" s="100">
        <f t="shared" ref="V234:AA234" si="14">SUM(V235,V242)</f>
        <v>1070.5999999999999</v>
      </c>
      <c r="W234" s="96">
        <f t="shared" si="14"/>
        <v>1000</v>
      </c>
      <c r="X234" s="96">
        <f>SUM(X235,X242)</f>
        <v>1450</v>
      </c>
      <c r="Y234" s="190">
        <f t="shared" si="14"/>
        <v>1526.33</v>
      </c>
      <c r="Z234" s="96">
        <f t="shared" si="14"/>
        <v>1260</v>
      </c>
      <c r="AA234" s="96">
        <f t="shared" si="14"/>
        <v>1242</v>
      </c>
      <c r="AB234" s="96" t="s">
        <v>155</v>
      </c>
      <c r="AC234" s="76">
        <v>2019</v>
      </c>
      <c r="AD234" s="244">
        <f>SUM(V234:AA234)</f>
        <v>7548.93</v>
      </c>
    </row>
    <row r="235" spans="1:30" s="8" customFormat="1" ht="28.5">
      <c r="A235" s="11"/>
      <c r="B235" s="1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4"/>
      <c r="R235" s="44"/>
      <c r="S235" s="44"/>
      <c r="T235" s="170" t="s">
        <v>145</v>
      </c>
      <c r="U235" s="201" t="s">
        <v>25</v>
      </c>
      <c r="V235" s="206">
        <v>0</v>
      </c>
      <c r="W235" s="203">
        <v>0</v>
      </c>
      <c r="X235" s="203">
        <v>0</v>
      </c>
      <c r="Y235" s="203">
        <v>0</v>
      </c>
      <c r="Z235" s="203">
        <v>0</v>
      </c>
      <c r="AA235" s="203">
        <v>0</v>
      </c>
      <c r="AB235" s="203">
        <f>SUM(V235:AA235)</f>
        <v>0</v>
      </c>
      <c r="AC235" s="13">
        <v>2019</v>
      </c>
      <c r="AD235" s="53"/>
    </row>
    <row r="236" spans="1:30" s="8" customFormat="1" ht="30">
      <c r="A236" s="11"/>
      <c r="B236" s="1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3"/>
      <c r="R236" s="43"/>
      <c r="S236" s="43"/>
      <c r="T236" s="9" t="s">
        <v>146</v>
      </c>
      <c r="U236" s="215" t="s">
        <v>4</v>
      </c>
      <c r="V236" s="98">
        <v>250</v>
      </c>
      <c r="W236" s="98">
        <v>250</v>
      </c>
      <c r="X236" s="90">
        <v>260</v>
      </c>
      <c r="Y236" s="98">
        <v>270</v>
      </c>
      <c r="Z236" s="98">
        <v>270</v>
      </c>
      <c r="AA236" s="86" t="s">
        <v>155</v>
      </c>
      <c r="AB236" s="86" t="s">
        <v>155</v>
      </c>
      <c r="AC236" s="13">
        <v>2019</v>
      </c>
      <c r="AD236" s="53"/>
    </row>
    <row r="237" spans="1:30" s="8" customFormat="1" ht="15.75">
      <c r="A237" s="11"/>
      <c r="B237" s="1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3"/>
      <c r="R237" s="43"/>
      <c r="S237" s="43"/>
      <c r="T237" s="9" t="s">
        <v>147</v>
      </c>
      <c r="U237" s="215" t="s">
        <v>5</v>
      </c>
      <c r="V237" s="41">
        <v>11500</v>
      </c>
      <c r="W237" s="41">
        <v>11500</v>
      </c>
      <c r="X237" s="41">
        <v>11520</v>
      </c>
      <c r="Y237" s="41">
        <v>11530</v>
      </c>
      <c r="Z237" s="41">
        <v>11530</v>
      </c>
      <c r="AA237" s="41">
        <v>11530</v>
      </c>
      <c r="AB237" s="163">
        <f>SUM(V237:AA237)</f>
        <v>69110</v>
      </c>
      <c r="AC237" s="13">
        <v>2017</v>
      </c>
      <c r="AD237" s="53"/>
    </row>
    <row r="238" spans="1:30" s="8" customFormat="1" ht="36" customHeight="1">
      <c r="A238" s="11"/>
      <c r="B238" s="1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3"/>
      <c r="R238" s="43"/>
      <c r="S238" s="43"/>
      <c r="T238" s="9" t="s">
        <v>27</v>
      </c>
      <c r="U238" s="215" t="s">
        <v>161</v>
      </c>
      <c r="V238" s="41">
        <v>1</v>
      </c>
      <c r="W238" s="41">
        <v>1</v>
      </c>
      <c r="X238" s="41">
        <v>1</v>
      </c>
      <c r="Y238" s="41">
        <v>1</v>
      </c>
      <c r="Z238" s="41">
        <v>1</v>
      </c>
      <c r="AA238" s="41">
        <v>1</v>
      </c>
      <c r="AB238" s="41" t="s">
        <v>155</v>
      </c>
      <c r="AC238" s="13">
        <v>2019</v>
      </c>
      <c r="AD238" s="53"/>
    </row>
    <row r="239" spans="1:30" s="8" customFormat="1" ht="30">
      <c r="A239" s="11"/>
      <c r="B239" s="1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3"/>
      <c r="R239" s="43"/>
      <c r="S239" s="43"/>
      <c r="T239" s="61" t="s">
        <v>295</v>
      </c>
      <c r="U239" s="215" t="s">
        <v>6</v>
      </c>
      <c r="V239" s="81">
        <v>79</v>
      </c>
      <c r="W239" s="89">
        <v>79</v>
      </c>
      <c r="X239" s="181">
        <v>80</v>
      </c>
      <c r="Y239" s="89">
        <v>82</v>
      </c>
      <c r="Z239" s="89">
        <v>83</v>
      </c>
      <c r="AA239" s="89">
        <v>84</v>
      </c>
      <c r="AB239" s="89">
        <v>84</v>
      </c>
      <c r="AC239" s="126">
        <v>2019</v>
      </c>
      <c r="AD239" s="53"/>
    </row>
    <row r="240" spans="1:30" s="8" customFormat="1" ht="45">
      <c r="A240" s="11"/>
      <c r="B240" s="1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3"/>
      <c r="R240" s="43"/>
      <c r="S240" s="43"/>
      <c r="T240" s="9" t="s">
        <v>31</v>
      </c>
      <c r="U240" s="215" t="s">
        <v>161</v>
      </c>
      <c r="V240" s="41">
        <v>1</v>
      </c>
      <c r="W240" s="41">
        <v>1</v>
      </c>
      <c r="X240" s="41">
        <v>1</v>
      </c>
      <c r="Y240" s="41">
        <v>1</v>
      </c>
      <c r="Z240" s="41">
        <v>1</v>
      </c>
      <c r="AA240" s="41">
        <v>1</v>
      </c>
      <c r="AB240" s="41" t="s">
        <v>155</v>
      </c>
      <c r="AC240" s="13">
        <v>2019</v>
      </c>
      <c r="AD240" s="53"/>
    </row>
    <row r="241" spans="1:40" s="8" customFormat="1" ht="45">
      <c r="A241" s="12"/>
      <c r="B241" s="1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3"/>
      <c r="R241" s="43"/>
      <c r="S241" s="43"/>
      <c r="T241" s="61" t="s">
        <v>284</v>
      </c>
      <c r="U241" s="215" t="s">
        <v>4</v>
      </c>
      <c r="V241" s="98">
        <v>250</v>
      </c>
      <c r="W241" s="98">
        <v>250</v>
      </c>
      <c r="X241" s="90">
        <v>260</v>
      </c>
      <c r="Y241" s="98">
        <v>270</v>
      </c>
      <c r="Z241" s="98">
        <v>270</v>
      </c>
      <c r="AA241" s="98">
        <v>270</v>
      </c>
      <c r="AB241" s="98">
        <f t="shared" ref="AB241:AB246" si="15">SUM(V241:AA241)</f>
        <v>1570</v>
      </c>
      <c r="AC241" s="13">
        <v>2019</v>
      </c>
      <c r="AD241" s="53"/>
    </row>
    <row r="242" spans="1:40" s="8" customFormat="1" ht="30.75" customHeight="1"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4"/>
      <c r="R242" s="44"/>
      <c r="S242" s="44"/>
      <c r="T242" s="170" t="s">
        <v>148</v>
      </c>
      <c r="U242" s="201" t="s">
        <v>25</v>
      </c>
      <c r="V242" s="130">
        <v>1070.5999999999999</v>
      </c>
      <c r="W242" s="130">
        <f>SUM(W250,W278,W296)</f>
        <v>1000</v>
      </c>
      <c r="X242" s="130">
        <f>SUM(X252+X254+X256+X258+X260+X262+X264+X266+X268+X270+X272+X280+X282+X284+X286+X288+X298+X300+X302)</f>
        <v>1450</v>
      </c>
      <c r="Y242" s="188">
        <f>SUM(Y252+Y254+Y256+Y258+Y260+Y262+Y264+Y266+Y268+Y270+Y272+Y280+Y282+Y284+Y286+Y288+Y274+Y276+Y290+Y292+Y294+Y298+Y300+Y302)</f>
        <v>1526.33</v>
      </c>
      <c r="Z242" s="130">
        <f>SUM(Z252+Z254+Z256+Z258+Z260+Z262+Z264+Z266+Z268+Z270+Z272+Z280+Z282+Z284+Z286+Z288+Z274+Z276+Z290+Z298+Z300+Z302)</f>
        <v>1260</v>
      </c>
      <c r="AA242" s="130">
        <f>SUM(AA252+AA254+AA256+AA258+AA260+AA262+AA264+AA266+AA268+AA270+AA272+AA280+AA282+AA284+AA286+AA288+AA274+AA276+AA290+AA298+AA300+AA302)</f>
        <v>1242</v>
      </c>
      <c r="AB242" s="130" t="s">
        <v>155</v>
      </c>
      <c r="AC242" s="13">
        <v>2019</v>
      </c>
      <c r="AD242" s="247">
        <f>SUM(V242:AA242)</f>
        <v>7548.93</v>
      </c>
    </row>
    <row r="243" spans="1:40" s="8" customFormat="1" ht="30">
      <c r="A243" s="51"/>
      <c r="B243" s="57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4"/>
      <c r="R243" s="44"/>
      <c r="S243" s="44"/>
      <c r="T243" s="9" t="s">
        <v>149</v>
      </c>
      <c r="U243" s="215" t="s">
        <v>4</v>
      </c>
      <c r="V243" s="56">
        <v>1100</v>
      </c>
      <c r="W243" s="56">
        <v>1100</v>
      </c>
      <c r="X243" s="138">
        <v>1150</v>
      </c>
      <c r="Y243" s="56">
        <v>1200</v>
      </c>
      <c r="Z243" s="56">
        <f t="shared" ref="Z243:AB247" si="16">SUM(Y243)</f>
        <v>1200</v>
      </c>
      <c r="AA243" s="56">
        <f t="shared" si="16"/>
        <v>1200</v>
      </c>
      <c r="AB243" s="56">
        <f t="shared" si="15"/>
        <v>6950</v>
      </c>
      <c r="AC243" s="13">
        <v>2019</v>
      </c>
      <c r="AD243" s="53"/>
    </row>
    <row r="244" spans="1:40" s="8" customFormat="1" ht="30">
      <c r="A244" s="51"/>
      <c r="B244" s="57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4"/>
      <c r="R244" s="44"/>
      <c r="S244" s="44"/>
      <c r="T244" s="9" t="s">
        <v>150</v>
      </c>
      <c r="U244" s="215" t="s">
        <v>5</v>
      </c>
      <c r="V244" s="56">
        <v>191500</v>
      </c>
      <c r="W244" s="56">
        <v>191500</v>
      </c>
      <c r="X244" s="138">
        <v>191800</v>
      </c>
      <c r="Y244" s="56">
        <v>192100</v>
      </c>
      <c r="Z244" s="56">
        <f t="shared" si="16"/>
        <v>192100</v>
      </c>
      <c r="AA244" s="56">
        <f t="shared" si="16"/>
        <v>192100</v>
      </c>
      <c r="AB244" s="56">
        <f t="shared" si="15"/>
        <v>1151100</v>
      </c>
      <c r="AC244" s="13">
        <v>2019</v>
      </c>
      <c r="AD244" s="53"/>
    </row>
    <row r="245" spans="1:40" s="8" customFormat="1" ht="30">
      <c r="A245" s="51"/>
      <c r="B245" s="57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4"/>
      <c r="R245" s="44"/>
      <c r="S245" s="44"/>
      <c r="T245" s="9" t="s">
        <v>151</v>
      </c>
      <c r="U245" s="215" t="s">
        <v>4</v>
      </c>
      <c r="V245" s="56">
        <v>77</v>
      </c>
      <c r="W245" s="56">
        <v>77</v>
      </c>
      <c r="X245" s="138">
        <v>78</v>
      </c>
      <c r="Y245" s="56">
        <v>79</v>
      </c>
      <c r="Z245" s="56">
        <f t="shared" si="16"/>
        <v>79</v>
      </c>
      <c r="AA245" s="56">
        <f t="shared" si="16"/>
        <v>79</v>
      </c>
      <c r="AB245" s="56">
        <f t="shared" si="15"/>
        <v>469</v>
      </c>
      <c r="AC245" s="13">
        <v>2019</v>
      </c>
      <c r="AD245" s="53"/>
    </row>
    <row r="246" spans="1:40" s="8" customFormat="1" ht="33" customHeight="1">
      <c r="A246" s="11"/>
      <c r="B246" s="1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4"/>
      <c r="R246" s="44"/>
      <c r="S246" s="44"/>
      <c r="T246" s="9" t="s">
        <v>152</v>
      </c>
      <c r="U246" s="215" t="s">
        <v>5</v>
      </c>
      <c r="V246" s="56">
        <v>1650</v>
      </c>
      <c r="W246" s="56">
        <v>1650</v>
      </c>
      <c r="X246" s="138">
        <v>1653</v>
      </c>
      <c r="Y246" s="56">
        <v>1655</v>
      </c>
      <c r="Z246" s="56">
        <f t="shared" si="16"/>
        <v>1655</v>
      </c>
      <c r="AA246" s="56">
        <f t="shared" si="16"/>
        <v>1655</v>
      </c>
      <c r="AB246" s="56">
        <f t="shared" si="15"/>
        <v>9918</v>
      </c>
      <c r="AC246" s="13">
        <v>2019</v>
      </c>
      <c r="AD246" s="53"/>
    </row>
    <row r="247" spans="1:40" s="8" customFormat="1" ht="45">
      <c r="A247" s="11"/>
      <c r="B247" s="1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4"/>
      <c r="R247" s="44"/>
      <c r="S247" s="44"/>
      <c r="T247" s="9" t="s">
        <v>304</v>
      </c>
      <c r="U247" s="215" t="s">
        <v>6</v>
      </c>
      <c r="V247" s="89">
        <v>10</v>
      </c>
      <c r="W247" s="89">
        <v>10</v>
      </c>
      <c r="X247" s="181">
        <v>11</v>
      </c>
      <c r="Y247" s="89">
        <v>12</v>
      </c>
      <c r="Z247" s="89">
        <v>13</v>
      </c>
      <c r="AA247" s="89">
        <v>14</v>
      </c>
      <c r="AB247" s="89">
        <f t="shared" si="16"/>
        <v>14</v>
      </c>
      <c r="AC247" s="126">
        <v>2019</v>
      </c>
      <c r="AD247" s="53"/>
    </row>
    <row r="248" spans="1:40" s="5" customFormat="1" ht="45">
      <c r="A248" s="19"/>
      <c r="B248" s="19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3"/>
      <c r="R248" s="43"/>
      <c r="S248" s="43"/>
      <c r="T248" s="9" t="s">
        <v>26</v>
      </c>
      <c r="U248" s="215" t="s">
        <v>161</v>
      </c>
      <c r="V248" s="41">
        <v>1</v>
      </c>
      <c r="W248" s="41">
        <v>1</v>
      </c>
      <c r="X248" s="41">
        <v>1</v>
      </c>
      <c r="Y248" s="41">
        <v>1</v>
      </c>
      <c r="Z248" s="41">
        <v>1</v>
      </c>
      <c r="AA248" s="41">
        <v>1</v>
      </c>
      <c r="AB248" s="41">
        <v>1</v>
      </c>
      <c r="AC248" s="13">
        <v>2019</v>
      </c>
      <c r="AD248" s="53"/>
      <c r="AE248" s="8"/>
      <c r="AF248" s="18"/>
      <c r="AG248" s="18"/>
      <c r="AH248" s="18"/>
      <c r="AI248" s="18"/>
      <c r="AJ248" s="18"/>
      <c r="AK248" s="18"/>
      <c r="AL248" s="18"/>
      <c r="AM248" s="18"/>
      <c r="AN248" s="18"/>
    </row>
    <row r="249" spans="1:40" s="5" customFormat="1" ht="30">
      <c r="A249" s="19"/>
      <c r="B249" s="19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3"/>
      <c r="R249" s="43"/>
      <c r="S249" s="43"/>
      <c r="T249" s="61" t="s">
        <v>285</v>
      </c>
      <c r="U249" s="215" t="s">
        <v>6</v>
      </c>
      <c r="V249" s="89">
        <v>75</v>
      </c>
      <c r="W249" s="89">
        <v>75</v>
      </c>
      <c r="X249" s="181">
        <v>78</v>
      </c>
      <c r="Y249" s="89">
        <v>80</v>
      </c>
      <c r="Z249" s="89">
        <v>81</v>
      </c>
      <c r="AA249" s="89">
        <v>82</v>
      </c>
      <c r="AB249" s="89">
        <f>SUM(AA249)</f>
        <v>82</v>
      </c>
      <c r="AC249" s="126">
        <v>2019</v>
      </c>
      <c r="AD249" s="53"/>
      <c r="AE249" s="8"/>
      <c r="AF249" s="18"/>
      <c r="AG249" s="18"/>
      <c r="AH249" s="18"/>
      <c r="AI249" s="18"/>
      <c r="AJ249" s="18"/>
      <c r="AK249" s="18"/>
      <c r="AL249" s="18"/>
      <c r="AM249" s="18"/>
      <c r="AN249" s="18"/>
    </row>
    <row r="250" spans="1:40" ht="45">
      <c r="A250" s="15"/>
      <c r="B250" s="15"/>
      <c r="C250" s="66">
        <v>6</v>
      </c>
      <c r="D250" s="66">
        <v>5</v>
      </c>
      <c r="E250" s="66">
        <v>6</v>
      </c>
      <c r="F250" s="66">
        <v>0</v>
      </c>
      <c r="G250" s="66">
        <v>8</v>
      </c>
      <c r="H250" s="66">
        <v>0</v>
      </c>
      <c r="I250" s="66">
        <v>1</v>
      </c>
      <c r="J250" s="66">
        <v>0</v>
      </c>
      <c r="K250" s="66">
        <v>2</v>
      </c>
      <c r="L250" s="66">
        <v>4</v>
      </c>
      <c r="M250" s="66">
        <v>1</v>
      </c>
      <c r="N250" s="66">
        <v>0</v>
      </c>
      <c r="O250" s="66">
        <v>2</v>
      </c>
      <c r="P250" s="66">
        <v>0</v>
      </c>
      <c r="Q250" s="55"/>
      <c r="R250" s="55"/>
      <c r="S250" s="55"/>
      <c r="T250" s="9" t="s">
        <v>296</v>
      </c>
      <c r="U250" s="215" t="s">
        <v>25</v>
      </c>
      <c r="V250" s="106">
        <v>636.1</v>
      </c>
      <c r="W250" s="88">
        <v>889</v>
      </c>
      <c r="X250" s="88">
        <v>0</v>
      </c>
      <c r="Y250" s="132">
        <v>0</v>
      </c>
      <c r="Z250" s="164">
        <v>0</v>
      </c>
      <c r="AA250" s="164">
        <v>0</v>
      </c>
      <c r="AB250" s="85" t="s">
        <v>155</v>
      </c>
      <c r="AC250" s="13">
        <v>2019</v>
      </c>
      <c r="AD250" s="53"/>
      <c r="AE250" s="8"/>
      <c r="AF250" s="16"/>
      <c r="AG250" s="16"/>
      <c r="AH250" s="16"/>
      <c r="AI250" s="16"/>
      <c r="AJ250" s="16"/>
      <c r="AK250" s="16"/>
      <c r="AL250" s="16"/>
      <c r="AM250" s="16"/>
      <c r="AN250" s="16"/>
    </row>
    <row r="251" spans="1:40" ht="60.75" customHeight="1">
      <c r="A251" s="15"/>
      <c r="B251" s="15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3"/>
      <c r="R251" s="43"/>
      <c r="S251" s="43"/>
      <c r="T251" s="61" t="s">
        <v>286</v>
      </c>
      <c r="U251" s="215" t="s">
        <v>6</v>
      </c>
      <c r="V251" s="106">
        <f>V250/V234*100</f>
        <v>59.415281150756591</v>
      </c>
      <c r="W251" s="106">
        <f>W250/W234*100</f>
        <v>88.9</v>
      </c>
      <c r="X251" s="106">
        <f>X250/X234*100</f>
        <v>0</v>
      </c>
      <c r="Y251" s="81">
        <v>0</v>
      </c>
      <c r="Z251" s="81">
        <v>0</v>
      </c>
      <c r="AA251" s="81">
        <v>0</v>
      </c>
      <c r="AB251" s="81">
        <v>88.9</v>
      </c>
      <c r="AC251" s="126">
        <v>2016</v>
      </c>
      <c r="AD251" s="53"/>
      <c r="AE251" s="8"/>
      <c r="AF251" s="16"/>
      <c r="AG251" s="16"/>
      <c r="AH251" s="16"/>
      <c r="AI251" s="16"/>
      <c r="AJ251" s="16"/>
      <c r="AK251" s="16"/>
      <c r="AL251" s="16"/>
      <c r="AM251" s="16"/>
      <c r="AN251" s="16"/>
    </row>
    <row r="252" spans="1:40" ht="18" customHeight="1">
      <c r="A252" s="15"/>
      <c r="B252" s="15"/>
      <c r="C252" s="42">
        <v>6</v>
      </c>
      <c r="D252" s="42">
        <v>5</v>
      </c>
      <c r="E252" s="42">
        <v>6</v>
      </c>
      <c r="F252" s="42">
        <v>0</v>
      </c>
      <c r="G252" s="42">
        <v>8</v>
      </c>
      <c r="H252" s="42">
        <v>0</v>
      </c>
      <c r="I252" s="42">
        <v>1</v>
      </c>
      <c r="J252" s="42">
        <v>0</v>
      </c>
      <c r="K252" s="42">
        <v>2</v>
      </c>
      <c r="L252" s="42">
        <v>4</v>
      </c>
      <c r="M252" s="42">
        <v>0</v>
      </c>
      <c r="N252" s="42">
        <v>2</v>
      </c>
      <c r="O252" s="42">
        <v>2</v>
      </c>
      <c r="P252" s="42">
        <v>0</v>
      </c>
      <c r="Q252" s="43">
        <v>4</v>
      </c>
      <c r="R252" s="43">
        <v>1</v>
      </c>
      <c r="S252" s="43" t="s">
        <v>43</v>
      </c>
      <c r="T252" s="61" t="s">
        <v>331</v>
      </c>
      <c r="U252" s="215" t="s">
        <v>25</v>
      </c>
      <c r="V252" s="106">
        <v>0</v>
      </c>
      <c r="W252" s="106">
        <v>0</v>
      </c>
      <c r="X252" s="88">
        <v>147</v>
      </c>
      <c r="Y252" s="187">
        <v>80</v>
      </c>
      <c r="Z252" s="164">
        <f>SUM(Y252)</f>
        <v>80</v>
      </c>
      <c r="AA252" s="164">
        <f>SUM(Z252)</f>
        <v>80</v>
      </c>
      <c r="AB252" s="106" t="s">
        <v>155</v>
      </c>
      <c r="AC252" s="126"/>
      <c r="AD252" s="53"/>
      <c r="AE252" s="8"/>
      <c r="AF252" s="16"/>
      <c r="AG252" s="16"/>
      <c r="AH252" s="16"/>
      <c r="AI252" s="16"/>
      <c r="AJ252" s="16"/>
      <c r="AK252" s="16"/>
      <c r="AL252" s="16"/>
      <c r="AM252" s="16"/>
      <c r="AN252" s="16"/>
    </row>
    <row r="253" spans="1:40" ht="15.75">
      <c r="A253" s="15"/>
      <c r="B253" s="15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3"/>
      <c r="R253" s="43"/>
      <c r="S253" s="43"/>
      <c r="T253" s="61" t="s">
        <v>340</v>
      </c>
      <c r="U253" s="179" t="s">
        <v>5</v>
      </c>
      <c r="V253" s="180" t="s">
        <v>155</v>
      </c>
      <c r="W253" s="180" t="s">
        <v>155</v>
      </c>
      <c r="X253" s="139">
        <v>10000</v>
      </c>
      <c r="Y253" s="139">
        <v>10500</v>
      </c>
      <c r="Z253" s="139">
        <v>11000</v>
      </c>
      <c r="AA253" s="139">
        <v>11500</v>
      </c>
      <c r="AB253" s="220">
        <f>SUM(X253:AA253)</f>
        <v>43000</v>
      </c>
      <c r="AC253" s="126"/>
      <c r="AD253" s="53"/>
      <c r="AE253" s="8"/>
      <c r="AF253" s="16"/>
      <c r="AG253" s="16"/>
      <c r="AH253" s="16"/>
      <c r="AI253" s="16"/>
      <c r="AJ253" s="16"/>
      <c r="AK253" s="16"/>
      <c r="AL253" s="16"/>
      <c r="AM253" s="16"/>
      <c r="AN253" s="16"/>
    </row>
    <row r="254" spans="1:40" ht="30">
      <c r="A254" s="15"/>
      <c r="B254" s="15"/>
      <c r="C254" s="42">
        <v>6</v>
      </c>
      <c r="D254" s="42">
        <v>5</v>
      </c>
      <c r="E254" s="42">
        <v>6</v>
      </c>
      <c r="F254" s="42">
        <v>0</v>
      </c>
      <c r="G254" s="42">
        <v>8</v>
      </c>
      <c r="H254" s="42">
        <v>0</v>
      </c>
      <c r="I254" s="42">
        <v>1</v>
      </c>
      <c r="J254" s="42">
        <v>0</v>
      </c>
      <c r="K254" s="42">
        <v>2</v>
      </c>
      <c r="L254" s="42">
        <v>4</v>
      </c>
      <c r="M254" s="42">
        <v>0</v>
      </c>
      <c r="N254" s="42">
        <v>2</v>
      </c>
      <c r="O254" s="42">
        <v>2</v>
      </c>
      <c r="P254" s="42">
        <v>0</v>
      </c>
      <c r="Q254" s="43">
        <v>4</v>
      </c>
      <c r="R254" s="43">
        <v>2</v>
      </c>
      <c r="S254" s="43" t="s">
        <v>43</v>
      </c>
      <c r="T254" s="61" t="s">
        <v>332</v>
      </c>
      <c r="U254" s="179" t="s">
        <v>25</v>
      </c>
      <c r="V254" s="106">
        <v>0</v>
      </c>
      <c r="W254" s="106">
        <v>0</v>
      </c>
      <c r="X254" s="88">
        <v>105</v>
      </c>
      <c r="Y254" s="187">
        <v>105</v>
      </c>
      <c r="Z254" s="164">
        <v>115</v>
      </c>
      <c r="AA254" s="164">
        <v>127</v>
      </c>
      <c r="AB254" s="106" t="s">
        <v>155</v>
      </c>
      <c r="AC254" s="126"/>
      <c r="AD254" s="53"/>
      <c r="AE254" s="8"/>
      <c r="AF254" s="16"/>
      <c r="AG254" s="16"/>
      <c r="AH254" s="16"/>
      <c r="AI254" s="16"/>
      <c r="AJ254" s="16"/>
      <c r="AK254" s="16"/>
      <c r="AL254" s="16"/>
      <c r="AM254" s="16"/>
      <c r="AN254" s="16"/>
    </row>
    <row r="255" spans="1:40" ht="30">
      <c r="A255" s="15"/>
      <c r="B255" s="15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3"/>
      <c r="R255" s="43"/>
      <c r="S255" s="43"/>
      <c r="T255" s="61" t="s">
        <v>333</v>
      </c>
      <c r="U255" s="179" t="s">
        <v>5</v>
      </c>
      <c r="V255" s="180" t="s">
        <v>155</v>
      </c>
      <c r="W255" s="180" t="s">
        <v>155</v>
      </c>
      <c r="X255" s="139">
        <v>12000</v>
      </c>
      <c r="Y255" s="139">
        <v>12500</v>
      </c>
      <c r="Z255" s="139">
        <v>13000</v>
      </c>
      <c r="AA255" s="139">
        <v>13500</v>
      </c>
      <c r="AB255" s="220">
        <f>SUM(X255:AA255)</f>
        <v>51000</v>
      </c>
      <c r="AC255" s="126"/>
      <c r="AD255" s="53"/>
      <c r="AE255" s="8"/>
      <c r="AF255" s="16"/>
      <c r="AG255" s="16"/>
      <c r="AH255" s="16"/>
      <c r="AI255" s="16"/>
      <c r="AJ255" s="16"/>
      <c r="AK255" s="16"/>
      <c r="AL255" s="16"/>
      <c r="AM255" s="16"/>
      <c r="AN255" s="16"/>
    </row>
    <row r="256" spans="1:40" ht="30">
      <c r="A256" s="15"/>
      <c r="B256" s="15"/>
      <c r="C256" s="42">
        <v>6</v>
      </c>
      <c r="D256" s="42">
        <v>5</v>
      </c>
      <c r="E256" s="42">
        <v>6</v>
      </c>
      <c r="F256" s="42">
        <v>0</v>
      </c>
      <c r="G256" s="42">
        <v>8</v>
      </c>
      <c r="H256" s="42">
        <v>0</v>
      </c>
      <c r="I256" s="42">
        <v>1</v>
      </c>
      <c r="J256" s="42">
        <v>0</v>
      </c>
      <c r="K256" s="42">
        <v>2</v>
      </c>
      <c r="L256" s="42">
        <v>4</v>
      </c>
      <c r="M256" s="42">
        <v>0</v>
      </c>
      <c r="N256" s="42">
        <v>2</v>
      </c>
      <c r="O256" s="42">
        <v>2</v>
      </c>
      <c r="P256" s="42">
        <v>0</v>
      </c>
      <c r="Q256" s="43">
        <v>4</v>
      </c>
      <c r="R256" s="43">
        <v>3</v>
      </c>
      <c r="S256" s="43" t="s">
        <v>43</v>
      </c>
      <c r="T256" s="61" t="s">
        <v>341</v>
      </c>
      <c r="U256" s="179" t="s">
        <v>25</v>
      </c>
      <c r="V256" s="106">
        <v>0</v>
      </c>
      <c r="W256" s="106">
        <v>0</v>
      </c>
      <c r="X256" s="164">
        <v>55</v>
      </c>
      <c r="Y256" s="187">
        <v>60</v>
      </c>
      <c r="Z256" s="164">
        <f>SUM(Y256)</f>
        <v>60</v>
      </c>
      <c r="AA256" s="164">
        <f>SUM(Z256)</f>
        <v>60</v>
      </c>
      <c r="AB256" s="106" t="s">
        <v>155</v>
      </c>
      <c r="AC256" s="126"/>
      <c r="AD256" s="53"/>
      <c r="AE256" s="8"/>
      <c r="AF256" s="16"/>
      <c r="AG256" s="16"/>
      <c r="AH256" s="16"/>
      <c r="AI256" s="16"/>
      <c r="AJ256" s="16"/>
      <c r="AK256" s="16"/>
      <c r="AL256" s="16"/>
      <c r="AM256" s="16"/>
      <c r="AN256" s="16"/>
    </row>
    <row r="257" spans="1:40" ht="30">
      <c r="A257" s="15"/>
      <c r="B257" s="15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3"/>
      <c r="R257" s="43"/>
      <c r="S257" s="43"/>
      <c r="T257" s="61" t="s">
        <v>342</v>
      </c>
      <c r="U257" s="179" t="s">
        <v>5</v>
      </c>
      <c r="V257" s="180" t="s">
        <v>155</v>
      </c>
      <c r="W257" s="180" t="s">
        <v>155</v>
      </c>
      <c r="X257" s="139">
        <v>4500</v>
      </c>
      <c r="Y257" s="139">
        <v>4700</v>
      </c>
      <c r="Z257" s="139">
        <v>4900</v>
      </c>
      <c r="AA257" s="139">
        <v>5100</v>
      </c>
      <c r="AB257" s="220">
        <f>SUM(X257:AA257)</f>
        <v>19200</v>
      </c>
      <c r="AC257" s="126"/>
      <c r="AD257" s="53"/>
      <c r="AE257" s="8"/>
      <c r="AF257" s="16"/>
      <c r="AG257" s="16"/>
      <c r="AH257" s="16"/>
      <c r="AI257" s="16"/>
      <c r="AJ257" s="16"/>
      <c r="AK257" s="16"/>
      <c r="AL257" s="16"/>
      <c r="AM257" s="16"/>
      <c r="AN257" s="16"/>
    </row>
    <row r="258" spans="1:40" ht="30">
      <c r="A258" s="15"/>
      <c r="B258" s="15"/>
      <c r="C258" s="42">
        <v>6</v>
      </c>
      <c r="D258" s="42">
        <v>5</v>
      </c>
      <c r="E258" s="42">
        <v>6</v>
      </c>
      <c r="F258" s="42">
        <v>0</v>
      </c>
      <c r="G258" s="42">
        <v>8</v>
      </c>
      <c r="H258" s="42">
        <v>0</v>
      </c>
      <c r="I258" s="42">
        <v>1</v>
      </c>
      <c r="J258" s="42">
        <v>0</v>
      </c>
      <c r="K258" s="42">
        <v>2</v>
      </c>
      <c r="L258" s="42">
        <v>4</v>
      </c>
      <c r="M258" s="42">
        <v>0</v>
      </c>
      <c r="N258" s="42">
        <v>2</v>
      </c>
      <c r="O258" s="42">
        <v>2</v>
      </c>
      <c r="P258" s="42">
        <v>0</v>
      </c>
      <c r="Q258" s="43">
        <v>4</v>
      </c>
      <c r="R258" s="43">
        <v>4</v>
      </c>
      <c r="S258" s="43" t="s">
        <v>43</v>
      </c>
      <c r="T258" s="61" t="s">
        <v>334</v>
      </c>
      <c r="U258" s="179" t="s">
        <v>25</v>
      </c>
      <c r="V258" s="106">
        <v>0</v>
      </c>
      <c r="W258" s="106">
        <v>0</v>
      </c>
      <c r="X258" s="164">
        <v>30</v>
      </c>
      <c r="Y258" s="187">
        <v>35</v>
      </c>
      <c r="Z258" s="164">
        <f>SUM(Y258)</f>
        <v>35</v>
      </c>
      <c r="AA258" s="164">
        <f>SUM(Z258)</f>
        <v>35</v>
      </c>
      <c r="AB258" s="106" t="s">
        <v>155</v>
      </c>
      <c r="AC258" s="126"/>
      <c r="AD258" s="53"/>
      <c r="AE258" s="8"/>
      <c r="AF258" s="16"/>
      <c r="AG258" s="16"/>
      <c r="AH258" s="16"/>
      <c r="AI258" s="16"/>
      <c r="AJ258" s="16"/>
      <c r="AK258" s="16"/>
      <c r="AL258" s="16"/>
      <c r="AM258" s="16"/>
      <c r="AN258" s="16"/>
    </row>
    <row r="259" spans="1:40" ht="30">
      <c r="A259" s="15"/>
      <c r="B259" s="15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3"/>
      <c r="R259" s="43"/>
      <c r="S259" s="43"/>
      <c r="T259" s="61" t="s">
        <v>310</v>
      </c>
      <c r="U259" s="179" t="s">
        <v>5</v>
      </c>
      <c r="V259" s="180" t="s">
        <v>155</v>
      </c>
      <c r="W259" s="180" t="s">
        <v>155</v>
      </c>
      <c r="X259" s="139">
        <v>3000</v>
      </c>
      <c r="Y259" s="139">
        <v>3000</v>
      </c>
      <c r="Z259" s="139">
        <v>4500</v>
      </c>
      <c r="AA259" s="139">
        <v>4500</v>
      </c>
      <c r="AB259" s="220">
        <f>SUM(X259:AA259)</f>
        <v>15000</v>
      </c>
      <c r="AC259" s="126"/>
      <c r="AD259" s="53"/>
      <c r="AE259" s="8"/>
      <c r="AF259" s="16"/>
      <c r="AG259" s="16"/>
      <c r="AH259" s="16"/>
      <c r="AI259" s="16"/>
      <c r="AJ259" s="16"/>
      <c r="AK259" s="16"/>
      <c r="AL259" s="16"/>
      <c r="AM259" s="16"/>
      <c r="AN259" s="16"/>
    </row>
    <row r="260" spans="1:40" ht="30">
      <c r="A260" s="15"/>
      <c r="B260" s="15"/>
      <c r="C260" s="42">
        <v>6</v>
      </c>
      <c r="D260" s="42">
        <v>5</v>
      </c>
      <c r="E260" s="42">
        <v>6</v>
      </c>
      <c r="F260" s="42">
        <v>0</v>
      </c>
      <c r="G260" s="42">
        <v>8</v>
      </c>
      <c r="H260" s="42">
        <v>0</v>
      </c>
      <c r="I260" s="42">
        <v>1</v>
      </c>
      <c r="J260" s="42">
        <v>0</v>
      </c>
      <c r="K260" s="42">
        <v>2</v>
      </c>
      <c r="L260" s="42">
        <v>4</v>
      </c>
      <c r="M260" s="42">
        <v>0</v>
      </c>
      <c r="N260" s="42">
        <v>2</v>
      </c>
      <c r="O260" s="42">
        <v>2</v>
      </c>
      <c r="P260" s="42">
        <v>0</v>
      </c>
      <c r="Q260" s="43">
        <v>4</v>
      </c>
      <c r="R260" s="43">
        <v>5</v>
      </c>
      <c r="S260" s="43" t="s">
        <v>43</v>
      </c>
      <c r="T260" s="61" t="s">
        <v>122</v>
      </c>
      <c r="U260" s="179" t="s">
        <v>25</v>
      </c>
      <c r="V260" s="106">
        <v>0</v>
      </c>
      <c r="W260" s="106">
        <v>0</v>
      </c>
      <c r="X260" s="164">
        <v>80</v>
      </c>
      <c r="Y260" s="187">
        <v>0</v>
      </c>
      <c r="Z260" s="164">
        <f>SUM(Y260)</f>
        <v>0</v>
      </c>
      <c r="AA260" s="164">
        <f>SUM(Z260)</f>
        <v>0</v>
      </c>
      <c r="AB260" s="106" t="s">
        <v>155</v>
      </c>
      <c r="AC260" s="126"/>
      <c r="AD260" s="53"/>
      <c r="AE260" s="8"/>
      <c r="AF260" s="16"/>
      <c r="AG260" s="16"/>
      <c r="AH260" s="16"/>
      <c r="AI260" s="16"/>
      <c r="AJ260" s="16"/>
      <c r="AK260" s="16"/>
      <c r="AL260" s="16"/>
      <c r="AM260" s="16"/>
      <c r="AN260" s="16"/>
    </row>
    <row r="261" spans="1:40" s="160" customFormat="1" ht="30">
      <c r="A261" s="173"/>
      <c r="B261" s="173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50"/>
      <c r="R261" s="50"/>
      <c r="S261" s="50"/>
      <c r="T261" s="61" t="s">
        <v>339</v>
      </c>
      <c r="U261" s="179" t="s">
        <v>5</v>
      </c>
      <c r="V261" s="180" t="s">
        <v>155</v>
      </c>
      <c r="W261" s="180" t="s">
        <v>155</v>
      </c>
      <c r="X261" s="139">
        <v>185</v>
      </c>
      <c r="Y261" s="139">
        <v>185</v>
      </c>
      <c r="Z261" s="139">
        <v>185</v>
      </c>
      <c r="AA261" s="176">
        <v>185</v>
      </c>
      <c r="AB261" s="220">
        <f>SUM(X261:AA261)</f>
        <v>740</v>
      </c>
      <c r="AC261" s="174"/>
      <c r="AD261" s="120"/>
      <c r="AE261" s="119"/>
      <c r="AF261" s="175"/>
      <c r="AG261" s="175"/>
      <c r="AH261" s="175"/>
      <c r="AI261" s="175"/>
      <c r="AJ261" s="175"/>
      <c r="AK261" s="175"/>
      <c r="AL261" s="175"/>
      <c r="AM261" s="175"/>
      <c r="AN261" s="175"/>
    </row>
    <row r="262" spans="1:40" ht="30">
      <c r="A262" s="15"/>
      <c r="B262" s="15"/>
      <c r="C262" s="42">
        <v>6</v>
      </c>
      <c r="D262" s="42">
        <v>5</v>
      </c>
      <c r="E262" s="42">
        <v>6</v>
      </c>
      <c r="F262" s="42">
        <v>0</v>
      </c>
      <c r="G262" s="42">
        <v>8</v>
      </c>
      <c r="H262" s="42">
        <v>0</v>
      </c>
      <c r="I262" s="42">
        <v>1</v>
      </c>
      <c r="J262" s="42">
        <v>0</v>
      </c>
      <c r="K262" s="42">
        <v>2</v>
      </c>
      <c r="L262" s="42">
        <v>4</v>
      </c>
      <c r="M262" s="42">
        <v>0</v>
      </c>
      <c r="N262" s="42">
        <v>2</v>
      </c>
      <c r="O262" s="42">
        <v>2</v>
      </c>
      <c r="P262" s="42">
        <v>0</v>
      </c>
      <c r="Q262" s="43">
        <v>4</v>
      </c>
      <c r="R262" s="43">
        <v>8</v>
      </c>
      <c r="S262" s="43" t="s">
        <v>43</v>
      </c>
      <c r="T262" s="61" t="s">
        <v>343</v>
      </c>
      <c r="U262" s="179" t="s">
        <v>25</v>
      </c>
      <c r="V262" s="106">
        <v>0</v>
      </c>
      <c r="W262" s="106">
        <v>0</v>
      </c>
      <c r="X262" s="164">
        <v>0</v>
      </c>
      <c r="Y262" s="187">
        <v>0</v>
      </c>
      <c r="Z262" s="164">
        <v>100</v>
      </c>
      <c r="AA262" s="164">
        <v>0</v>
      </c>
      <c r="AB262" s="106" t="s">
        <v>155</v>
      </c>
      <c r="AC262" s="126"/>
      <c r="AD262" s="53"/>
      <c r="AE262" s="8"/>
      <c r="AF262" s="16"/>
      <c r="AG262" s="16"/>
      <c r="AH262" s="16"/>
      <c r="AI262" s="16"/>
      <c r="AJ262" s="16"/>
      <c r="AK262" s="16"/>
      <c r="AL262" s="16"/>
      <c r="AM262" s="16"/>
      <c r="AN262" s="16"/>
    </row>
    <row r="263" spans="1:40" ht="30">
      <c r="A263" s="15"/>
      <c r="B263" s="15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3"/>
      <c r="R263" s="43"/>
      <c r="S263" s="43"/>
      <c r="T263" s="61" t="s">
        <v>311</v>
      </c>
      <c r="U263" s="179" t="s">
        <v>5</v>
      </c>
      <c r="V263" s="180" t="s">
        <v>155</v>
      </c>
      <c r="W263" s="180" t="s">
        <v>155</v>
      </c>
      <c r="X263" s="139" t="s">
        <v>155</v>
      </c>
      <c r="Y263" s="139">
        <v>3500</v>
      </c>
      <c r="Z263" s="139">
        <v>3500</v>
      </c>
      <c r="AA263" s="139">
        <v>3500</v>
      </c>
      <c r="AB263" s="220">
        <f>SUM(X263:AA263)</f>
        <v>10500</v>
      </c>
      <c r="AC263" s="126"/>
      <c r="AD263" s="53"/>
      <c r="AE263" s="8"/>
      <c r="AF263" s="16"/>
      <c r="AG263" s="16"/>
      <c r="AH263" s="16"/>
      <c r="AI263" s="16"/>
      <c r="AJ263" s="16"/>
      <c r="AK263" s="16"/>
      <c r="AL263" s="16"/>
      <c r="AM263" s="16"/>
      <c r="AN263" s="16"/>
    </row>
    <row r="264" spans="1:40" ht="30">
      <c r="A264" s="15"/>
      <c r="B264" s="15"/>
      <c r="C264" s="42">
        <v>6</v>
      </c>
      <c r="D264" s="42">
        <v>5</v>
      </c>
      <c r="E264" s="42">
        <v>6</v>
      </c>
      <c r="F264" s="42">
        <v>0</v>
      </c>
      <c r="G264" s="42">
        <v>8</v>
      </c>
      <c r="H264" s="42">
        <v>0</v>
      </c>
      <c r="I264" s="42">
        <v>1</v>
      </c>
      <c r="J264" s="42">
        <v>0</v>
      </c>
      <c r="K264" s="42">
        <v>2</v>
      </c>
      <c r="L264" s="42">
        <v>4</v>
      </c>
      <c r="M264" s="42">
        <v>0</v>
      </c>
      <c r="N264" s="42">
        <v>2</v>
      </c>
      <c r="O264" s="42">
        <v>2</v>
      </c>
      <c r="P264" s="42">
        <v>0</v>
      </c>
      <c r="Q264" s="43">
        <v>4</v>
      </c>
      <c r="R264" s="43">
        <v>9</v>
      </c>
      <c r="S264" s="43" t="s">
        <v>43</v>
      </c>
      <c r="T264" s="61" t="s">
        <v>344</v>
      </c>
      <c r="U264" s="179" t="s">
        <v>25</v>
      </c>
      <c r="V264" s="106">
        <v>0</v>
      </c>
      <c r="W264" s="106">
        <v>0</v>
      </c>
      <c r="X264" s="164">
        <v>30</v>
      </c>
      <c r="Y264" s="189">
        <v>40</v>
      </c>
      <c r="Z264" s="164">
        <f>SUM(Y264)</f>
        <v>40</v>
      </c>
      <c r="AA264" s="164">
        <f>SUM(Z264)</f>
        <v>40</v>
      </c>
      <c r="AB264" s="106" t="s">
        <v>155</v>
      </c>
      <c r="AC264" s="126"/>
      <c r="AD264" s="53"/>
      <c r="AE264" s="8"/>
      <c r="AF264" s="16"/>
      <c r="AG264" s="16"/>
      <c r="AH264" s="16"/>
      <c r="AI264" s="16"/>
      <c r="AJ264" s="16"/>
      <c r="AK264" s="16"/>
      <c r="AL264" s="16"/>
      <c r="AM264" s="16"/>
      <c r="AN264" s="16"/>
    </row>
    <row r="265" spans="1:40" ht="30">
      <c r="A265" s="15"/>
      <c r="B265" s="15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3"/>
      <c r="R265" s="43"/>
      <c r="S265" s="43"/>
      <c r="T265" s="61" t="s">
        <v>312</v>
      </c>
      <c r="U265" s="179" t="s">
        <v>5</v>
      </c>
      <c r="V265" s="180" t="s">
        <v>155</v>
      </c>
      <c r="W265" s="180" t="s">
        <v>155</v>
      </c>
      <c r="X265" s="139">
        <v>12000</v>
      </c>
      <c r="Y265" s="139">
        <v>12500</v>
      </c>
      <c r="Z265" s="139">
        <v>13000</v>
      </c>
      <c r="AA265" s="139">
        <v>13500</v>
      </c>
      <c r="AB265" s="220">
        <f>SUM(X265:AA265)</f>
        <v>51000</v>
      </c>
      <c r="AC265" s="126"/>
      <c r="AD265" s="53"/>
      <c r="AE265" s="8"/>
      <c r="AF265" s="16"/>
      <c r="AG265" s="16"/>
      <c r="AH265" s="16"/>
      <c r="AI265" s="16"/>
      <c r="AJ265" s="16"/>
      <c r="AK265" s="16"/>
      <c r="AL265" s="16"/>
      <c r="AM265" s="16"/>
      <c r="AN265" s="16"/>
    </row>
    <row r="266" spans="1:40" ht="30">
      <c r="A266" s="15"/>
      <c r="B266" s="15"/>
      <c r="C266" s="42">
        <v>6</v>
      </c>
      <c r="D266" s="42">
        <v>5</v>
      </c>
      <c r="E266" s="42">
        <v>6</v>
      </c>
      <c r="F266" s="42">
        <v>0</v>
      </c>
      <c r="G266" s="42">
        <v>8</v>
      </c>
      <c r="H266" s="42">
        <v>0</v>
      </c>
      <c r="I266" s="42">
        <v>1</v>
      </c>
      <c r="J266" s="42">
        <v>0</v>
      </c>
      <c r="K266" s="42">
        <v>2</v>
      </c>
      <c r="L266" s="42">
        <v>4</v>
      </c>
      <c r="M266" s="42">
        <v>0</v>
      </c>
      <c r="N266" s="42">
        <v>2</v>
      </c>
      <c r="O266" s="42">
        <v>2</v>
      </c>
      <c r="P266" s="42">
        <v>0</v>
      </c>
      <c r="Q266" s="43">
        <v>5</v>
      </c>
      <c r="R266" s="43">
        <v>0</v>
      </c>
      <c r="S266" s="43" t="s">
        <v>43</v>
      </c>
      <c r="T266" s="61" t="s">
        <v>345</v>
      </c>
      <c r="U266" s="179" t="s">
        <v>25</v>
      </c>
      <c r="V266" s="106">
        <v>0</v>
      </c>
      <c r="W266" s="106">
        <v>0</v>
      </c>
      <c r="X266" s="164">
        <v>90</v>
      </c>
      <c r="Y266" s="189">
        <v>82.8</v>
      </c>
      <c r="Z266" s="164">
        <v>90</v>
      </c>
      <c r="AA266" s="164">
        <f>SUM(Z266)</f>
        <v>90</v>
      </c>
      <c r="AB266" s="106" t="s">
        <v>155</v>
      </c>
      <c r="AC266" s="126"/>
      <c r="AD266" s="53"/>
      <c r="AE266" s="8"/>
      <c r="AF266" s="16"/>
      <c r="AG266" s="16"/>
      <c r="AH266" s="16"/>
      <c r="AI266" s="16"/>
      <c r="AJ266" s="16"/>
      <c r="AK266" s="16"/>
      <c r="AL266" s="16"/>
      <c r="AM266" s="16"/>
      <c r="AN266" s="16"/>
    </row>
    <row r="267" spans="1:40" ht="30">
      <c r="A267" s="15"/>
      <c r="B267" s="15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3"/>
      <c r="R267" s="43"/>
      <c r="S267" s="43"/>
      <c r="T267" s="61" t="s">
        <v>313</v>
      </c>
      <c r="U267" s="179" t="s">
        <v>5</v>
      </c>
      <c r="V267" s="180" t="s">
        <v>155</v>
      </c>
      <c r="W267" s="180" t="s">
        <v>155</v>
      </c>
      <c r="X267" s="139">
        <v>400</v>
      </c>
      <c r="Y267" s="139">
        <v>400</v>
      </c>
      <c r="Z267" s="139">
        <v>400</v>
      </c>
      <c r="AA267" s="139">
        <v>400</v>
      </c>
      <c r="AB267" s="220">
        <f>SUM(X267:AA267)</f>
        <v>1600</v>
      </c>
      <c r="AC267" s="126"/>
      <c r="AD267" s="53"/>
      <c r="AE267" s="8"/>
      <c r="AF267" s="16"/>
      <c r="AG267" s="16"/>
      <c r="AH267" s="16"/>
      <c r="AI267" s="16"/>
      <c r="AJ267" s="16"/>
      <c r="AK267" s="16"/>
      <c r="AL267" s="16"/>
      <c r="AM267" s="16"/>
      <c r="AN267" s="16"/>
    </row>
    <row r="268" spans="1:40" ht="30">
      <c r="A268" s="15"/>
      <c r="B268" s="15"/>
      <c r="C268" s="42">
        <v>6</v>
      </c>
      <c r="D268" s="42">
        <v>5</v>
      </c>
      <c r="E268" s="42">
        <v>6</v>
      </c>
      <c r="F268" s="42">
        <v>0</v>
      </c>
      <c r="G268" s="42">
        <v>8</v>
      </c>
      <c r="H268" s="42">
        <v>0</v>
      </c>
      <c r="I268" s="42">
        <v>1</v>
      </c>
      <c r="J268" s="42">
        <v>0</v>
      </c>
      <c r="K268" s="42">
        <v>2</v>
      </c>
      <c r="L268" s="42">
        <v>4</v>
      </c>
      <c r="M268" s="42">
        <v>0</v>
      </c>
      <c r="N268" s="42">
        <v>2</v>
      </c>
      <c r="O268" s="42">
        <v>2</v>
      </c>
      <c r="P268" s="42">
        <v>0</v>
      </c>
      <c r="Q268" s="43">
        <v>5</v>
      </c>
      <c r="R268" s="43">
        <v>1</v>
      </c>
      <c r="S268" s="43" t="s">
        <v>43</v>
      </c>
      <c r="T268" s="61" t="s">
        <v>346</v>
      </c>
      <c r="U268" s="179" t="s">
        <v>25</v>
      </c>
      <c r="V268" s="106">
        <v>0</v>
      </c>
      <c r="W268" s="106">
        <v>0</v>
      </c>
      <c r="X268" s="164">
        <v>40</v>
      </c>
      <c r="Y268" s="189">
        <v>30</v>
      </c>
      <c r="Z268" s="164">
        <v>20</v>
      </c>
      <c r="AA268" s="164">
        <f>SUM(Z268)</f>
        <v>20</v>
      </c>
      <c r="AB268" s="106" t="s">
        <v>155</v>
      </c>
      <c r="AC268" s="126"/>
      <c r="AD268" s="53"/>
      <c r="AE268" s="8"/>
      <c r="AF268" s="16"/>
      <c r="AG268" s="16"/>
      <c r="AH268" s="16"/>
      <c r="AI268" s="16"/>
      <c r="AJ268" s="16"/>
      <c r="AK268" s="16"/>
      <c r="AL268" s="16"/>
      <c r="AM268" s="16"/>
      <c r="AN268" s="16"/>
    </row>
    <row r="269" spans="1:40" ht="30">
      <c r="A269" s="15"/>
      <c r="B269" s="15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3"/>
      <c r="R269" s="43"/>
      <c r="S269" s="43"/>
      <c r="T269" s="61" t="s">
        <v>314</v>
      </c>
      <c r="U269" s="179" t="s">
        <v>5</v>
      </c>
      <c r="V269" s="180" t="s">
        <v>155</v>
      </c>
      <c r="W269" s="180" t="s">
        <v>155</v>
      </c>
      <c r="X269" s="139">
        <v>2500</v>
      </c>
      <c r="Y269" s="139">
        <v>2500</v>
      </c>
      <c r="Z269" s="139">
        <v>2500</v>
      </c>
      <c r="AA269" s="139">
        <v>2500</v>
      </c>
      <c r="AB269" s="220">
        <f>SUM(X269:AA269)</f>
        <v>10000</v>
      </c>
      <c r="AC269" s="126"/>
      <c r="AD269" s="53"/>
      <c r="AE269" s="8"/>
      <c r="AF269" s="16"/>
      <c r="AG269" s="16"/>
      <c r="AH269" s="16"/>
      <c r="AI269" s="16"/>
      <c r="AJ269" s="16"/>
      <c r="AK269" s="16"/>
      <c r="AL269" s="16"/>
      <c r="AM269" s="16"/>
      <c r="AN269" s="16"/>
    </row>
    <row r="270" spans="1:40" ht="30">
      <c r="A270" s="15"/>
      <c r="B270" s="15"/>
      <c r="C270" s="42">
        <v>6</v>
      </c>
      <c r="D270" s="42">
        <v>5</v>
      </c>
      <c r="E270" s="42">
        <v>6</v>
      </c>
      <c r="F270" s="42">
        <v>0</v>
      </c>
      <c r="G270" s="42">
        <v>8</v>
      </c>
      <c r="H270" s="42">
        <v>0</v>
      </c>
      <c r="I270" s="42">
        <v>1</v>
      </c>
      <c r="J270" s="42">
        <v>0</v>
      </c>
      <c r="K270" s="42">
        <v>2</v>
      </c>
      <c r="L270" s="42">
        <v>4</v>
      </c>
      <c r="M270" s="42">
        <v>0</v>
      </c>
      <c r="N270" s="42">
        <v>2</v>
      </c>
      <c r="O270" s="42">
        <v>2</v>
      </c>
      <c r="P270" s="42">
        <v>0</v>
      </c>
      <c r="Q270" s="43">
        <v>5</v>
      </c>
      <c r="R270" s="43">
        <v>2</v>
      </c>
      <c r="S270" s="43" t="s">
        <v>43</v>
      </c>
      <c r="T270" s="61" t="s">
        <v>347</v>
      </c>
      <c r="U270" s="179" t="s">
        <v>25</v>
      </c>
      <c r="V270" s="106">
        <v>0</v>
      </c>
      <c r="W270" s="106">
        <v>0</v>
      </c>
      <c r="X270" s="164">
        <v>590</v>
      </c>
      <c r="Y270" s="187">
        <v>300</v>
      </c>
      <c r="Z270" s="164">
        <f>SUM(Y270)</f>
        <v>300</v>
      </c>
      <c r="AA270" s="164">
        <f>SUM(Z270)</f>
        <v>300</v>
      </c>
      <c r="AB270" s="106" t="s">
        <v>155</v>
      </c>
      <c r="AC270" s="126"/>
      <c r="AD270" s="53"/>
      <c r="AE270" s="8"/>
      <c r="AF270" s="16"/>
      <c r="AG270" s="16"/>
      <c r="AH270" s="16"/>
      <c r="AI270" s="16"/>
      <c r="AJ270" s="16"/>
      <c r="AK270" s="16"/>
      <c r="AL270" s="16"/>
      <c r="AM270" s="16"/>
      <c r="AN270" s="16"/>
    </row>
    <row r="271" spans="1:40" ht="30">
      <c r="A271" s="15"/>
      <c r="B271" s="15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3"/>
      <c r="R271" s="43"/>
      <c r="S271" s="43"/>
      <c r="T271" s="61" t="s">
        <v>315</v>
      </c>
      <c r="U271" s="179" t="s">
        <v>5</v>
      </c>
      <c r="V271" s="180" t="s">
        <v>155</v>
      </c>
      <c r="W271" s="180" t="s">
        <v>155</v>
      </c>
      <c r="X271" s="139">
        <v>7500</v>
      </c>
      <c r="Y271" s="139">
        <v>7600</v>
      </c>
      <c r="Z271" s="139">
        <v>7700</v>
      </c>
      <c r="AA271" s="139">
        <v>7800</v>
      </c>
      <c r="AB271" s="220">
        <f>SUM(X271:AA271)</f>
        <v>30600</v>
      </c>
      <c r="AC271" s="126"/>
      <c r="AD271" s="53"/>
      <c r="AE271" s="8"/>
      <c r="AF271" s="16"/>
      <c r="AG271" s="16"/>
      <c r="AH271" s="16"/>
      <c r="AI271" s="16"/>
      <c r="AJ271" s="16"/>
      <c r="AK271" s="16"/>
      <c r="AL271" s="16"/>
      <c r="AM271" s="16"/>
      <c r="AN271" s="16"/>
    </row>
    <row r="272" spans="1:40" ht="22.5" customHeight="1">
      <c r="A272" s="15"/>
      <c r="B272" s="15"/>
      <c r="C272" s="42">
        <v>6</v>
      </c>
      <c r="D272" s="42">
        <v>5</v>
      </c>
      <c r="E272" s="42">
        <v>6</v>
      </c>
      <c r="F272" s="42">
        <v>0</v>
      </c>
      <c r="G272" s="42">
        <v>8</v>
      </c>
      <c r="H272" s="42">
        <v>0</v>
      </c>
      <c r="I272" s="42">
        <v>1</v>
      </c>
      <c r="J272" s="42">
        <v>0</v>
      </c>
      <c r="K272" s="42">
        <v>2</v>
      </c>
      <c r="L272" s="42">
        <v>4</v>
      </c>
      <c r="M272" s="42">
        <v>0</v>
      </c>
      <c r="N272" s="42">
        <v>2</v>
      </c>
      <c r="O272" s="42">
        <v>2</v>
      </c>
      <c r="P272" s="42">
        <v>0</v>
      </c>
      <c r="Q272" s="43">
        <v>5</v>
      </c>
      <c r="R272" s="43">
        <v>6</v>
      </c>
      <c r="S272" s="43" t="s">
        <v>43</v>
      </c>
      <c r="T272" s="61" t="s">
        <v>348</v>
      </c>
      <c r="U272" s="179" t="s">
        <v>25</v>
      </c>
      <c r="V272" s="106">
        <v>0</v>
      </c>
      <c r="W272" s="106">
        <v>0</v>
      </c>
      <c r="X272" s="164">
        <v>140</v>
      </c>
      <c r="Y272" s="187">
        <v>140</v>
      </c>
      <c r="Z272" s="164">
        <f>SUM(Y272)</f>
        <v>140</v>
      </c>
      <c r="AA272" s="164">
        <f>SUM(Z272)</f>
        <v>140</v>
      </c>
      <c r="AB272" s="106" t="s">
        <v>155</v>
      </c>
      <c r="AC272" s="126"/>
      <c r="AD272" s="53"/>
      <c r="AE272" s="8"/>
      <c r="AF272" s="16"/>
      <c r="AG272" s="16"/>
      <c r="AH272" s="16"/>
      <c r="AI272" s="16"/>
      <c r="AJ272" s="16"/>
      <c r="AK272" s="16"/>
      <c r="AL272" s="16"/>
      <c r="AM272" s="16"/>
      <c r="AN272" s="16"/>
    </row>
    <row r="273" spans="1:40" ht="30">
      <c r="A273" s="15"/>
      <c r="B273" s="15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3"/>
      <c r="R273" s="43"/>
      <c r="S273" s="43"/>
      <c r="T273" s="61" t="s">
        <v>316</v>
      </c>
      <c r="U273" s="179" t="s">
        <v>5</v>
      </c>
      <c r="V273" s="180" t="s">
        <v>155</v>
      </c>
      <c r="W273" s="180" t="s">
        <v>155</v>
      </c>
      <c r="X273" s="139">
        <v>8</v>
      </c>
      <c r="Y273" s="139">
        <v>10</v>
      </c>
      <c r="Z273" s="139">
        <v>10</v>
      </c>
      <c r="AA273" s="139">
        <v>10</v>
      </c>
      <c r="AB273" s="220">
        <f>SUM(X273:AA273)</f>
        <v>38</v>
      </c>
      <c r="AC273" s="126"/>
      <c r="AD273" s="53"/>
      <c r="AE273" s="8"/>
      <c r="AF273" s="16"/>
      <c r="AG273" s="16"/>
      <c r="AH273" s="16"/>
      <c r="AI273" s="16"/>
      <c r="AJ273" s="16"/>
      <c r="AK273" s="16"/>
      <c r="AL273" s="16"/>
      <c r="AM273" s="16"/>
      <c r="AN273" s="16"/>
    </row>
    <row r="274" spans="1:40" ht="30">
      <c r="A274" s="15"/>
      <c r="B274" s="15"/>
      <c r="C274" s="42">
        <v>6</v>
      </c>
      <c r="D274" s="42">
        <v>5</v>
      </c>
      <c r="E274" s="42">
        <v>6</v>
      </c>
      <c r="F274" s="42">
        <v>0</v>
      </c>
      <c r="G274" s="42">
        <v>8</v>
      </c>
      <c r="H274" s="42">
        <v>0</v>
      </c>
      <c r="I274" s="42">
        <v>1</v>
      </c>
      <c r="J274" s="42">
        <v>0</v>
      </c>
      <c r="K274" s="42">
        <v>2</v>
      </c>
      <c r="L274" s="42">
        <v>4</v>
      </c>
      <c r="M274" s="42">
        <v>0</v>
      </c>
      <c r="N274" s="42">
        <v>2</v>
      </c>
      <c r="O274" s="42">
        <v>2</v>
      </c>
      <c r="P274" s="66">
        <v>0</v>
      </c>
      <c r="Q274" s="116">
        <v>6</v>
      </c>
      <c r="R274" s="116">
        <v>4</v>
      </c>
      <c r="S274" s="43" t="s">
        <v>43</v>
      </c>
      <c r="T274" s="61" t="s">
        <v>170</v>
      </c>
      <c r="U274" s="179" t="s">
        <v>25</v>
      </c>
      <c r="V274" s="106">
        <v>0</v>
      </c>
      <c r="W274" s="106">
        <v>0</v>
      </c>
      <c r="X274" s="164">
        <v>0</v>
      </c>
      <c r="Y274" s="187">
        <v>0</v>
      </c>
      <c r="Z274" s="164">
        <v>0</v>
      </c>
      <c r="AA274" s="164">
        <v>50</v>
      </c>
      <c r="AB274" s="127" t="s">
        <v>155</v>
      </c>
      <c r="AC274" s="126"/>
      <c r="AD274" s="53"/>
      <c r="AE274" s="8"/>
      <c r="AF274" s="16"/>
      <c r="AG274" s="16"/>
      <c r="AH274" s="16"/>
      <c r="AI274" s="16"/>
      <c r="AJ274" s="16"/>
      <c r="AK274" s="16"/>
      <c r="AL274" s="16"/>
      <c r="AM274" s="16"/>
      <c r="AN274" s="16"/>
    </row>
    <row r="275" spans="1:40" ht="30">
      <c r="A275" s="15"/>
      <c r="B275" s="15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66"/>
      <c r="Q275" s="43"/>
      <c r="R275" s="43"/>
      <c r="S275" s="43"/>
      <c r="T275" s="61" t="s">
        <v>169</v>
      </c>
      <c r="U275" s="179" t="s">
        <v>5</v>
      </c>
      <c r="V275" s="180" t="s">
        <v>155</v>
      </c>
      <c r="W275" s="180" t="s">
        <v>155</v>
      </c>
      <c r="X275" s="180" t="s">
        <v>155</v>
      </c>
      <c r="Y275" s="139">
        <v>50</v>
      </c>
      <c r="Z275" s="139">
        <v>0</v>
      </c>
      <c r="AA275" s="139">
        <v>55</v>
      </c>
      <c r="AB275" s="220">
        <f>SUM(X275:AA275)</f>
        <v>105</v>
      </c>
      <c r="AC275" s="126"/>
      <c r="AD275" s="53"/>
      <c r="AE275" s="8"/>
      <c r="AF275" s="16"/>
      <c r="AG275" s="16"/>
      <c r="AH275" s="16"/>
      <c r="AI275" s="16"/>
      <c r="AJ275" s="16"/>
      <c r="AK275" s="16"/>
      <c r="AL275" s="16"/>
      <c r="AM275" s="16"/>
      <c r="AN275" s="16"/>
    </row>
    <row r="276" spans="1:40" ht="30">
      <c r="A276" s="15"/>
      <c r="B276" s="15"/>
      <c r="C276" s="42">
        <v>6</v>
      </c>
      <c r="D276" s="42">
        <v>5</v>
      </c>
      <c r="E276" s="42">
        <v>6</v>
      </c>
      <c r="F276" s="42">
        <v>0</v>
      </c>
      <c r="G276" s="42">
        <v>8</v>
      </c>
      <c r="H276" s="42">
        <v>0</v>
      </c>
      <c r="I276" s="42">
        <v>1</v>
      </c>
      <c r="J276" s="42">
        <v>0</v>
      </c>
      <c r="K276" s="42">
        <v>2</v>
      </c>
      <c r="L276" s="42">
        <v>4</v>
      </c>
      <c r="M276" s="42">
        <v>0</v>
      </c>
      <c r="N276" s="42">
        <v>2</v>
      </c>
      <c r="O276" s="42">
        <v>2</v>
      </c>
      <c r="P276" s="66">
        <v>0</v>
      </c>
      <c r="Q276" s="116">
        <v>6</v>
      </c>
      <c r="R276" s="116">
        <v>5</v>
      </c>
      <c r="S276" s="43" t="s">
        <v>43</v>
      </c>
      <c r="T276" s="61" t="s">
        <v>171</v>
      </c>
      <c r="U276" s="179" t="s">
        <v>25</v>
      </c>
      <c r="V276" s="106">
        <v>0</v>
      </c>
      <c r="W276" s="106">
        <v>0</v>
      </c>
      <c r="X276" s="164">
        <v>0</v>
      </c>
      <c r="Y276" s="189">
        <v>65.849999999999994</v>
      </c>
      <c r="Z276" s="164">
        <v>70</v>
      </c>
      <c r="AA276" s="164">
        <v>70</v>
      </c>
      <c r="AB276" s="127" t="s">
        <v>155</v>
      </c>
      <c r="AC276" s="126"/>
      <c r="AD276" s="53"/>
      <c r="AE276" s="8"/>
      <c r="AF276" s="16"/>
      <c r="AG276" s="16"/>
      <c r="AH276" s="16"/>
      <c r="AI276" s="16"/>
      <c r="AJ276" s="16"/>
      <c r="AK276" s="16"/>
      <c r="AL276" s="16"/>
      <c r="AM276" s="16"/>
      <c r="AN276" s="16"/>
    </row>
    <row r="277" spans="1:40" ht="30">
      <c r="A277" s="15"/>
      <c r="B277" s="15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3"/>
      <c r="R277" s="43"/>
      <c r="S277" s="43"/>
      <c r="T277" s="61" t="s">
        <v>175</v>
      </c>
      <c r="U277" s="179" t="s">
        <v>5</v>
      </c>
      <c r="V277" s="180" t="s">
        <v>155</v>
      </c>
      <c r="W277" s="180" t="s">
        <v>155</v>
      </c>
      <c r="X277" s="180" t="s">
        <v>155</v>
      </c>
      <c r="Y277" s="139">
        <v>1400</v>
      </c>
      <c r="Z277" s="139">
        <v>1500</v>
      </c>
      <c r="AA277" s="139">
        <v>1500</v>
      </c>
      <c r="AB277" s="220">
        <f>SUM(X277:AA277)</f>
        <v>4400</v>
      </c>
      <c r="AC277" s="126"/>
      <c r="AD277" s="53"/>
      <c r="AE277" s="8"/>
      <c r="AF277" s="16"/>
      <c r="AG277" s="16"/>
      <c r="AH277" s="16"/>
      <c r="AI277" s="16"/>
      <c r="AJ277" s="16"/>
      <c r="AK277" s="16"/>
      <c r="AL277" s="16"/>
      <c r="AM277" s="16"/>
      <c r="AN277" s="16"/>
    </row>
    <row r="278" spans="1:40" ht="45">
      <c r="A278" s="15"/>
      <c r="B278" s="15"/>
      <c r="C278" s="66">
        <v>6</v>
      </c>
      <c r="D278" s="66">
        <v>5</v>
      </c>
      <c r="E278" s="66">
        <v>6</v>
      </c>
      <c r="F278" s="66">
        <v>0</v>
      </c>
      <c r="G278" s="66">
        <v>8</v>
      </c>
      <c r="H278" s="66">
        <v>0</v>
      </c>
      <c r="I278" s="66">
        <v>1</v>
      </c>
      <c r="J278" s="66">
        <v>0</v>
      </c>
      <c r="K278" s="66">
        <v>2</v>
      </c>
      <c r="L278" s="66">
        <v>4</v>
      </c>
      <c r="M278" s="66">
        <v>2</v>
      </c>
      <c r="N278" s="66">
        <v>2</v>
      </c>
      <c r="O278" s="66">
        <v>2</v>
      </c>
      <c r="P278" s="66">
        <v>0</v>
      </c>
      <c r="Q278" s="43"/>
      <c r="R278" s="43"/>
      <c r="S278" s="43"/>
      <c r="T278" s="9" t="s">
        <v>172</v>
      </c>
      <c r="U278" s="215" t="s">
        <v>25</v>
      </c>
      <c r="V278" s="106">
        <v>382.6</v>
      </c>
      <c r="W278" s="88">
        <v>90</v>
      </c>
      <c r="X278" s="88">
        <v>0</v>
      </c>
      <c r="Y278" s="132">
        <v>0</v>
      </c>
      <c r="Z278" s="164">
        <v>0</v>
      </c>
      <c r="AA278" s="164">
        <v>0</v>
      </c>
      <c r="AB278" s="88" t="s">
        <v>155</v>
      </c>
      <c r="AC278" s="13">
        <v>2015</v>
      </c>
      <c r="AD278" s="53"/>
      <c r="AE278" s="8"/>
      <c r="AF278" s="16"/>
      <c r="AG278" s="16"/>
      <c r="AH278" s="16"/>
      <c r="AI278" s="16"/>
      <c r="AJ278" s="16"/>
      <c r="AK278" s="16"/>
      <c r="AL278" s="16"/>
      <c r="AM278" s="16"/>
      <c r="AN278" s="16"/>
    </row>
    <row r="279" spans="1:40" ht="75">
      <c r="A279" s="15"/>
      <c r="B279" s="15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3"/>
      <c r="R279" s="43"/>
      <c r="S279" s="43"/>
      <c r="T279" s="61" t="s">
        <v>297</v>
      </c>
      <c r="U279" s="215" t="s">
        <v>6</v>
      </c>
      <c r="V279" s="106">
        <f>V278/V234*100</f>
        <v>35.736969923407443</v>
      </c>
      <c r="W279" s="106">
        <f>W278/W234*100</f>
        <v>9</v>
      </c>
      <c r="X279" s="164">
        <f>X278/X234*100</f>
        <v>0</v>
      </c>
      <c r="Y279" s="81">
        <v>0</v>
      </c>
      <c r="Z279" s="81">
        <v>0</v>
      </c>
      <c r="AA279" s="81">
        <v>0</v>
      </c>
      <c r="AB279" s="88">
        <v>35.700000000000003</v>
      </c>
      <c r="AC279" s="126">
        <v>2014</v>
      </c>
      <c r="AD279" s="53"/>
      <c r="AE279" s="8"/>
      <c r="AF279" s="16"/>
      <c r="AG279" s="16"/>
      <c r="AH279" s="16"/>
      <c r="AI279" s="16"/>
      <c r="AJ279" s="16"/>
      <c r="AK279" s="16"/>
      <c r="AL279" s="16"/>
      <c r="AM279" s="16"/>
      <c r="AN279" s="16"/>
    </row>
    <row r="280" spans="1:40" ht="30">
      <c r="A280" s="15"/>
      <c r="B280" s="15"/>
      <c r="C280" s="42">
        <v>6</v>
      </c>
      <c r="D280" s="42">
        <v>5</v>
      </c>
      <c r="E280" s="42">
        <v>6</v>
      </c>
      <c r="F280" s="42">
        <v>0</v>
      </c>
      <c r="G280" s="42">
        <v>8</v>
      </c>
      <c r="H280" s="42">
        <v>0</v>
      </c>
      <c r="I280" s="42">
        <v>1</v>
      </c>
      <c r="J280" s="42">
        <v>0</v>
      </c>
      <c r="K280" s="42">
        <v>2</v>
      </c>
      <c r="L280" s="42">
        <v>4</v>
      </c>
      <c r="M280" s="42">
        <v>0</v>
      </c>
      <c r="N280" s="42">
        <v>2</v>
      </c>
      <c r="O280" s="42">
        <v>2</v>
      </c>
      <c r="P280" s="66">
        <v>2</v>
      </c>
      <c r="Q280" s="43">
        <v>5</v>
      </c>
      <c r="R280" s="43">
        <v>8</v>
      </c>
      <c r="S280" s="43" t="s">
        <v>42</v>
      </c>
      <c r="T280" s="61" t="s">
        <v>213</v>
      </c>
      <c r="U280" s="215" t="s">
        <v>25</v>
      </c>
      <c r="V280" s="106">
        <v>0</v>
      </c>
      <c r="W280" s="106">
        <v>0</v>
      </c>
      <c r="X280" s="164">
        <v>0</v>
      </c>
      <c r="Y280" s="228">
        <v>50</v>
      </c>
      <c r="Z280" s="164">
        <v>30</v>
      </c>
      <c r="AA280" s="164">
        <v>0</v>
      </c>
      <c r="AB280" s="127" t="s">
        <v>155</v>
      </c>
      <c r="AC280" s="126"/>
      <c r="AD280" s="53"/>
      <c r="AE280" s="8"/>
      <c r="AF280" s="16"/>
      <c r="AG280" s="16"/>
      <c r="AH280" s="16"/>
      <c r="AI280" s="16"/>
      <c r="AJ280" s="16"/>
      <c r="AK280" s="16"/>
      <c r="AL280" s="16"/>
      <c r="AM280" s="16"/>
      <c r="AN280" s="16"/>
    </row>
    <row r="281" spans="1:40" ht="30">
      <c r="A281" s="15"/>
      <c r="B281" s="15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66"/>
      <c r="Q281" s="43"/>
      <c r="R281" s="43"/>
      <c r="S281" s="43"/>
      <c r="T281" s="61" t="s">
        <v>241</v>
      </c>
      <c r="U281" s="179" t="s">
        <v>5</v>
      </c>
      <c r="V281" s="180" t="s">
        <v>155</v>
      </c>
      <c r="W281" s="180" t="s">
        <v>155</v>
      </c>
      <c r="X281" s="180" t="s">
        <v>155</v>
      </c>
      <c r="Y281" s="139">
        <v>50</v>
      </c>
      <c r="Z281" s="139">
        <v>57</v>
      </c>
      <c r="AA281" s="139">
        <v>0</v>
      </c>
      <c r="AB281" s="220">
        <f>SUM(X281:AA281)</f>
        <v>107</v>
      </c>
      <c r="AC281" s="126"/>
      <c r="AD281" s="53"/>
      <c r="AE281" s="8"/>
      <c r="AF281" s="16"/>
      <c r="AG281" s="16"/>
      <c r="AH281" s="16"/>
      <c r="AI281" s="16"/>
      <c r="AJ281" s="16"/>
      <c r="AK281" s="16"/>
      <c r="AL281" s="16"/>
      <c r="AM281" s="16"/>
      <c r="AN281" s="16"/>
    </row>
    <row r="282" spans="1:40" ht="30">
      <c r="A282" s="15"/>
      <c r="B282" s="15"/>
      <c r="C282" s="42">
        <v>6</v>
      </c>
      <c r="D282" s="42">
        <v>5</v>
      </c>
      <c r="E282" s="42">
        <v>6</v>
      </c>
      <c r="F282" s="42">
        <v>0</v>
      </c>
      <c r="G282" s="42">
        <v>8</v>
      </c>
      <c r="H282" s="42">
        <v>0</v>
      </c>
      <c r="I282" s="42">
        <v>1</v>
      </c>
      <c r="J282" s="42">
        <v>0</v>
      </c>
      <c r="K282" s="42">
        <v>2</v>
      </c>
      <c r="L282" s="42">
        <v>4</v>
      </c>
      <c r="M282" s="42">
        <v>0</v>
      </c>
      <c r="N282" s="42">
        <v>2</v>
      </c>
      <c r="O282" s="42">
        <v>2</v>
      </c>
      <c r="P282" s="66">
        <v>2</v>
      </c>
      <c r="Q282" s="43">
        <v>5</v>
      </c>
      <c r="R282" s="43">
        <v>9</v>
      </c>
      <c r="S282" s="43" t="s">
        <v>42</v>
      </c>
      <c r="T282" s="61" t="s">
        <v>173</v>
      </c>
      <c r="U282" s="179" t="s">
        <v>25</v>
      </c>
      <c r="V282" s="106">
        <v>0</v>
      </c>
      <c r="W282" s="106">
        <v>0</v>
      </c>
      <c r="X282" s="164">
        <v>0</v>
      </c>
      <c r="Y282" s="189">
        <v>90</v>
      </c>
      <c r="Z282" s="164">
        <f>SUM(Y282)</f>
        <v>90</v>
      </c>
      <c r="AA282" s="164">
        <f>SUM(Z282)</f>
        <v>90</v>
      </c>
      <c r="AB282" s="127" t="s">
        <v>155</v>
      </c>
      <c r="AC282" s="126"/>
      <c r="AD282" s="53"/>
      <c r="AE282" s="8"/>
      <c r="AF282" s="16"/>
      <c r="AG282" s="16"/>
      <c r="AH282" s="16"/>
      <c r="AI282" s="16"/>
      <c r="AJ282" s="16"/>
      <c r="AK282" s="16"/>
      <c r="AL282" s="16"/>
      <c r="AM282" s="16"/>
      <c r="AN282" s="16"/>
    </row>
    <row r="283" spans="1:40" ht="30">
      <c r="A283" s="15"/>
      <c r="B283" s="15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66"/>
      <c r="Q283" s="43"/>
      <c r="R283" s="43"/>
      <c r="S283" s="43"/>
      <c r="T283" s="61" t="s">
        <v>321</v>
      </c>
      <c r="U283" s="179" t="s">
        <v>5</v>
      </c>
      <c r="V283" s="180" t="s">
        <v>155</v>
      </c>
      <c r="W283" s="180" t="s">
        <v>155</v>
      </c>
      <c r="X283" s="139" t="s">
        <v>155</v>
      </c>
      <c r="Y283" s="139">
        <v>2500</v>
      </c>
      <c r="Z283" s="139">
        <v>3000</v>
      </c>
      <c r="AA283" s="139">
        <v>3000</v>
      </c>
      <c r="AB283" s="220">
        <f>SUM(X283:AA283)</f>
        <v>8500</v>
      </c>
      <c r="AC283" s="126"/>
      <c r="AD283" s="53"/>
      <c r="AE283" s="8"/>
      <c r="AF283" s="16"/>
      <c r="AG283" s="16"/>
      <c r="AH283" s="16"/>
      <c r="AI283" s="16"/>
      <c r="AJ283" s="16"/>
      <c r="AK283" s="16"/>
      <c r="AL283" s="16"/>
      <c r="AM283" s="16"/>
      <c r="AN283" s="16"/>
    </row>
    <row r="284" spans="1:40" ht="30">
      <c r="A284" s="15"/>
      <c r="B284" s="15"/>
      <c r="C284" s="42">
        <v>6</v>
      </c>
      <c r="D284" s="42">
        <v>5</v>
      </c>
      <c r="E284" s="42">
        <v>6</v>
      </c>
      <c r="F284" s="42">
        <v>0</v>
      </c>
      <c r="G284" s="42">
        <v>8</v>
      </c>
      <c r="H284" s="42">
        <v>0</v>
      </c>
      <c r="I284" s="42">
        <v>1</v>
      </c>
      <c r="J284" s="42">
        <v>0</v>
      </c>
      <c r="K284" s="42">
        <v>2</v>
      </c>
      <c r="L284" s="42">
        <v>4</v>
      </c>
      <c r="M284" s="42">
        <v>0</v>
      </c>
      <c r="N284" s="42">
        <v>2</v>
      </c>
      <c r="O284" s="42">
        <v>2</v>
      </c>
      <c r="P284" s="66">
        <v>2</v>
      </c>
      <c r="Q284" s="43">
        <v>6</v>
      </c>
      <c r="R284" s="43">
        <v>0</v>
      </c>
      <c r="S284" s="43" t="s">
        <v>42</v>
      </c>
      <c r="T284" s="61" t="s">
        <v>174</v>
      </c>
      <c r="U284" s="179" t="s">
        <v>25</v>
      </c>
      <c r="V284" s="106">
        <v>0</v>
      </c>
      <c r="W284" s="106">
        <v>0</v>
      </c>
      <c r="X284" s="164">
        <v>18</v>
      </c>
      <c r="Y284" s="189">
        <v>50</v>
      </c>
      <c r="Z284" s="164">
        <v>20</v>
      </c>
      <c r="AA284" s="164">
        <f>SUM(Z284)</f>
        <v>20</v>
      </c>
      <c r="AB284" s="127" t="s">
        <v>155</v>
      </c>
      <c r="AC284" s="126"/>
      <c r="AD284" s="53"/>
      <c r="AE284" s="8"/>
      <c r="AF284" s="16"/>
      <c r="AG284" s="16"/>
      <c r="AH284" s="16"/>
      <c r="AI284" s="16"/>
      <c r="AJ284" s="16"/>
      <c r="AK284" s="16"/>
      <c r="AL284" s="16"/>
      <c r="AM284" s="16"/>
      <c r="AN284" s="16"/>
    </row>
    <row r="285" spans="1:40" ht="30">
      <c r="A285" s="15"/>
      <c r="B285" s="15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3"/>
      <c r="R285" s="43"/>
      <c r="S285" s="43"/>
      <c r="T285" s="61" t="s">
        <v>335</v>
      </c>
      <c r="U285" s="179" t="s">
        <v>5</v>
      </c>
      <c r="V285" s="180" t="s">
        <v>155</v>
      </c>
      <c r="W285" s="180" t="s">
        <v>155</v>
      </c>
      <c r="X285" s="139">
        <v>285</v>
      </c>
      <c r="Y285" s="139">
        <v>290</v>
      </c>
      <c r="Z285" s="139">
        <v>290</v>
      </c>
      <c r="AA285" s="139">
        <v>290</v>
      </c>
      <c r="AB285" s="220">
        <f>SUM(X285:AA285)</f>
        <v>1155</v>
      </c>
      <c r="AC285" s="126"/>
      <c r="AD285" s="53"/>
      <c r="AE285" s="8"/>
      <c r="AF285" s="16"/>
      <c r="AG285" s="16"/>
      <c r="AH285" s="16"/>
      <c r="AI285" s="16"/>
      <c r="AJ285" s="16"/>
      <c r="AK285" s="16"/>
      <c r="AL285" s="16"/>
      <c r="AM285" s="16"/>
      <c r="AN285" s="16"/>
    </row>
    <row r="286" spans="1:40" ht="30">
      <c r="A286" s="15"/>
      <c r="B286" s="15"/>
      <c r="C286" s="42">
        <v>6</v>
      </c>
      <c r="D286" s="42">
        <v>5</v>
      </c>
      <c r="E286" s="42">
        <v>6</v>
      </c>
      <c r="F286" s="42">
        <v>0</v>
      </c>
      <c r="G286" s="42">
        <v>8</v>
      </c>
      <c r="H286" s="42">
        <v>0</v>
      </c>
      <c r="I286" s="42">
        <v>1</v>
      </c>
      <c r="J286" s="42">
        <v>0</v>
      </c>
      <c r="K286" s="42">
        <v>2</v>
      </c>
      <c r="L286" s="42">
        <v>4</v>
      </c>
      <c r="M286" s="42">
        <v>0</v>
      </c>
      <c r="N286" s="42">
        <v>2</v>
      </c>
      <c r="O286" s="42">
        <v>2</v>
      </c>
      <c r="P286" s="66">
        <v>2</v>
      </c>
      <c r="Q286" s="43">
        <v>6</v>
      </c>
      <c r="R286" s="43">
        <v>2</v>
      </c>
      <c r="S286" s="43" t="s">
        <v>42</v>
      </c>
      <c r="T286" s="61" t="s">
        <v>199</v>
      </c>
      <c r="U286" s="179" t="s">
        <v>25</v>
      </c>
      <c r="V286" s="106">
        <v>0</v>
      </c>
      <c r="W286" s="106">
        <v>0</v>
      </c>
      <c r="X286" s="164">
        <v>0</v>
      </c>
      <c r="Y286" s="189">
        <v>0</v>
      </c>
      <c r="Z286" s="164">
        <v>20</v>
      </c>
      <c r="AA286" s="164">
        <f>SUM(Z286)</f>
        <v>20</v>
      </c>
      <c r="AB286" s="127" t="s">
        <v>155</v>
      </c>
      <c r="AC286" s="126"/>
      <c r="AD286" s="53"/>
      <c r="AE286" s="8"/>
      <c r="AF286" s="16"/>
      <c r="AG286" s="16"/>
      <c r="AH286" s="16"/>
      <c r="AI286" s="16"/>
      <c r="AJ286" s="16"/>
      <c r="AK286" s="16"/>
      <c r="AL286" s="16"/>
      <c r="AM286" s="16"/>
      <c r="AN286" s="16"/>
    </row>
    <row r="287" spans="1:40" ht="30">
      <c r="A287" s="15"/>
      <c r="B287" s="15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66"/>
      <c r="Q287" s="43"/>
      <c r="R287" s="43"/>
      <c r="S287" s="43"/>
      <c r="T287" s="61" t="s">
        <v>336</v>
      </c>
      <c r="U287" s="179" t="s">
        <v>5</v>
      </c>
      <c r="V287" s="180" t="s">
        <v>155</v>
      </c>
      <c r="W287" s="180" t="s">
        <v>155</v>
      </c>
      <c r="X287" s="180" t="s">
        <v>155</v>
      </c>
      <c r="Y287" s="220">
        <v>50</v>
      </c>
      <c r="Z287" s="220">
        <v>50</v>
      </c>
      <c r="AA287" s="220">
        <v>50</v>
      </c>
      <c r="AB287" s="220">
        <f>SUM(X287:AA287)</f>
        <v>150</v>
      </c>
      <c r="AC287" s="126"/>
      <c r="AD287" s="53"/>
      <c r="AE287" s="8"/>
      <c r="AF287" s="16"/>
      <c r="AG287" s="16"/>
      <c r="AH287" s="16"/>
      <c r="AI287" s="16"/>
      <c r="AJ287" s="16"/>
      <c r="AK287" s="16"/>
      <c r="AL287" s="16"/>
      <c r="AM287" s="16"/>
      <c r="AN287" s="16"/>
    </row>
    <row r="288" spans="1:40" ht="30">
      <c r="A288" s="15"/>
      <c r="B288" s="15"/>
      <c r="C288" s="42">
        <v>6</v>
      </c>
      <c r="D288" s="42">
        <v>5</v>
      </c>
      <c r="E288" s="42">
        <v>6</v>
      </c>
      <c r="F288" s="42">
        <v>0</v>
      </c>
      <c r="G288" s="42">
        <v>8</v>
      </c>
      <c r="H288" s="42">
        <v>0</v>
      </c>
      <c r="I288" s="42">
        <v>1</v>
      </c>
      <c r="J288" s="42">
        <v>0</v>
      </c>
      <c r="K288" s="42">
        <v>2</v>
      </c>
      <c r="L288" s="42">
        <v>4</v>
      </c>
      <c r="M288" s="42">
        <v>0</v>
      </c>
      <c r="N288" s="42">
        <v>2</v>
      </c>
      <c r="O288" s="42">
        <v>2</v>
      </c>
      <c r="P288" s="66">
        <v>2</v>
      </c>
      <c r="Q288" s="43">
        <v>6</v>
      </c>
      <c r="R288" s="43">
        <v>3</v>
      </c>
      <c r="S288" s="43" t="s">
        <v>42</v>
      </c>
      <c r="T288" s="61" t="s">
        <v>200</v>
      </c>
      <c r="U288" s="179" t="s">
        <v>25</v>
      </c>
      <c r="V288" s="106">
        <v>0</v>
      </c>
      <c r="W288" s="106">
        <v>0</v>
      </c>
      <c r="X288" s="164">
        <v>25</v>
      </c>
      <c r="Y288" s="189">
        <v>0</v>
      </c>
      <c r="Z288" s="164">
        <v>20</v>
      </c>
      <c r="AA288" s="164">
        <f>SUM(Z288)</f>
        <v>20</v>
      </c>
      <c r="AB288" s="127" t="s">
        <v>155</v>
      </c>
      <c r="AC288" s="126"/>
      <c r="AD288" s="53"/>
      <c r="AE288" s="8"/>
      <c r="AF288" s="16"/>
      <c r="AG288" s="16"/>
      <c r="AH288" s="16"/>
      <c r="AI288" s="16"/>
      <c r="AJ288" s="16"/>
      <c r="AK288" s="16"/>
      <c r="AL288" s="16"/>
      <c r="AM288" s="16"/>
      <c r="AN288" s="16"/>
    </row>
    <row r="289" spans="1:40" ht="15.75">
      <c r="A289" s="15"/>
      <c r="B289" s="15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3"/>
      <c r="R289" s="43"/>
      <c r="S289" s="43"/>
      <c r="T289" s="61" t="s">
        <v>337</v>
      </c>
      <c r="U289" s="179" t="s">
        <v>5</v>
      </c>
      <c r="V289" s="180" t="s">
        <v>155</v>
      </c>
      <c r="W289" s="180" t="s">
        <v>155</v>
      </c>
      <c r="X289" s="139">
        <v>100</v>
      </c>
      <c r="Y289" s="220">
        <v>90</v>
      </c>
      <c r="Z289" s="220">
        <v>90</v>
      </c>
      <c r="AA289" s="220">
        <v>90</v>
      </c>
      <c r="AB289" s="220">
        <f>SUM(X289:AA289)</f>
        <v>370</v>
      </c>
      <c r="AC289" s="126"/>
      <c r="AD289" s="53"/>
      <c r="AE289" s="8"/>
      <c r="AF289" s="16"/>
      <c r="AG289" s="16"/>
      <c r="AH289" s="16"/>
      <c r="AI289" s="16"/>
      <c r="AJ289" s="16"/>
      <c r="AK289" s="16"/>
      <c r="AL289" s="16"/>
      <c r="AM289" s="16"/>
      <c r="AN289" s="16"/>
    </row>
    <row r="290" spans="1:40" ht="30">
      <c r="A290" s="15"/>
      <c r="B290" s="15"/>
      <c r="C290" s="42">
        <v>6</v>
      </c>
      <c r="D290" s="42">
        <v>5</v>
      </c>
      <c r="E290" s="42">
        <v>6</v>
      </c>
      <c r="F290" s="42">
        <v>0</v>
      </c>
      <c r="G290" s="42">
        <v>8</v>
      </c>
      <c r="H290" s="42">
        <v>0</v>
      </c>
      <c r="I290" s="42">
        <v>1</v>
      </c>
      <c r="J290" s="42">
        <v>0</v>
      </c>
      <c r="K290" s="42">
        <v>2</v>
      </c>
      <c r="L290" s="42">
        <v>4</v>
      </c>
      <c r="M290" s="42">
        <v>0</v>
      </c>
      <c r="N290" s="42">
        <v>2</v>
      </c>
      <c r="O290" s="42">
        <v>2</v>
      </c>
      <c r="P290" s="66">
        <v>2</v>
      </c>
      <c r="Q290" s="116">
        <v>6</v>
      </c>
      <c r="R290" s="116">
        <v>6</v>
      </c>
      <c r="S290" s="43" t="s">
        <v>42</v>
      </c>
      <c r="T290" s="61" t="s">
        <v>205</v>
      </c>
      <c r="U290" s="179" t="s">
        <v>25</v>
      </c>
      <c r="V290" s="106">
        <v>0</v>
      </c>
      <c r="W290" s="106">
        <v>0</v>
      </c>
      <c r="X290" s="164">
        <v>0</v>
      </c>
      <c r="Y290" s="189">
        <v>0</v>
      </c>
      <c r="Z290" s="164">
        <v>0</v>
      </c>
      <c r="AA290" s="164">
        <v>50</v>
      </c>
      <c r="AB290" s="127" t="s">
        <v>155</v>
      </c>
      <c r="AC290" s="126"/>
      <c r="AD290" s="53"/>
      <c r="AE290" s="8"/>
      <c r="AF290" s="16"/>
      <c r="AG290" s="16"/>
      <c r="AH290" s="16"/>
      <c r="AI290" s="16"/>
      <c r="AJ290" s="16"/>
      <c r="AK290" s="16"/>
      <c r="AL290" s="16"/>
      <c r="AM290" s="16"/>
      <c r="AN290" s="16"/>
    </row>
    <row r="291" spans="1:40" ht="30">
      <c r="A291" s="15"/>
      <c r="B291" s="15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3"/>
      <c r="R291" s="43"/>
      <c r="S291" s="43"/>
      <c r="T291" s="61" t="s">
        <v>197</v>
      </c>
      <c r="U291" s="179" t="s">
        <v>5</v>
      </c>
      <c r="V291" s="180" t="s">
        <v>155</v>
      </c>
      <c r="W291" s="180" t="s">
        <v>155</v>
      </c>
      <c r="X291" s="180" t="s">
        <v>155</v>
      </c>
      <c r="Y291" s="139">
        <v>50</v>
      </c>
      <c r="Z291" s="139">
        <v>0</v>
      </c>
      <c r="AA291" s="139">
        <v>55</v>
      </c>
      <c r="AB291" s="220">
        <f>SUM(X291:AA291)</f>
        <v>105</v>
      </c>
      <c r="AC291" s="126"/>
      <c r="AD291" s="53"/>
      <c r="AE291" s="8"/>
      <c r="AF291" s="16"/>
      <c r="AG291" s="16"/>
      <c r="AH291" s="16"/>
      <c r="AI291" s="16"/>
      <c r="AJ291" s="16"/>
      <c r="AK291" s="16"/>
      <c r="AL291" s="16"/>
      <c r="AM291" s="16"/>
      <c r="AN291" s="16"/>
    </row>
    <row r="292" spans="1:40" ht="30">
      <c r="A292" s="15"/>
      <c r="B292" s="15"/>
      <c r="C292" s="42">
        <v>6</v>
      </c>
      <c r="D292" s="42">
        <v>5</v>
      </c>
      <c r="E292" s="42">
        <v>6</v>
      </c>
      <c r="F292" s="42">
        <v>0</v>
      </c>
      <c r="G292" s="42">
        <v>8</v>
      </c>
      <c r="H292" s="42">
        <v>0</v>
      </c>
      <c r="I292" s="42">
        <v>1</v>
      </c>
      <c r="J292" s="42">
        <v>0</v>
      </c>
      <c r="K292" s="42">
        <v>2</v>
      </c>
      <c r="L292" s="42">
        <v>4</v>
      </c>
      <c r="M292" s="42">
        <v>0</v>
      </c>
      <c r="N292" s="42">
        <v>2</v>
      </c>
      <c r="O292" s="42">
        <v>2</v>
      </c>
      <c r="P292" s="217">
        <v>2</v>
      </c>
      <c r="Q292" s="218">
        <v>6</v>
      </c>
      <c r="R292" s="218">
        <v>7</v>
      </c>
      <c r="S292" s="219" t="s">
        <v>42</v>
      </c>
      <c r="T292" s="61" t="s">
        <v>210</v>
      </c>
      <c r="U292" s="179" t="s">
        <v>25</v>
      </c>
      <c r="V292" s="106">
        <v>0</v>
      </c>
      <c r="W292" s="106">
        <v>0</v>
      </c>
      <c r="X292" s="164">
        <v>0</v>
      </c>
      <c r="Y292" s="189">
        <v>275.26499999999999</v>
      </c>
      <c r="Z292" s="164">
        <v>0</v>
      </c>
      <c r="AA292" s="164">
        <v>0</v>
      </c>
      <c r="AB292" s="127" t="s">
        <v>155</v>
      </c>
      <c r="AC292" s="126"/>
      <c r="AD292" s="53"/>
      <c r="AE292" s="8"/>
      <c r="AF292" s="16"/>
      <c r="AG292" s="16"/>
      <c r="AH292" s="16"/>
      <c r="AI292" s="16"/>
      <c r="AJ292" s="16"/>
      <c r="AK292" s="16"/>
      <c r="AL292" s="16"/>
      <c r="AM292" s="16"/>
      <c r="AN292" s="16"/>
    </row>
    <row r="293" spans="1:40" ht="30">
      <c r="A293" s="15"/>
      <c r="B293" s="15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3"/>
      <c r="R293" s="43"/>
      <c r="S293" s="43"/>
      <c r="T293" s="61" t="s">
        <v>217</v>
      </c>
      <c r="U293" s="179" t="s">
        <v>5</v>
      </c>
      <c r="V293" s="180" t="s">
        <v>155</v>
      </c>
      <c r="W293" s="180" t="s">
        <v>155</v>
      </c>
      <c r="X293" s="180" t="s">
        <v>155</v>
      </c>
      <c r="Y293" s="139">
        <v>20</v>
      </c>
      <c r="Z293" s="139">
        <v>0</v>
      </c>
      <c r="AA293" s="139"/>
      <c r="AB293" s="220">
        <v>20</v>
      </c>
      <c r="AC293" s="126"/>
      <c r="AD293" s="53"/>
      <c r="AE293" s="8"/>
      <c r="AF293" s="16"/>
      <c r="AG293" s="16"/>
      <c r="AH293" s="16"/>
      <c r="AI293" s="16"/>
      <c r="AJ293" s="16"/>
      <c r="AK293" s="16"/>
      <c r="AL293" s="16"/>
      <c r="AM293" s="16"/>
      <c r="AN293" s="16"/>
    </row>
    <row r="294" spans="1:40" ht="30">
      <c r="A294" s="15"/>
      <c r="B294" s="15"/>
      <c r="C294" s="42">
        <v>6</v>
      </c>
      <c r="D294" s="42">
        <v>5</v>
      </c>
      <c r="E294" s="42">
        <v>6</v>
      </c>
      <c r="F294" s="42">
        <v>0</v>
      </c>
      <c r="G294" s="42">
        <v>8</v>
      </c>
      <c r="H294" s="42">
        <v>0</v>
      </c>
      <c r="I294" s="42">
        <v>1</v>
      </c>
      <c r="J294" s="42">
        <v>0</v>
      </c>
      <c r="K294" s="42">
        <v>2</v>
      </c>
      <c r="L294" s="42">
        <v>4</v>
      </c>
      <c r="M294" s="42">
        <v>0</v>
      </c>
      <c r="N294" s="42">
        <v>2</v>
      </c>
      <c r="O294" s="42">
        <v>2</v>
      </c>
      <c r="P294" s="217">
        <v>2</v>
      </c>
      <c r="Q294" s="218">
        <v>6</v>
      </c>
      <c r="R294" s="218">
        <v>8</v>
      </c>
      <c r="S294" s="219" t="s">
        <v>42</v>
      </c>
      <c r="T294" s="61" t="s">
        <v>218</v>
      </c>
      <c r="U294" s="179" t="s">
        <v>25</v>
      </c>
      <c r="V294" s="106">
        <v>0</v>
      </c>
      <c r="W294" s="106">
        <v>0</v>
      </c>
      <c r="X294" s="164">
        <v>0</v>
      </c>
      <c r="Y294" s="189">
        <v>92.415000000000006</v>
      </c>
      <c r="Z294" s="164">
        <v>0</v>
      </c>
      <c r="AA294" s="164">
        <v>0</v>
      </c>
      <c r="AB294" s="127" t="s">
        <v>155</v>
      </c>
      <c r="AC294" s="126"/>
      <c r="AD294" s="53"/>
      <c r="AE294" s="8"/>
      <c r="AF294" s="16"/>
      <c r="AG294" s="16"/>
      <c r="AH294" s="16"/>
      <c r="AI294" s="16"/>
      <c r="AJ294" s="16"/>
      <c r="AK294" s="16"/>
      <c r="AL294" s="16"/>
      <c r="AM294" s="16"/>
      <c r="AN294" s="16"/>
    </row>
    <row r="295" spans="1:40" ht="30">
      <c r="A295" s="15"/>
      <c r="B295" s="15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3"/>
      <c r="R295" s="43"/>
      <c r="S295" s="43"/>
      <c r="T295" s="61" t="s">
        <v>219</v>
      </c>
      <c r="U295" s="179" t="s">
        <v>5</v>
      </c>
      <c r="V295" s="180" t="s">
        <v>155</v>
      </c>
      <c r="W295" s="180" t="s">
        <v>155</v>
      </c>
      <c r="X295" s="180" t="s">
        <v>155</v>
      </c>
      <c r="Y295" s="220">
        <v>15</v>
      </c>
      <c r="Z295" s="139">
        <v>0</v>
      </c>
      <c r="AA295" s="139"/>
      <c r="AB295" s="220">
        <v>15</v>
      </c>
      <c r="AC295" s="126"/>
      <c r="AD295" s="53"/>
      <c r="AE295" s="8"/>
      <c r="AF295" s="16"/>
      <c r="AG295" s="16"/>
      <c r="AH295" s="16"/>
      <c r="AI295" s="16"/>
      <c r="AJ295" s="16"/>
      <c r="AK295" s="16"/>
      <c r="AL295" s="16"/>
      <c r="AM295" s="16"/>
      <c r="AN295" s="16"/>
    </row>
    <row r="296" spans="1:40" ht="45">
      <c r="A296" s="15"/>
      <c r="B296" s="15"/>
      <c r="C296" s="66">
        <v>6</v>
      </c>
      <c r="D296" s="66">
        <v>5</v>
      </c>
      <c r="E296" s="66">
        <v>6</v>
      </c>
      <c r="F296" s="66">
        <v>0</v>
      </c>
      <c r="G296" s="66">
        <v>8</v>
      </c>
      <c r="H296" s="66">
        <v>0</v>
      </c>
      <c r="I296" s="66">
        <v>1</v>
      </c>
      <c r="J296" s="66">
        <v>0</v>
      </c>
      <c r="K296" s="66">
        <v>2</v>
      </c>
      <c r="L296" s="66">
        <v>4</v>
      </c>
      <c r="M296" s="66">
        <v>2</v>
      </c>
      <c r="N296" s="66">
        <v>3</v>
      </c>
      <c r="O296" s="66">
        <v>2</v>
      </c>
      <c r="P296" s="66">
        <v>0</v>
      </c>
      <c r="Q296" s="43"/>
      <c r="R296" s="43"/>
      <c r="S296" s="43"/>
      <c r="T296" s="9" t="s">
        <v>206</v>
      </c>
      <c r="U296" s="215" t="s">
        <v>25</v>
      </c>
      <c r="V296" s="106">
        <v>52</v>
      </c>
      <c r="W296" s="88">
        <v>21</v>
      </c>
      <c r="X296" s="88">
        <v>0</v>
      </c>
      <c r="Y296" s="135">
        <v>0</v>
      </c>
      <c r="Z296" s="164">
        <f>SUM(Y296)</f>
        <v>0</v>
      </c>
      <c r="AA296" s="164">
        <f>SUM(Z296)</f>
        <v>0</v>
      </c>
      <c r="AB296" s="88" t="s">
        <v>155</v>
      </c>
      <c r="AC296" s="13">
        <v>2015</v>
      </c>
      <c r="AD296" s="53"/>
      <c r="AE296" s="8"/>
      <c r="AF296" s="16"/>
      <c r="AG296" s="16"/>
      <c r="AH296" s="16"/>
      <c r="AI296" s="16"/>
      <c r="AJ296" s="16"/>
      <c r="AK296" s="16"/>
      <c r="AL296" s="16"/>
      <c r="AM296" s="16"/>
      <c r="AN296" s="16"/>
    </row>
    <row r="297" spans="1:40" ht="75">
      <c r="A297" s="15"/>
      <c r="B297" s="15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3"/>
      <c r="R297" s="43"/>
      <c r="S297" s="43"/>
      <c r="T297" s="61" t="s">
        <v>338</v>
      </c>
      <c r="U297" s="215" t="s">
        <v>6</v>
      </c>
      <c r="V297" s="81">
        <f>V296/V234*100</f>
        <v>4.8570894825331594</v>
      </c>
      <c r="W297" s="81">
        <f>W296/W234*100</f>
        <v>2.1</v>
      </c>
      <c r="X297" s="164">
        <f>X296/X234*100</f>
        <v>0</v>
      </c>
      <c r="Y297" s="81">
        <v>0</v>
      </c>
      <c r="Z297" s="81">
        <v>0</v>
      </c>
      <c r="AA297" s="81">
        <v>0</v>
      </c>
      <c r="AB297" s="88">
        <v>4.9000000000000004</v>
      </c>
      <c r="AC297" s="126">
        <v>2014</v>
      </c>
      <c r="AD297" s="53"/>
      <c r="AE297" s="8"/>
      <c r="AF297" s="16"/>
      <c r="AG297" s="16"/>
      <c r="AH297" s="16"/>
      <c r="AI297" s="16"/>
      <c r="AJ297" s="16"/>
      <c r="AK297" s="16"/>
      <c r="AL297" s="16"/>
      <c r="AM297" s="16"/>
      <c r="AN297" s="16"/>
    </row>
    <row r="298" spans="1:40" ht="30">
      <c r="A298" s="15"/>
      <c r="B298" s="15"/>
      <c r="C298" s="42">
        <v>6</v>
      </c>
      <c r="D298" s="42">
        <v>5</v>
      </c>
      <c r="E298" s="42">
        <v>6</v>
      </c>
      <c r="F298" s="42">
        <v>0</v>
      </c>
      <c r="G298" s="42">
        <v>8</v>
      </c>
      <c r="H298" s="42">
        <v>0</v>
      </c>
      <c r="I298" s="42">
        <v>1</v>
      </c>
      <c r="J298" s="42">
        <v>0</v>
      </c>
      <c r="K298" s="42">
        <v>2</v>
      </c>
      <c r="L298" s="42">
        <v>4</v>
      </c>
      <c r="M298" s="42">
        <v>0</v>
      </c>
      <c r="N298" s="42">
        <v>2</v>
      </c>
      <c r="O298" s="42">
        <v>2</v>
      </c>
      <c r="P298" s="42">
        <v>0</v>
      </c>
      <c r="Q298" s="43">
        <v>5</v>
      </c>
      <c r="R298" s="43">
        <v>3</v>
      </c>
      <c r="S298" s="43" t="s">
        <v>43</v>
      </c>
      <c r="T298" s="61" t="s">
        <v>207</v>
      </c>
      <c r="U298" s="215" t="s">
        <v>25</v>
      </c>
      <c r="V298" s="106">
        <v>0</v>
      </c>
      <c r="W298" s="106">
        <v>0</v>
      </c>
      <c r="X298" s="88">
        <v>15</v>
      </c>
      <c r="Y298" s="189">
        <v>15</v>
      </c>
      <c r="Z298" s="164">
        <f>SUM(Y298)</f>
        <v>15</v>
      </c>
      <c r="AA298" s="164">
        <f>SUM(Z298)</f>
        <v>15</v>
      </c>
      <c r="AB298" s="127" t="s">
        <v>155</v>
      </c>
      <c r="AC298" s="126"/>
      <c r="AD298" s="53"/>
      <c r="AE298" s="8"/>
      <c r="AF298" s="16"/>
      <c r="AG298" s="16"/>
      <c r="AH298" s="16"/>
      <c r="AI298" s="16"/>
      <c r="AJ298" s="16"/>
      <c r="AK298" s="16"/>
      <c r="AL298" s="16"/>
      <c r="AM298" s="16"/>
      <c r="AN298" s="16"/>
    </row>
    <row r="299" spans="1:40" ht="30">
      <c r="A299" s="15"/>
      <c r="B299" s="15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3"/>
      <c r="R299" s="43"/>
      <c r="S299" s="43"/>
      <c r="T299" s="61" t="s">
        <v>317</v>
      </c>
      <c r="U299" s="179" t="s">
        <v>5</v>
      </c>
      <c r="V299" s="180" t="s">
        <v>155</v>
      </c>
      <c r="W299" s="180" t="s">
        <v>155</v>
      </c>
      <c r="X299" s="139">
        <v>70</v>
      </c>
      <c r="Y299" s="139">
        <v>70</v>
      </c>
      <c r="Z299" s="139">
        <v>70</v>
      </c>
      <c r="AA299" s="139">
        <v>70</v>
      </c>
      <c r="AB299" s="220">
        <f>SUM(X299:AA299)</f>
        <v>280</v>
      </c>
      <c r="AC299" s="126"/>
      <c r="AD299" s="53"/>
      <c r="AE299" s="8"/>
      <c r="AF299" s="16"/>
      <c r="AG299" s="16"/>
      <c r="AH299" s="16"/>
      <c r="AI299" s="16"/>
      <c r="AJ299" s="16"/>
      <c r="AK299" s="16"/>
      <c r="AL299" s="16"/>
      <c r="AM299" s="16"/>
      <c r="AN299" s="16"/>
    </row>
    <row r="300" spans="1:40" ht="30">
      <c r="A300" s="15"/>
      <c r="B300" s="15"/>
      <c r="C300" s="42">
        <v>6</v>
      </c>
      <c r="D300" s="42">
        <v>5</v>
      </c>
      <c r="E300" s="42">
        <v>6</v>
      </c>
      <c r="F300" s="42">
        <v>0</v>
      </c>
      <c r="G300" s="42">
        <v>8</v>
      </c>
      <c r="H300" s="42">
        <v>0</v>
      </c>
      <c r="I300" s="42">
        <v>1</v>
      </c>
      <c r="J300" s="42">
        <v>0</v>
      </c>
      <c r="K300" s="42">
        <v>2</v>
      </c>
      <c r="L300" s="42">
        <v>4</v>
      </c>
      <c r="M300" s="42">
        <v>0</v>
      </c>
      <c r="N300" s="42">
        <v>2</v>
      </c>
      <c r="O300" s="42">
        <v>2</v>
      </c>
      <c r="P300" s="42">
        <v>0</v>
      </c>
      <c r="Q300" s="43">
        <v>5</v>
      </c>
      <c r="R300" s="43">
        <v>4</v>
      </c>
      <c r="S300" s="43" t="s">
        <v>43</v>
      </c>
      <c r="T300" s="61" t="s">
        <v>208</v>
      </c>
      <c r="U300" s="179" t="s">
        <v>25</v>
      </c>
      <c r="V300" s="106">
        <v>0</v>
      </c>
      <c r="W300" s="106">
        <v>0</v>
      </c>
      <c r="X300" s="88">
        <v>15</v>
      </c>
      <c r="Y300" s="189">
        <v>15</v>
      </c>
      <c r="Z300" s="164">
        <f>SUM(Y300)</f>
        <v>15</v>
      </c>
      <c r="AA300" s="164">
        <f>SUM(Z300)</f>
        <v>15</v>
      </c>
      <c r="AB300" s="127" t="s">
        <v>155</v>
      </c>
      <c r="AC300" s="126"/>
      <c r="AD300" s="53"/>
      <c r="AE300" s="8"/>
      <c r="AF300" s="16"/>
      <c r="AG300" s="16"/>
      <c r="AH300" s="16"/>
      <c r="AI300" s="16"/>
      <c r="AJ300" s="16"/>
      <c r="AK300" s="16"/>
      <c r="AL300" s="16"/>
      <c r="AM300" s="16"/>
      <c r="AN300" s="16"/>
    </row>
    <row r="301" spans="1:40" ht="30">
      <c r="A301" s="15"/>
      <c r="B301" s="15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3"/>
      <c r="R301" s="43"/>
      <c r="S301" s="43"/>
      <c r="T301" s="61" t="s">
        <v>329</v>
      </c>
      <c r="U301" s="179" t="s">
        <v>4</v>
      </c>
      <c r="V301" s="180" t="s">
        <v>155</v>
      </c>
      <c r="W301" s="180" t="s">
        <v>155</v>
      </c>
      <c r="X301" s="139">
        <v>5</v>
      </c>
      <c r="Y301" s="139">
        <v>5</v>
      </c>
      <c r="Z301" s="139">
        <v>5</v>
      </c>
      <c r="AA301" s="139">
        <v>5</v>
      </c>
      <c r="AB301" s="220">
        <f>SUM(X301:AA301)</f>
        <v>20</v>
      </c>
      <c r="AC301" s="126"/>
      <c r="AD301" s="53"/>
      <c r="AE301" s="8"/>
      <c r="AF301" s="16"/>
      <c r="AG301" s="16"/>
      <c r="AH301" s="16"/>
      <c r="AI301" s="16"/>
      <c r="AJ301" s="16"/>
      <c r="AK301" s="16"/>
      <c r="AL301" s="16"/>
      <c r="AM301" s="16"/>
      <c r="AN301" s="16"/>
    </row>
    <row r="302" spans="1:40" ht="30">
      <c r="A302" s="15"/>
      <c r="B302" s="15"/>
      <c r="C302" s="42">
        <v>6</v>
      </c>
      <c r="D302" s="42">
        <v>5</v>
      </c>
      <c r="E302" s="42">
        <v>6</v>
      </c>
      <c r="F302" s="42">
        <v>0</v>
      </c>
      <c r="G302" s="42">
        <v>8</v>
      </c>
      <c r="H302" s="42">
        <v>0</v>
      </c>
      <c r="I302" s="42">
        <v>1</v>
      </c>
      <c r="J302" s="42">
        <v>0</v>
      </c>
      <c r="K302" s="42">
        <v>2</v>
      </c>
      <c r="L302" s="42">
        <v>4</v>
      </c>
      <c r="M302" s="42">
        <v>0</v>
      </c>
      <c r="N302" s="42">
        <v>2</v>
      </c>
      <c r="O302" s="42">
        <v>2</v>
      </c>
      <c r="P302" s="42">
        <v>0</v>
      </c>
      <c r="Q302" s="43">
        <v>5</v>
      </c>
      <c r="R302" s="43">
        <v>5</v>
      </c>
      <c r="S302" s="43" t="s">
        <v>43</v>
      </c>
      <c r="T302" s="61" t="s">
        <v>209</v>
      </c>
      <c r="U302" s="179" t="s">
        <v>25</v>
      </c>
      <c r="V302" s="106">
        <v>0</v>
      </c>
      <c r="W302" s="106">
        <v>0</v>
      </c>
      <c r="X302" s="88">
        <v>70</v>
      </c>
      <c r="Y302" s="189">
        <v>0</v>
      </c>
      <c r="Z302" s="164">
        <f>SUM(Y302)</f>
        <v>0</v>
      </c>
      <c r="AA302" s="164">
        <f>SUM(Z302)</f>
        <v>0</v>
      </c>
      <c r="AB302" s="127" t="s">
        <v>155</v>
      </c>
      <c r="AC302" s="126"/>
      <c r="AD302" s="53"/>
      <c r="AE302" s="8"/>
      <c r="AF302" s="16"/>
      <c r="AG302" s="16"/>
      <c r="AH302" s="16"/>
      <c r="AI302" s="16"/>
      <c r="AJ302" s="16"/>
      <c r="AK302" s="16"/>
      <c r="AL302" s="16"/>
      <c r="AM302" s="16"/>
      <c r="AN302" s="16"/>
    </row>
    <row r="303" spans="1:40" ht="30">
      <c r="A303" s="15"/>
      <c r="B303" s="15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3"/>
      <c r="R303" s="43"/>
      <c r="S303" s="43"/>
      <c r="T303" s="61" t="s">
        <v>318</v>
      </c>
      <c r="U303" s="179" t="s">
        <v>5</v>
      </c>
      <c r="V303" s="180" t="s">
        <v>155</v>
      </c>
      <c r="W303" s="180" t="s">
        <v>155</v>
      </c>
      <c r="X303" s="139">
        <v>150</v>
      </c>
      <c r="Y303" s="139">
        <v>0</v>
      </c>
      <c r="Z303" s="139">
        <v>0</v>
      </c>
      <c r="AA303" s="139">
        <v>0</v>
      </c>
      <c r="AB303" s="139">
        <v>150</v>
      </c>
      <c r="AC303" s="126"/>
      <c r="AD303" s="53"/>
      <c r="AE303" s="8"/>
      <c r="AF303" s="16"/>
      <c r="AG303" s="16"/>
      <c r="AH303" s="16"/>
      <c r="AI303" s="16"/>
      <c r="AJ303" s="16"/>
      <c r="AK303" s="16"/>
      <c r="AL303" s="16"/>
      <c r="AM303" s="16"/>
      <c r="AN303" s="16"/>
    </row>
    <row r="304" spans="1:40" ht="47.25">
      <c r="A304" s="15"/>
      <c r="B304" s="15"/>
      <c r="C304" s="142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3"/>
      <c r="R304" s="143"/>
      <c r="S304" s="143"/>
      <c r="T304" s="45" t="s">
        <v>55</v>
      </c>
      <c r="U304" s="46" t="s">
        <v>25</v>
      </c>
      <c r="V304" s="82">
        <f>V305</f>
        <v>0</v>
      </c>
      <c r="W304" s="82">
        <f>W305</f>
        <v>0</v>
      </c>
      <c r="X304" s="82">
        <f>X305+X311</f>
        <v>6784.5</v>
      </c>
      <c r="Y304" s="191">
        <f>Y305+Y311</f>
        <v>7069.3</v>
      </c>
      <c r="Z304" s="82">
        <f>Z305+Z311</f>
        <v>7003.8</v>
      </c>
      <c r="AA304" s="82">
        <f>AA305+AA311</f>
        <v>7003.8</v>
      </c>
      <c r="AB304" s="82" t="s">
        <v>155</v>
      </c>
      <c r="AC304" s="76">
        <v>2019</v>
      </c>
      <c r="AD304" s="244">
        <f>SUM(V304:AA304)</f>
        <v>27861.399999999998</v>
      </c>
      <c r="AE304" s="8"/>
      <c r="AF304" s="16"/>
      <c r="AG304" s="16"/>
      <c r="AH304" s="16"/>
      <c r="AI304" s="16"/>
      <c r="AJ304" s="16"/>
      <c r="AK304" s="16"/>
      <c r="AL304" s="16"/>
      <c r="AM304" s="16"/>
      <c r="AN304" s="16"/>
    </row>
    <row r="305" spans="1:206" s="8" customFormat="1" ht="28.5">
      <c r="A305" s="64"/>
      <c r="B305" s="65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55"/>
      <c r="R305" s="55"/>
      <c r="S305" s="55"/>
      <c r="T305" s="170" t="s">
        <v>153</v>
      </c>
      <c r="U305" s="201" t="s">
        <v>25</v>
      </c>
      <c r="V305" s="202">
        <f>V307</f>
        <v>0</v>
      </c>
      <c r="W305" s="202">
        <f>W307</f>
        <v>0</v>
      </c>
      <c r="X305" s="202">
        <f>X307+X309</f>
        <v>6492.5</v>
      </c>
      <c r="Y305" s="202">
        <f>Y307+Y309</f>
        <v>7064.3</v>
      </c>
      <c r="Z305" s="202">
        <f>Z307+Z309</f>
        <v>6993.8</v>
      </c>
      <c r="AA305" s="202">
        <f>AA307+AA309</f>
        <v>6993.8</v>
      </c>
      <c r="AB305" s="202" t="s">
        <v>155</v>
      </c>
      <c r="AC305" s="13">
        <v>2019</v>
      </c>
      <c r="AD305" s="244">
        <f>SUM(V305:AA305)</f>
        <v>27544.399999999998</v>
      </c>
    </row>
    <row r="306" spans="1:206" s="8" customFormat="1" ht="60">
      <c r="A306" s="11"/>
      <c r="B306" s="1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3"/>
      <c r="R306" s="43"/>
      <c r="S306" s="43"/>
      <c r="T306" s="9" t="s">
        <v>287</v>
      </c>
      <c r="U306" s="215" t="s">
        <v>6</v>
      </c>
      <c r="V306" s="86">
        <v>0</v>
      </c>
      <c r="W306" s="86">
        <v>0</v>
      </c>
      <c r="X306" s="86">
        <f>X305/X304*100</f>
        <v>95.696071928660913</v>
      </c>
      <c r="Y306" s="86">
        <f>Y305/Y304*100</f>
        <v>99.929271639341948</v>
      </c>
      <c r="Z306" s="86">
        <f>Z305/Z304*100</f>
        <v>99.857220366086992</v>
      </c>
      <c r="AA306" s="86">
        <f>AA305/AA304*100</f>
        <v>99.857220366086992</v>
      </c>
      <c r="AB306" s="86">
        <v>99.8</v>
      </c>
      <c r="AC306" s="13">
        <v>2017</v>
      </c>
      <c r="AD306" s="244">
        <f>SUM(V306:AA306)</f>
        <v>395.33978430017686</v>
      </c>
    </row>
    <row r="307" spans="1:206" s="8" customFormat="1" ht="45">
      <c r="A307" s="11"/>
      <c r="B307" s="12"/>
      <c r="C307" s="66">
        <v>6</v>
      </c>
      <c r="D307" s="66">
        <v>5</v>
      </c>
      <c r="E307" s="66">
        <v>6</v>
      </c>
      <c r="F307" s="66">
        <v>0</v>
      </c>
      <c r="G307" s="66">
        <v>8</v>
      </c>
      <c r="H307" s="66">
        <v>0</v>
      </c>
      <c r="I307" s="66">
        <v>4</v>
      </c>
      <c r="J307" s="67">
        <v>0</v>
      </c>
      <c r="K307" s="67">
        <v>2</v>
      </c>
      <c r="L307" s="67">
        <v>5</v>
      </c>
      <c r="M307" s="67">
        <v>0</v>
      </c>
      <c r="N307" s="67">
        <v>1</v>
      </c>
      <c r="O307" s="67">
        <v>2</v>
      </c>
      <c r="P307" s="67">
        <v>3</v>
      </c>
      <c r="Q307" s="43">
        <v>0</v>
      </c>
      <c r="R307" s="43">
        <v>2</v>
      </c>
      <c r="S307" s="43" t="s">
        <v>41</v>
      </c>
      <c r="T307" s="37" t="s">
        <v>154</v>
      </c>
      <c r="U307" s="39" t="s">
        <v>25</v>
      </c>
      <c r="V307" s="86">
        <v>0</v>
      </c>
      <c r="W307" s="86">
        <v>0</v>
      </c>
      <c r="X307" s="85">
        <v>6362.5</v>
      </c>
      <c r="Y307" s="188">
        <v>7056.3</v>
      </c>
      <c r="Z307" s="86">
        <v>6971.5</v>
      </c>
      <c r="AA307" s="86">
        <f>SUM(Z307)</f>
        <v>6971.5</v>
      </c>
      <c r="AB307" s="85" t="s">
        <v>155</v>
      </c>
      <c r="AC307" s="13">
        <v>2019</v>
      </c>
      <c r="AD307" s="244">
        <f>SUM(V307:AA307)</f>
        <v>27361.8</v>
      </c>
    </row>
    <row r="308" spans="1:206" s="8" customFormat="1" ht="30">
      <c r="A308" s="12"/>
      <c r="B308" s="1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3"/>
      <c r="R308" s="43"/>
      <c r="S308" s="43"/>
      <c r="T308" s="61" t="s">
        <v>330</v>
      </c>
      <c r="U308" s="205" t="s">
        <v>25</v>
      </c>
      <c r="V308" s="180" t="s">
        <v>155</v>
      </c>
      <c r="W308" s="180" t="s">
        <v>155</v>
      </c>
      <c r="X308" s="181">
        <v>6.2</v>
      </c>
      <c r="Y308" s="181">
        <v>6.2</v>
      </c>
      <c r="Z308" s="181">
        <v>6.2</v>
      </c>
      <c r="AA308" s="181">
        <v>6.2</v>
      </c>
      <c r="AB308" s="181">
        <v>6.2</v>
      </c>
      <c r="AC308" s="13"/>
      <c r="AD308" s="53"/>
    </row>
    <row r="309" spans="1:206" s="8" customFormat="1" ht="39.75" customHeight="1">
      <c r="A309" s="11"/>
      <c r="B309" s="12"/>
      <c r="C309" s="42">
        <v>6</v>
      </c>
      <c r="D309" s="42">
        <v>5</v>
      </c>
      <c r="E309" s="42">
        <v>6</v>
      </c>
      <c r="F309" s="42">
        <v>0</v>
      </c>
      <c r="G309" s="42">
        <v>8</v>
      </c>
      <c r="H309" s="42">
        <v>0</v>
      </c>
      <c r="I309" s="42">
        <v>4</v>
      </c>
      <c r="J309" s="42">
        <v>0</v>
      </c>
      <c r="K309" s="42">
        <v>2</v>
      </c>
      <c r="L309" s="67">
        <v>5</v>
      </c>
      <c r="M309" s="67">
        <v>0</v>
      </c>
      <c r="N309" s="67">
        <v>1</v>
      </c>
      <c r="O309" s="67">
        <v>2</v>
      </c>
      <c r="P309" s="67">
        <v>3</v>
      </c>
      <c r="Q309" s="43">
        <v>0</v>
      </c>
      <c r="R309" s="43">
        <v>5</v>
      </c>
      <c r="S309" s="43" t="s">
        <v>41</v>
      </c>
      <c r="T309" s="61" t="s">
        <v>299</v>
      </c>
      <c r="U309" s="179" t="s">
        <v>25</v>
      </c>
      <c r="V309" s="180">
        <v>0</v>
      </c>
      <c r="W309" s="180">
        <v>0</v>
      </c>
      <c r="X309" s="85">
        <v>130</v>
      </c>
      <c r="Y309" s="204">
        <v>8</v>
      </c>
      <c r="Z309" s="180">
        <v>22.3</v>
      </c>
      <c r="AA309" s="180">
        <f>SUM(Z309)</f>
        <v>22.3</v>
      </c>
      <c r="AB309" s="180" t="s">
        <v>155</v>
      </c>
      <c r="AC309" s="13">
        <v>2019</v>
      </c>
      <c r="AD309" s="53"/>
    </row>
    <row r="310" spans="1:206" s="8" customFormat="1" ht="37.5" customHeight="1">
      <c r="A310" s="11"/>
      <c r="B310" s="1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3"/>
      <c r="R310" s="43"/>
      <c r="S310" s="43"/>
      <c r="T310" s="61" t="s">
        <v>123</v>
      </c>
      <c r="U310" s="179" t="s">
        <v>6</v>
      </c>
      <c r="V310" s="180" t="s">
        <v>155</v>
      </c>
      <c r="W310" s="180" t="s">
        <v>155</v>
      </c>
      <c r="X310" s="181">
        <v>100</v>
      </c>
      <c r="Y310" s="181">
        <v>100</v>
      </c>
      <c r="Z310" s="181">
        <v>100</v>
      </c>
      <c r="AA310" s="181">
        <v>100</v>
      </c>
      <c r="AB310" s="181">
        <v>100</v>
      </c>
      <c r="AC310" s="13"/>
      <c r="AD310" s="53"/>
    </row>
    <row r="311" spans="1:206" s="8" customFormat="1" ht="42.75">
      <c r="A311" s="11"/>
      <c r="B311" s="1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3"/>
      <c r="R311" s="43"/>
      <c r="S311" s="43"/>
      <c r="T311" s="170" t="s">
        <v>162</v>
      </c>
      <c r="U311" s="201" t="s">
        <v>25</v>
      </c>
      <c r="V311" s="202">
        <f>V315</f>
        <v>0</v>
      </c>
      <c r="W311" s="202">
        <f>W315</f>
        <v>0</v>
      </c>
      <c r="X311" s="202">
        <f>X313+X315</f>
        <v>292</v>
      </c>
      <c r="Y311" s="204">
        <f>Y313+Y315</f>
        <v>5</v>
      </c>
      <c r="Z311" s="202">
        <f>Z313+Z315</f>
        <v>10</v>
      </c>
      <c r="AA311" s="202">
        <f>AA313+AA315</f>
        <v>10</v>
      </c>
      <c r="AB311" s="202" t="s">
        <v>155</v>
      </c>
      <c r="AC311" s="13">
        <v>2019</v>
      </c>
      <c r="AD311" s="244">
        <f>SUM(V311:AA311)</f>
        <v>317</v>
      </c>
    </row>
    <row r="312" spans="1:206" s="8" customFormat="1" ht="30">
      <c r="A312" s="11"/>
      <c r="B312" s="1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3"/>
      <c r="R312" s="43"/>
      <c r="S312" s="43"/>
      <c r="T312" s="61" t="s">
        <v>124</v>
      </c>
      <c r="U312" s="215" t="s">
        <v>6</v>
      </c>
      <c r="V312" s="86">
        <v>0</v>
      </c>
      <c r="W312" s="86">
        <v>0</v>
      </c>
      <c r="X312" s="180">
        <v>100</v>
      </c>
      <c r="Y312" s="86">
        <v>100</v>
      </c>
      <c r="Z312" s="86">
        <v>100</v>
      </c>
      <c r="AA312" s="86">
        <v>100</v>
      </c>
      <c r="AB312" s="86">
        <v>100</v>
      </c>
      <c r="AC312" s="13">
        <v>2016</v>
      </c>
      <c r="AD312" s="53"/>
    </row>
    <row r="313" spans="1:206" s="8" customFormat="1" ht="30">
      <c r="A313" s="12"/>
      <c r="B313" s="12"/>
      <c r="C313" s="66">
        <v>6</v>
      </c>
      <c r="D313" s="66">
        <v>5</v>
      </c>
      <c r="E313" s="66">
        <v>6</v>
      </c>
      <c r="F313" s="66">
        <v>0</v>
      </c>
      <c r="G313" s="66">
        <v>8</v>
      </c>
      <c r="H313" s="66">
        <v>0</v>
      </c>
      <c r="I313" s="66">
        <v>4</v>
      </c>
      <c r="J313" s="66">
        <v>0</v>
      </c>
      <c r="K313" s="66">
        <v>2</v>
      </c>
      <c r="L313" s="67">
        <v>5</v>
      </c>
      <c r="M313" s="67">
        <v>0</v>
      </c>
      <c r="N313" s="67">
        <v>2</v>
      </c>
      <c r="O313" s="67">
        <v>2</v>
      </c>
      <c r="P313" s="67">
        <v>3</v>
      </c>
      <c r="Q313" s="43">
        <v>1</v>
      </c>
      <c r="R313" s="43">
        <v>1</v>
      </c>
      <c r="S313" s="43" t="s">
        <v>41</v>
      </c>
      <c r="T313" s="61" t="s">
        <v>298</v>
      </c>
      <c r="U313" s="215" t="s">
        <v>25</v>
      </c>
      <c r="V313" s="180">
        <v>0</v>
      </c>
      <c r="W313" s="86">
        <v>0</v>
      </c>
      <c r="X313" s="85">
        <v>282</v>
      </c>
      <c r="Y313" s="188">
        <v>0</v>
      </c>
      <c r="Z313" s="180">
        <v>0</v>
      </c>
      <c r="AA313" s="180">
        <f>SUM(Z313)</f>
        <v>0</v>
      </c>
      <c r="AB313" s="180" t="s">
        <v>155</v>
      </c>
      <c r="AC313" s="13">
        <v>2016</v>
      </c>
      <c r="AD313" s="53"/>
    </row>
    <row r="314" spans="1:206" s="8" customFormat="1" ht="30">
      <c r="A314" s="12"/>
      <c r="B314" s="1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3"/>
      <c r="R314" s="43"/>
      <c r="S314" s="43"/>
      <c r="T314" s="178" t="s">
        <v>322</v>
      </c>
      <c r="U314" s="179" t="s">
        <v>6</v>
      </c>
      <c r="V314" s="181">
        <v>0</v>
      </c>
      <c r="W314" s="181">
        <v>0</v>
      </c>
      <c r="X314" s="181">
        <v>100</v>
      </c>
      <c r="Y314" s="181">
        <v>0</v>
      </c>
      <c r="Z314" s="181">
        <v>0</v>
      </c>
      <c r="AA314" s="181">
        <v>0</v>
      </c>
      <c r="AB314" s="181">
        <v>100</v>
      </c>
      <c r="AC314" s="13"/>
      <c r="AD314" s="53"/>
    </row>
    <row r="315" spans="1:206" s="8" customFormat="1" ht="31.5" customHeight="1">
      <c r="A315" s="11"/>
      <c r="B315" s="12"/>
      <c r="C315" s="66">
        <v>6</v>
      </c>
      <c r="D315" s="66">
        <v>5</v>
      </c>
      <c r="E315" s="66">
        <v>6</v>
      </c>
      <c r="F315" s="66">
        <v>0</v>
      </c>
      <c r="G315" s="66">
        <v>8</v>
      </c>
      <c r="H315" s="66">
        <v>0</v>
      </c>
      <c r="I315" s="66">
        <v>4</v>
      </c>
      <c r="J315" s="66">
        <v>0</v>
      </c>
      <c r="K315" s="66">
        <v>2</v>
      </c>
      <c r="L315" s="67">
        <v>5</v>
      </c>
      <c r="M315" s="67">
        <v>0</v>
      </c>
      <c r="N315" s="67">
        <v>2</v>
      </c>
      <c r="O315" s="67">
        <v>2</v>
      </c>
      <c r="P315" s="67">
        <v>3</v>
      </c>
      <c r="Q315" s="43">
        <v>1</v>
      </c>
      <c r="R315" s="43">
        <v>2</v>
      </c>
      <c r="S315" s="43" t="s">
        <v>41</v>
      </c>
      <c r="T315" s="61" t="s">
        <v>300</v>
      </c>
      <c r="U315" s="179" t="s">
        <v>25</v>
      </c>
      <c r="V315" s="180">
        <v>0</v>
      </c>
      <c r="W315" s="180">
        <v>0</v>
      </c>
      <c r="X315" s="85">
        <v>10</v>
      </c>
      <c r="Y315" s="198">
        <v>5</v>
      </c>
      <c r="Z315" s="180">
        <v>10</v>
      </c>
      <c r="AA315" s="180">
        <v>10</v>
      </c>
      <c r="AB315" s="180" t="s">
        <v>155</v>
      </c>
      <c r="AC315" s="13">
        <v>2019</v>
      </c>
      <c r="AD315" s="53"/>
    </row>
    <row r="316" spans="1:206" s="8" customFormat="1" ht="30">
      <c r="A316" s="12"/>
      <c r="B316" s="1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3"/>
      <c r="R316" s="43"/>
      <c r="S316" s="43"/>
      <c r="T316" s="178" t="s">
        <v>309</v>
      </c>
      <c r="U316" s="179" t="s">
        <v>4</v>
      </c>
      <c r="V316" s="180" t="s">
        <v>155</v>
      </c>
      <c r="W316" s="180" t="s">
        <v>155</v>
      </c>
      <c r="X316" s="90">
        <v>4</v>
      </c>
      <c r="Y316" s="90">
        <v>3</v>
      </c>
      <c r="Z316" s="90">
        <v>3</v>
      </c>
      <c r="AA316" s="90">
        <v>3</v>
      </c>
      <c r="AB316" s="90">
        <f>SUM(X316:AA316)</f>
        <v>13</v>
      </c>
      <c r="AC316" s="13"/>
      <c r="AD316" s="53"/>
    </row>
    <row r="317" spans="1:206" ht="24" customHeight="1">
      <c r="A317" s="74"/>
      <c r="B317" s="74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9"/>
      <c r="R317" s="69"/>
      <c r="S317" s="69"/>
      <c r="T317" s="45" t="s">
        <v>37</v>
      </c>
      <c r="U317" s="46" t="s">
        <v>25</v>
      </c>
      <c r="V317" s="104">
        <f>V319+V324</f>
        <v>4723.7</v>
      </c>
      <c r="W317" s="104">
        <f>SUM(W324,W332,W319,W334)</f>
        <v>4937.75</v>
      </c>
      <c r="X317" s="104">
        <f>SUM(X324,X332,X319,X334)</f>
        <v>5575.0800000000008</v>
      </c>
      <c r="Y317" s="199">
        <f>SUM(Y324,Y332,Y319,Y334)</f>
        <v>6195.7999999999993</v>
      </c>
      <c r="Z317" s="104">
        <f>SUM(Z324,Z332,Z319,Z334)</f>
        <v>6136.5</v>
      </c>
      <c r="AA317" s="104">
        <f>SUM(AA324,AA332,AA319,AA334)</f>
        <v>6136.5</v>
      </c>
      <c r="AB317" s="96" t="s">
        <v>155</v>
      </c>
      <c r="AC317" s="76">
        <v>2019</v>
      </c>
      <c r="AD317" s="244">
        <f>SUM(V317:AA317)</f>
        <v>33705.33</v>
      </c>
      <c r="AE317" s="8"/>
    </row>
    <row r="318" spans="1:206" s="160" customFormat="1" ht="31.5">
      <c r="A318" s="158"/>
      <c r="B318" s="158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116"/>
      <c r="R318" s="116"/>
      <c r="S318" s="116"/>
      <c r="T318" s="159" t="s">
        <v>156</v>
      </c>
      <c r="U318" s="39" t="s">
        <v>25</v>
      </c>
      <c r="V318" s="140">
        <f t="shared" ref="V318:AA318" si="17">V317</f>
        <v>4723.7</v>
      </c>
      <c r="W318" s="140">
        <f t="shared" si="17"/>
        <v>4937.75</v>
      </c>
      <c r="X318" s="140">
        <f t="shared" si="17"/>
        <v>5575.0800000000008</v>
      </c>
      <c r="Y318" s="140">
        <f t="shared" si="17"/>
        <v>6195.7999999999993</v>
      </c>
      <c r="Z318" s="140">
        <f t="shared" si="17"/>
        <v>6136.5</v>
      </c>
      <c r="AA318" s="140">
        <f t="shared" si="17"/>
        <v>6136.5</v>
      </c>
      <c r="AB318" s="180" t="s">
        <v>155</v>
      </c>
      <c r="AC318" s="75"/>
      <c r="AD318" s="120"/>
      <c r="AE318" s="119"/>
    </row>
    <row r="319" spans="1:206" s="4" customFormat="1" ht="15.75">
      <c r="A319" s="6"/>
      <c r="B319" s="6"/>
      <c r="C319" s="42">
        <v>6</v>
      </c>
      <c r="D319" s="42">
        <v>5</v>
      </c>
      <c r="E319" s="42">
        <v>6</v>
      </c>
      <c r="F319" s="42">
        <v>0</v>
      </c>
      <c r="G319" s="42">
        <v>8</v>
      </c>
      <c r="H319" s="42">
        <v>0</v>
      </c>
      <c r="I319" s="42">
        <v>4</v>
      </c>
      <c r="J319" s="42">
        <v>0</v>
      </c>
      <c r="K319" s="42">
        <v>2</v>
      </c>
      <c r="L319" s="42">
        <v>9</v>
      </c>
      <c r="M319" s="42">
        <v>0</v>
      </c>
      <c r="N319" s="42">
        <v>0</v>
      </c>
      <c r="O319" s="42">
        <v>2</v>
      </c>
      <c r="P319" s="42">
        <v>0</v>
      </c>
      <c r="Q319" s="55">
        <v>5</v>
      </c>
      <c r="R319" s="55">
        <v>0</v>
      </c>
      <c r="S319" s="55" t="s">
        <v>54</v>
      </c>
      <c r="T319" s="37" t="s">
        <v>303</v>
      </c>
      <c r="U319" s="39" t="s">
        <v>25</v>
      </c>
      <c r="V319" s="128">
        <f t="shared" ref="V319:AA319" si="18">SUM(V322,V323)</f>
        <v>1031.7</v>
      </c>
      <c r="W319" s="140">
        <f t="shared" si="18"/>
        <v>1053.5999999999999</v>
      </c>
      <c r="X319" s="140">
        <f t="shared" si="18"/>
        <v>965</v>
      </c>
      <c r="Y319" s="200">
        <f t="shared" si="18"/>
        <v>984.9</v>
      </c>
      <c r="Z319" s="140">
        <f t="shared" si="18"/>
        <v>984.9</v>
      </c>
      <c r="AA319" s="140">
        <f t="shared" si="18"/>
        <v>984.9</v>
      </c>
      <c r="AB319" s="180" t="s">
        <v>155</v>
      </c>
      <c r="AC319" s="13">
        <v>2019</v>
      </c>
      <c r="AD319" s="244">
        <f>SUM(V319:AA319)</f>
        <v>6005</v>
      </c>
      <c r="AE319" s="8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</row>
    <row r="320" spans="1:206" s="4" customFormat="1" ht="15.75" hidden="1">
      <c r="A320" s="6"/>
      <c r="B320" s="6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3"/>
      <c r="R320" s="43"/>
      <c r="S320" s="43"/>
      <c r="T320" s="9" t="s">
        <v>23</v>
      </c>
      <c r="U320" s="215" t="s">
        <v>5</v>
      </c>
      <c r="V320" s="83">
        <v>2</v>
      </c>
      <c r="W320" s="141">
        <v>2</v>
      </c>
      <c r="X320" s="134">
        <v>2</v>
      </c>
      <c r="Y320" s="86">
        <v>2</v>
      </c>
      <c r="Z320" s="86">
        <v>2</v>
      </c>
      <c r="AA320" s="86">
        <v>2</v>
      </c>
      <c r="AB320" s="86">
        <v>2</v>
      </c>
      <c r="AC320" s="13">
        <v>2019</v>
      </c>
      <c r="AD320" s="53"/>
      <c r="AE320" s="8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</row>
    <row r="321" spans="1:206" s="4" customFormat="1" ht="30" hidden="1">
      <c r="A321" s="6"/>
      <c r="B321" s="6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3"/>
      <c r="R321" s="43"/>
      <c r="S321" s="43"/>
      <c r="T321" s="9" t="s">
        <v>24</v>
      </c>
      <c r="U321" s="215" t="s">
        <v>5</v>
      </c>
      <c r="V321" s="83">
        <v>1</v>
      </c>
      <c r="W321" s="141">
        <v>1</v>
      </c>
      <c r="X321" s="134">
        <v>1</v>
      </c>
      <c r="Y321" s="86">
        <v>1</v>
      </c>
      <c r="Z321" s="86">
        <v>1</v>
      </c>
      <c r="AA321" s="86">
        <v>1</v>
      </c>
      <c r="AB321" s="86">
        <v>1</v>
      </c>
      <c r="AC321" s="13">
        <v>2019</v>
      </c>
      <c r="AD321" s="53"/>
      <c r="AE321" s="8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</row>
    <row r="322" spans="1:206" s="4" customFormat="1" ht="30">
      <c r="A322" s="6"/>
      <c r="B322" s="6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3"/>
      <c r="R322" s="43"/>
      <c r="S322" s="43"/>
      <c r="T322" s="9" t="s">
        <v>350</v>
      </c>
      <c r="U322" s="215" t="s">
        <v>25</v>
      </c>
      <c r="V322" s="97">
        <v>975.9</v>
      </c>
      <c r="W322" s="180">
        <v>995.1</v>
      </c>
      <c r="X322" s="141">
        <v>906.7</v>
      </c>
      <c r="Y322" s="86">
        <v>926.4</v>
      </c>
      <c r="Z322" s="86">
        <f>SUM(Y322)</f>
        <v>926.4</v>
      </c>
      <c r="AA322" s="86">
        <f>SUM(Z322)</f>
        <v>926.4</v>
      </c>
      <c r="AB322" s="180">
        <f>SUM(V322:AA322)</f>
        <v>5656.9</v>
      </c>
      <c r="AC322" s="13">
        <v>2019</v>
      </c>
      <c r="AD322" s="53"/>
      <c r="AE322" s="8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</row>
    <row r="323" spans="1:206" s="4" customFormat="1" ht="28.5" customHeight="1">
      <c r="A323" s="6"/>
      <c r="B323" s="6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3"/>
      <c r="R323" s="43"/>
      <c r="S323" s="43"/>
      <c r="T323" s="9" t="s">
        <v>0</v>
      </c>
      <c r="U323" s="215" t="s">
        <v>25</v>
      </c>
      <c r="V323" s="97">
        <v>55.8</v>
      </c>
      <c r="W323" s="86">
        <v>58.5</v>
      </c>
      <c r="X323" s="180">
        <v>58.3</v>
      </c>
      <c r="Y323" s="86">
        <v>58.5</v>
      </c>
      <c r="Z323" s="86">
        <f>SUM(Y323)</f>
        <v>58.5</v>
      </c>
      <c r="AA323" s="86">
        <f>SUM(Z323)</f>
        <v>58.5</v>
      </c>
      <c r="AB323" s="180">
        <f>SUM(V323:AA323)</f>
        <v>348.1</v>
      </c>
      <c r="AC323" s="13">
        <v>2019</v>
      </c>
      <c r="AD323" s="53"/>
      <c r="AE323" s="8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</row>
    <row r="324" spans="1:206" ht="28.5">
      <c r="A324" s="74"/>
      <c r="B324" s="74"/>
      <c r="C324" s="42">
        <v>6</v>
      </c>
      <c r="D324" s="42">
        <v>5</v>
      </c>
      <c r="E324" s="42">
        <v>6</v>
      </c>
      <c r="F324" s="42">
        <v>0</v>
      </c>
      <c r="G324" s="42">
        <v>8</v>
      </c>
      <c r="H324" s="42">
        <v>0</v>
      </c>
      <c r="I324" s="42">
        <v>4</v>
      </c>
      <c r="J324" s="42">
        <v>0</v>
      </c>
      <c r="K324" s="42">
        <v>2</v>
      </c>
      <c r="L324" s="42">
        <v>9</v>
      </c>
      <c r="M324" s="42">
        <v>0</v>
      </c>
      <c r="N324" s="42">
        <v>0</v>
      </c>
      <c r="O324" s="42">
        <v>2</v>
      </c>
      <c r="P324" s="42">
        <v>0</v>
      </c>
      <c r="Q324" s="55">
        <v>5</v>
      </c>
      <c r="R324" s="55">
        <v>1</v>
      </c>
      <c r="S324" s="55" t="s">
        <v>54</v>
      </c>
      <c r="T324" s="37" t="s">
        <v>301</v>
      </c>
      <c r="U324" s="39" t="s">
        <v>25</v>
      </c>
      <c r="V324" s="128">
        <f>SUM(V327,V328,V329,V330,V331,V332)</f>
        <v>3692</v>
      </c>
      <c r="W324" s="140">
        <v>3884.15</v>
      </c>
      <c r="X324" s="128">
        <f>SUM(X327,X328,X329,X330,X331)</f>
        <v>4610.0800000000008</v>
      </c>
      <c r="Y324" s="200">
        <v>5210.8999999999996</v>
      </c>
      <c r="Z324" s="128">
        <f>SUM(Z327,Z328,Z329,Z330,Z331)</f>
        <v>5151.6000000000004</v>
      </c>
      <c r="AA324" s="128">
        <f>SUM(AA327,AA328,AA329,AA330,AA331)</f>
        <v>5151.6000000000004</v>
      </c>
      <c r="AB324" s="85" t="s">
        <v>155</v>
      </c>
      <c r="AC324" s="13">
        <v>2019</v>
      </c>
      <c r="AD324" s="244">
        <f>SUM(V324:AA324,V332,V334)</f>
        <v>27706.429999999993</v>
      </c>
      <c r="AE324" s="54"/>
    </row>
    <row r="325" spans="1:206" s="4" customFormat="1" ht="15.75" hidden="1">
      <c r="A325" s="6"/>
      <c r="B325" s="6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3"/>
      <c r="R325" s="43"/>
      <c r="S325" s="43"/>
      <c r="T325" s="9" t="s">
        <v>21</v>
      </c>
      <c r="U325" s="215" t="s">
        <v>5</v>
      </c>
      <c r="V325" s="83">
        <v>9</v>
      </c>
      <c r="W325" s="141">
        <v>9</v>
      </c>
      <c r="X325" s="131">
        <v>9</v>
      </c>
      <c r="Y325" s="86">
        <v>9</v>
      </c>
      <c r="Z325" s="86">
        <v>9</v>
      </c>
      <c r="AA325" s="86">
        <v>9</v>
      </c>
      <c r="AB325" s="86">
        <v>9</v>
      </c>
      <c r="AC325" s="13">
        <v>2019</v>
      </c>
      <c r="AD325" s="53"/>
      <c r="AE325" s="8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</row>
    <row r="326" spans="1:206" s="4" customFormat="1" ht="30" hidden="1">
      <c r="A326" s="6"/>
      <c r="B326" s="6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3"/>
      <c r="R326" s="43"/>
      <c r="S326" s="43"/>
      <c r="T326" s="9" t="s">
        <v>22</v>
      </c>
      <c r="U326" s="215" t="s">
        <v>5</v>
      </c>
      <c r="V326" s="83">
        <v>3</v>
      </c>
      <c r="W326" s="141">
        <v>3</v>
      </c>
      <c r="X326" s="131">
        <v>3</v>
      </c>
      <c r="Y326" s="86">
        <v>3</v>
      </c>
      <c r="Z326" s="86">
        <v>3</v>
      </c>
      <c r="AA326" s="86">
        <v>3</v>
      </c>
      <c r="AB326" s="86">
        <v>3</v>
      </c>
      <c r="AC326" s="13">
        <v>2019</v>
      </c>
      <c r="AD326" s="53"/>
      <c r="AE326" s="8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</row>
    <row r="327" spans="1:206" s="4" customFormat="1" ht="30" hidden="1">
      <c r="A327" s="6"/>
      <c r="B327" s="6"/>
      <c r="C327" s="42">
        <v>6</v>
      </c>
      <c r="D327" s="42">
        <v>5</v>
      </c>
      <c r="E327" s="42">
        <v>6</v>
      </c>
      <c r="F327" s="42">
        <v>0</v>
      </c>
      <c r="G327" s="42">
        <v>8</v>
      </c>
      <c r="H327" s="42">
        <v>0</v>
      </c>
      <c r="I327" s="42">
        <v>4</v>
      </c>
      <c r="J327" s="42">
        <v>0</v>
      </c>
      <c r="K327" s="42">
        <v>2</v>
      </c>
      <c r="L327" s="42">
        <v>9</v>
      </c>
      <c r="M327" s="42">
        <v>9</v>
      </c>
      <c r="N327" s="42">
        <v>0</v>
      </c>
      <c r="O327" s="42">
        <v>5</v>
      </c>
      <c r="P327" s="42">
        <v>1</v>
      </c>
      <c r="Q327" s="43"/>
      <c r="R327" s="43"/>
      <c r="S327" s="43"/>
      <c r="T327" s="9" t="s">
        <v>32</v>
      </c>
      <c r="U327" s="215" t="s">
        <v>25</v>
      </c>
      <c r="V327" s="97">
        <v>2709.4</v>
      </c>
      <c r="W327" s="85">
        <v>2557.6999999999998</v>
      </c>
      <c r="X327" s="130">
        <v>3341.1</v>
      </c>
      <c r="Y327" s="191">
        <v>3916.7</v>
      </c>
      <c r="Z327" s="97">
        <v>3915.3</v>
      </c>
      <c r="AA327" s="97">
        <f t="shared" ref="Z327:AA332" si="19">SUM(Z327)</f>
        <v>3915.3</v>
      </c>
      <c r="AB327" s="85">
        <f>SUM(V327:AA327)</f>
        <v>20355.5</v>
      </c>
      <c r="AC327" s="13">
        <v>2019</v>
      </c>
      <c r="AD327" s="53"/>
      <c r="AE327" s="54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</row>
    <row r="328" spans="1:206" s="4" customFormat="1" ht="30" hidden="1">
      <c r="A328" s="6"/>
      <c r="B328" s="6"/>
      <c r="C328" s="42">
        <v>6</v>
      </c>
      <c r="D328" s="42">
        <v>5</v>
      </c>
      <c r="E328" s="42">
        <v>6</v>
      </c>
      <c r="F328" s="42">
        <v>0</v>
      </c>
      <c r="G328" s="42">
        <v>8</v>
      </c>
      <c r="H328" s="42">
        <v>0</v>
      </c>
      <c r="I328" s="42">
        <v>4</v>
      </c>
      <c r="J328" s="42">
        <v>0</v>
      </c>
      <c r="K328" s="42">
        <v>2</v>
      </c>
      <c r="L328" s="42">
        <v>9</v>
      </c>
      <c r="M328" s="42">
        <v>9</v>
      </c>
      <c r="N328" s="42">
        <v>0</v>
      </c>
      <c r="O328" s="42">
        <v>5</v>
      </c>
      <c r="P328" s="42">
        <v>1</v>
      </c>
      <c r="Q328" s="43"/>
      <c r="R328" s="43"/>
      <c r="S328" s="43"/>
      <c r="T328" s="9" t="s">
        <v>28</v>
      </c>
      <c r="U328" s="215" t="s">
        <v>25</v>
      </c>
      <c r="V328" s="86">
        <v>928.1</v>
      </c>
      <c r="W328" s="180">
        <v>1216.5</v>
      </c>
      <c r="X328" s="131">
        <v>1264</v>
      </c>
      <c r="Y328" s="191">
        <v>1307.8</v>
      </c>
      <c r="Z328" s="86">
        <v>1167.9000000000001</v>
      </c>
      <c r="AA328" s="86">
        <f t="shared" si="19"/>
        <v>1167.9000000000001</v>
      </c>
      <c r="AB328" s="180">
        <f>SUM(V328:AA328)</f>
        <v>7052.1999999999989</v>
      </c>
      <c r="AC328" s="13">
        <v>2019</v>
      </c>
      <c r="AD328" s="53"/>
      <c r="AE328" s="54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</row>
    <row r="329" spans="1:206" s="4" customFormat="1" ht="60" hidden="1">
      <c r="A329" s="6"/>
      <c r="B329" s="6"/>
      <c r="C329" s="42">
        <v>6</v>
      </c>
      <c r="D329" s="42">
        <v>5</v>
      </c>
      <c r="E329" s="42">
        <v>6</v>
      </c>
      <c r="F329" s="42">
        <v>0</v>
      </c>
      <c r="G329" s="42">
        <v>8</v>
      </c>
      <c r="H329" s="42">
        <v>0</v>
      </c>
      <c r="I329" s="42">
        <v>4</v>
      </c>
      <c r="J329" s="42">
        <v>0</v>
      </c>
      <c r="K329" s="42">
        <v>2</v>
      </c>
      <c r="L329" s="42">
        <v>9</v>
      </c>
      <c r="M329" s="42">
        <v>9</v>
      </c>
      <c r="N329" s="42">
        <v>0</v>
      </c>
      <c r="O329" s="42">
        <v>5</v>
      </c>
      <c r="P329" s="42">
        <v>1</v>
      </c>
      <c r="Q329" s="43"/>
      <c r="R329" s="43"/>
      <c r="S329" s="43"/>
      <c r="T329" s="9" t="s">
        <v>29</v>
      </c>
      <c r="U329" s="215" t="s">
        <v>25</v>
      </c>
      <c r="V329" s="86">
        <v>46.4</v>
      </c>
      <c r="W329" s="180">
        <v>40.6</v>
      </c>
      <c r="X329" s="131">
        <v>2.2999999999999998</v>
      </c>
      <c r="Y329" s="86">
        <v>65.900000000000006</v>
      </c>
      <c r="Z329" s="86">
        <v>65.400000000000006</v>
      </c>
      <c r="AA329" s="86">
        <f t="shared" si="19"/>
        <v>65.400000000000006</v>
      </c>
      <c r="AB329" s="180">
        <f>SUM(V329:AA329)</f>
        <v>286</v>
      </c>
      <c r="AC329" s="13">
        <v>2019</v>
      </c>
      <c r="AD329" s="53"/>
      <c r="AE329" s="54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</row>
    <row r="330" spans="1:206" s="4" customFormat="1" ht="45" hidden="1">
      <c r="A330" s="6"/>
      <c r="B330" s="6"/>
      <c r="C330" s="42">
        <v>6</v>
      </c>
      <c r="D330" s="42">
        <v>5</v>
      </c>
      <c r="E330" s="42">
        <v>6</v>
      </c>
      <c r="F330" s="42">
        <v>0</v>
      </c>
      <c r="G330" s="42">
        <v>8</v>
      </c>
      <c r="H330" s="42">
        <v>0</v>
      </c>
      <c r="I330" s="42">
        <v>4</v>
      </c>
      <c r="J330" s="42">
        <v>0</v>
      </c>
      <c r="K330" s="42">
        <v>2</v>
      </c>
      <c r="L330" s="42">
        <v>9</v>
      </c>
      <c r="M330" s="42">
        <v>9</v>
      </c>
      <c r="N330" s="42">
        <v>0</v>
      </c>
      <c r="O330" s="42">
        <v>5</v>
      </c>
      <c r="P330" s="42">
        <v>1</v>
      </c>
      <c r="Q330" s="43"/>
      <c r="R330" s="43"/>
      <c r="S330" s="43"/>
      <c r="T330" s="9" t="s">
        <v>30</v>
      </c>
      <c r="U330" s="215" t="s">
        <v>25</v>
      </c>
      <c r="V330" s="86">
        <v>2</v>
      </c>
      <c r="W330" s="180">
        <v>2.68</v>
      </c>
      <c r="X330" s="131">
        <v>2.68</v>
      </c>
      <c r="Y330" s="86">
        <v>3</v>
      </c>
      <c r="Z330" s="86">
        <f t="shared" si="19"/>
        <v>3</v>
      </c>
      <c r="AA330" s="86">
        <f>SUM(Z330)</f>
        <v>3</v>
      </c>
      <c r="AB330" s="180">
        <f>SUM(V330:AA330)</f>
        <v>16.36</v>
      </c>
      <c r="AC330" s="13">
        <v>2019</v>
      </c>
      <c r="AD330" s="53"/>
      <c r="AE330" s="8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</row>
    <row r="331" spans="1:206" s="4" customFormat="1" ht="15.75" hidden="1">
      <c r="A331" s="6"/>
      <c r="B331" s="6"/>
      <c r="C331" s="42">
        <v>6</v>
      </c>
      <c r="D331" s="42">
        <v>5</v>
      </c>
      <c r="E331" s="42">
        <v>6</v>
      </c>
      <c r="F331" s="42">
        <v>0</v>
      </c>
      <c r="G331" s="42">
        <v>8</v>
      </c>
      <c r="H331" s="42">
        <v>0</v>
      </c>
      <c r="I331" s="42">
        <v>4</v>
      </c>
      <c r="J331" s="42">
        <v>0</v>
      </c>
      <c r="K331" s="42">
        <v>2</v>
      </c>
      <c r="L331" s="42">
        <v>9</v>
      </c>
      <c r="M331" s="42">
        <v>9</v>
      </c>
      <c r="N331" s="42">
        <v>0</v>
      </c>
      <c r="O331" s="42">
        <v>5</v>
      </c>
      <c r="P331" s="42">
        <v>9</v>
      </c>
      <c r="Q331" s="43"/>
      <c r="R331" s="43"/>
      <c r="S331" s="43"/>
      <c r="T331" s="37" t="s">
        <v>35</v>
      </c>
      <c r="U331" s="215" t="s">
        <v>25</v>
      </c>
      <c r="V331" s="86">
        <v>0.1</v>
      </c>
      <c r="W331" s="180">
        <v>0</v>
      </c>
      <c r="X331" s="131">
        <v>0</v>
      </c>
      <c r="Y331" s="86">
        <v>0</v>
      </c>
      <c r="Z331" s="86">
        <f t="shared" si="19"/>
        <v>0</v>
      </c>
      <c r="AA331" s="86">
        <f t="shared" si="19"/>
        <v>0</v>
      </c>
      <c r="AB331" s="180">
        <f>SUM(V331:AA331)</f>
        <v>0.1</v>
      </c>
      <c r="AC331" s="13">
        <v>2019</v>
      </c>
      <c r="AD331" s="53"/>
      <c r="AE331" s="8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</row>
    <row r="332" spans="1:206" s="4" customFormat="1" ht="74.25" hidden="1">
      <c r="A332" s="6"/>
      <c r="B332" s="6"/>
      <c r="C332" s="42">
        <v>6</v>
      </c>
      <c r="D332" s="42">
        <v>5</v>
      </c>
      <c r="E332" s="42">
        <v>6</v>
      </c>
      <c r="F332" s="42">
        <v>0</v>
      </c>
      <c r="G332" s="42">
        <v>7</v>
      </c>
      <c r="H332" s="42">
        <v>0</v>
      </c>
      <c r="I332" s="42">
        <v>5</v>
      </c>
      <c r="J332" s="42">
        <v>0</v>
      </c>
      <c r="K332" s="42">
        <v>2</v>
      </c>
      <c r="L332" s="42">
        <v>9</v>
      </c>
      <c r="M332" s="42">
        <v>9</v>
      </c>
      <c r="N332" s="42">
        <v>0</v>
      </c>
      <c r="O332" s="49">
        <v>5</v>
      </c>
      <c r="P332" s="49">
        <v>1</v>
      </c>
      <c r="Q332" s="50"/>
      <c r="R332" s="50"/>
      <c r="S332" s="50"/>
      <c r="T332" s="9" t="s">
        <v>302</v>
      </c>
      <c r="U332" s="215" t="s">
        <v>25</v>
      </c>
      <c r="V332" s="86">
        <v>6</v>
      </c>
      <c r="W332" s="180">
        <v>0</v>
      </c>
      <c r="X332" s="180">
        <v>0</v>
      </c>
      <c r="Y332" s="86">
        <v>0</v>
      </c>
      <c r="Z332" s="86">
        <v>0</v>
      </c>
      <c r="AA332" s="86">
        <f t="shared" si="19"/>
        <v>0</v>
      </c>
      <c r="AB332" s="180" t="s">
        <v>155</v>
      </c>
      <c r="AC332" s="13">
        <v>2014</v>
      </c>
      <c r="AD332" s="239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</row>
    <row r="333" spans="1:206" s="4" customFormat="1" ht="57" hidden="1">
      <c r="A333" s="6"/>
      <c r="B333" s="6"/>
      <c r="C333" s="42">
        <v>6</v>
      </c>
      <c r="D333" s="42">
        <v>5</v>
      </c>
      <c r="E333" s="42">
        <v>6</v>
      </c>
      <c r="F333" s="113">
        <v>0</v>
      </c>
      <c r="G333" s="113">
        <v>7</v>
      </c>
      <c r="H333" s="113">
        <v>0</v>
      </c>
      <c r="I333" s="113">
        <v>5</v>
      </c>
      <c r="J333" s="42">
        <v>0</v>
      </c>
      <c r="K333" s="42">
        <v>2</v>
      </c>
      <c r="L333" s="42">
        <v>9</v>
      </c>
      <c r="M333" s="42">
        <v>9</v>
      </c>
      <c r="N333" s="42">
        <v>0</v>
      </c>
      <c r="O333" s="42">
        <v>5</v>
      </c>
      <c r="P333" s="42">
        <v>1</v>
      </c>
      <c r="Q333" s="50"/>
      <c r="R333" s="50"/>
      <c r="S333" s="50"/>
      <c r="T333" s="37" t="s">
        <v>39</v>
      </c>
      <c r="U333" s="215" t="s">
        <v>25</v>
      </c>
      <c r="V333" s="180">
        <v>6</v>
      </c>
      <c r="W333" s="180">
        <v>0</v>
      </c>
      <c r="X333" s="180">
        <v>0</v>
      </c>
      <c r="Y333" s="180">
        <v>0</v>
      </c>
      <c r="Z333" s="180">
        <v>0</v>
      </c>
      <c r="AA333" s="180">
        <v>0</v>
      </c>
      <c r="AB333" s="180">
        <f>SUM(V333:AA333)</f>
        <v>6</v>
      </c>
      <c r="AC333" s="13">
        <v>2015</v>
      </c>
      <c r="AD333" s="239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V333" s="1"/>
      <c r="GW333" s="1"/>
      <c r="GX333" s="1"/>
    </row>
    <row r="334" spans="1:206" s="4" customFormat="1" ht="28.5" hidden="1">
      <c r="A334" s="6"/>
      <c r="B334" s="6"/>
      <c r="C334" s="42">
        <v>6</v>
      </c>
      <c r="D334" s="42">
        <v>5</v>
      </c>
      <c r="E334" s="42">
        <v>6</v>
      </c>
      <c r="F334" s="42">
        <v>0</v>
      </c>
      <c r="G334" s="42">
        <v>8</v>
      </c>
      <c r="H334" s="42">
        <v>0</v>
      </c>
      <c r="I334" s="42">
        <v>4</v>
      </c>
      <c r="J334" s="42">
        <v>0</v>
      </c>
      <c r="K334" s="42">
        <v>2</v>
      </c>
      <c r="L334" s="42">
        <v>9</v>
      </c>
      <c r="M334" s="42">
        <v>9</v>
      </c>
      <c r="N334" s="42">
        <v>0</v>
      </c>
      <c r="O334" s="42">
        <v>5</v>
      </c>
      <c r="P334" s="42">
        <v>9</v>
      </c>
      <c r="Q334" s="43"/>
      <c r="R334" s="43"/>
      <c r="S334" s="43"/>
      <c r="T334" s="37" t="s">
        <v>158</v>
      </c>
      <c r="U334" s="39" t="s">
        <v>25</v>
      </c>
      <c r="V334" s="128">
        <v>0.1</v>
      </c>
      <c r="W334" s="128">
        <f>SUM(W337,W339)</f>
        <v>0</v>
      </c>
      <c r="X334" s="140">
        <f>SUM(X337,X339)</f>
        <v>0</v>
      </c>
      <c r="Y334" s="128">
        <f>SUM(Y337,Y339)</f>
        <v>0</v>
      </c>
      <c r="Z334" s="128">
        <f>SUM(Z337,Z339)</f>
        <v>0</v>
      </c>
      <c r="AA334" s="128">
        <f>SUM(AA337,AA339)</f>
        <v>0</v>
      </c>
      <c r="AB334" s="180" t="s">
        <v>155</v>
      </c>
      <c r="AC334" s="13">
        <v>2014</v>
      </c>
      <c r="AD334" s="53"/>
      <c r="AE334" s="8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</row>
    <row r="335" spans="1:206" s="4" customFormat="1" ht="26.25">
      <c r="A335" s="6"/>
      <c r="B335" s="6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60"/>
      <c r="R335" s="60"/>
      <c r="S335" s="60"/>
      <c r="T335" s="182"/>
      <c r="U335" s="183"/>
      <c r="V335" s="184"/>
      <c r="W335" s="184"/>
      <c r="X335" s="185"/>
      <c r="Y335" s="184"/>
      <c r="Z335" s="184"/>
      <c r="AA335" s="184"/>
      <c r="AB335" s="186" t="s">
        <v>326</v>
      </c>
      <c r="AC335" s="58"/>
      <c r="AD335" s="53"/>
      <c r="AE335" s="8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</row>
    <row r="336" spans="1:206" s="4" customFormat="1">
      <c r="A336" s="6"/>
      <c r="B336" s="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2"/>
      <c r="U336" s="2"/>
      <c r="V336" s="79"/>
      <c r="W336" s="146"/>
      <c r="X336" s="129"/>
      <c r="Y336" s="79"/>
      <c r="Z336" s="77"/>
      <c r="AA336" s="77"/>
      <c r="AB336" s="2"/>
      <c r="AC336" s="2"/>
      <c r="AD336" s="239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</row>
    <row r="337" spans="1:206" s="4" customFormat="1">
      <c r="A337" s="6"/>
      <c r="B337" s="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2"/>
      <c r="U337" s="2"/>
      <c r="V337" s="79"/>
      <c r="W337" s="146"/>
      <c r="X337" s="129"/>
      <c r="Y337" s="79"/>
      <c r="Z337" s="77"/>
      <c r="AA337" s="77"/>
      <c r="AB337" s="2"/>
      <c r="AC337" s="2"/>
      <c r="AD337" s="239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</row>
    <row r="338" spans="1:206" s="4" customFormat="1" ht="15.75">
      <c r="A338" s="6"/>
      <c r="B338" s="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2"/>
      <c r="U338" s="2"/>
      <c r="V338" s="151"/>
      <c r="W338" s="146"/>
      <c r="X338" s="129"/>
      <c r="Y338" s="79"/>
      <c r="Z338" s="77"/>
      <c r="AA338" s="77"/>
      <c r="AB338" s="2"/>
      <c r="AC338" s="2"/>
      <c r="AD338" s="239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</row>
    <row r="339" spans="1:206" s="4" customFormat="1" ht="15.75">
      <c r="A339" s="6"/>
      <c r="B339" s="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U339" s="2"/>
      <c r="V339" s="151"/>
      <c r="W339" s="146"/>
      <c r="X339" s="129"/>
      <c r="Y339" s="79"/>
      <c r="Z339" s="77"/>
      <c r="AA339" s="77"/>
      <c r="AB339" s="2"/>
      <c r="AC339" s="2"/>
      <c r="AD339" s="239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</row>
    <row r="340" spans="1:206" s="4" customFormat="1" ht="15.75">
      <c r="A340" s="6"/>
      <c r="B340" s="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U340" s="2"/>
      <c r="V340" s="151"/>
      <c r="W340" s="146"/>
      <c r="X340" s="154"/>
      <c r="Y340" s="155"/>
      <c r="Z340" s="156"/>
      <c r="AA340" s="156"/>
      <c r="AB340" s="150"/>
      <c r="AC340" s="2"/>
      <c r="AD340" s="239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</row>
    <row r="341" spans="1:206" s="4" customFormat="1" ht="86.25" thickBot="1">
      <c r="A341" s="6"/>
      <c r="B341" s="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U341" s="2"/>
      <c r="V341" s="152"/>
      <c r="W341" s="146"/>
      <c r="X341" s="148"/>
      <c r="Y341" s="148"/>
      <c r="Z341" s="148"/>
      <c r="AA341" s="149"/>
      <c r="AB341" s="149"/>
      <c r="AC341" s="147" t="s">
        <v>56</v>
      </c>
      <c r="AD341" s="239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</row>
    <row r="342" spans="1:206" s="4" customFormat="1" ht="15.75">
      <c r="A342" s="6"/>
      <c r="B342" s="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U342" s="2"/>
      <c r="V342" s="152"/>
      <c r="W342" s="146"/>
      <c r="X342" s="154"/>
      <c r="Y342" s="155"/>
      <c r="Z342" s="156"/>
      <c r="AA342" s="156"/>
      <c r="AB342" s="150"/>
      <c r="AC342" s="2"/>
      <c r="AD342" s="239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</row>
    <row r="343" spans="1:206" s="4" customFormat="1">
      <c r="A343" s="6"/>
      <c r="B343" s="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U343" s="2"/>
      <c r="V343" s="155"/>
      <c r="W343" s="146"/>
      <c r="X343" s="154"/>
      <c r="Y343" s="155"/>
      <c r="Z343" s="156"/>
      <c r="AA343" s="156"/>
      <c r="AB343" s="150"/>
      <c r="AC343" s="2"/>
      <c r="AD343" s="239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</row>
    <row r="344" spans="1:206" s="4" customFormat="1" ht="15.75">
      <c r="A344" s="6"/>
      <c r="B344" s="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153"/>
      <c r="U344" s="2"/>
      <c r="V344" s="157"/>
      <c r="W344" s="146"/>
      <c r="X344" s="129"/>
      <c r="Y344" s="79"/>
      <c r="Z344" s="77"/>
      <c r="AA344" s="77"/>
      <c r="AB344" s="2"/>
      <c r="AC344" s="2"/>
      <c r="AD344" s="239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</row>
    <row r="345" spans="1:206" s="4" customFormat="1">
      <c r="A345" s="6"/>
      <c r="B345" s="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2"/>
      <c r="U345" s="2"/>
      <c r="V345" s="79"/>
      <c r="W345" s="146"/>
      <c r="X345" s="129"/>
      <c r="Y345" s="79"/>
      <c r="Z345" s="77"/>
      <c r="AA345" s="77"/>
      <c r="AB345" s="2"/>
      <c r="AC345" s="2"/>
      <c r="AD345" s="239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</row>
    <row r="346" spans="1:206" s="4" customFormat="1">
      <c r="A346" s="6"/>
      <c r="B346" s="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2"/>
      <c r="U346" s="2"/>
      <c r="V346" s="79"/>
      <c r="W346" s="146"/>
      <c r="X346" s="129"/>
      <c r="Y346" s="79"/>
      <c r="Z346" s="77"/>
      <c r="AA346" s="77"/>
      <c r="AB346" s="2"/>
      <c r="AC346" s="2"/>
      <c r="AD346" s="239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</row>
    <row r="347" spans="1:206" s="4" customFormat="1">
      <c r="A347" s="6"/>
      <c r="B347" s="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2"/>
      <c r="U347" s="2"/>
      <c r="V347" s="79"/>
      <c r="W347" s="146"/>
      <c r="X347" s="129"/>
      <c r="Y347" s="79"/>
      <c r="Z347" s="77"/>
      <c r="AA347" s="77"/>
      <c r="AB347" s="2"/>
      <c r="AC347" s="2"/>
      <c r="AD347" s="239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</row>
    <row r="348" spans="1:206" s="4" customFormat="1">
      <c r="A348" s="6"/>
      <c r="B348" s="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2"/>
      <c r="U348" s="2"/>
      <c r="V348" s="79"/>
      <c r="W348" s="146"/>
      <c r="X348" s="129"/>
      <c r="Y348" s="79"/>
      <c r="Z348" s="77"/>
      <c r="AA348" s="77"/>
      <c r="AB348" s="2"/>
      <c r="AC348" s="2"/>
      <c r="AD348" s="239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</row>
    <row r="349" spans="1:206" s="4" customFormat="1">
      <c r="A349" s="6"/>
      <c r="B349" s="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2"/>
      <c r="U349" s="2"/>
      <c r="V349" s="79"/>
      <c r="W349" s="146"/>
      <c r="X349" s="129"/>
      <c r="Y349" s="79"/>
      <c r="Z349" s="77"/>
      <c r="AA349" s="77"/>
      <c r="AB349" s="2"/>
      <c r="AC349" s="2"/>
      <c r="AD349" s="239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</row>
    <row r="350" spans="1:206" s="4" customFormat="1">
      <c r="A350" s="6"/>
      <c r="B350" s="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2"/>
      <c r="U350" s="2"/>
      <c r="V350" s="79"/>
      <c r="W350" s="146"/>
      <c r="X350" s="129"/>
      <c r="Y350" s="79"/>
      <c r="Z350" s="77"/>
      <c r="AA350" s="77"/>
      <c r="AB350" s="2"/>
      <c r="AC350" s="2"/>
      <c r="AD350" s="239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</row>
    <row r="351" spans="1:206" s="4" customFormat="1">
      <c r="A351" s="6"/>
      <c r="B351" s="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2"/>
      <c r="U351" s="2"/>
      <c r="V351" s="79"/>
      <c r="W351" s="146"/>
      <c r="X351" s="129"/>
      <c r="Y351" s="79"/>
      <c r="Z351" s="77"/>
      <c r="AA351" s="77"/>
      <c r="AB351" s="2"/>
      <c r="AC351" s="2"/>
      <c r="AD351" s="239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</row>
    <row r="352" spans="1:206" s="4" customFormat="1">
      <c r="A352" s="6"/>
      <c r="B352" s="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2"/>
      <c r="U352" s="2"/>
      <c r="V352" s="79"/>
      <c r="W352" s="146"/>
      <c r="X352" s="129"/>
      <c r="Y352" s="79"/>
      <c r="Z352" s="77"/>
      <c r="AA352" s="77"/>
      <c r="AB352" s="2"/>
      <c r="AC352" s="2"/>
      <c r="AD352" s="239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</row>
    <row r="353" spans="1:206" s="4" customFormat="1">
      <c r="A353" s="6"/>
      <c r="B353" s="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2"/>
      <c r="U353" s="2"/>
      <c r="V353" s="79"/>
      <c r="W353" s="146"/>
      <c r="X353" s="129"/>
      <c r="Y353" s="79"/>
      <c r="Z353" s="77"/>
      <c r="AA353" s="77"/>
      <c r="AB353" s="2"/>
      <c r="AC353" s="2"/>
      <c r="AD353" s="239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</row>
    <row r="354" spans="1:206" s="4" customFormat="1">
      <c r="A354" s="6"/>
      <c r="B354" s="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2"/>
      <c r="U354" s="2"/>
      <c r="V354" s="79"/>
      <c r="W354" s="146"/>
      <c r="X354" s="129"/>
      <c r="Y354" s="79"/>
      <c r="Z354" s="77"/>
      <c r="AA354" s="77"/>
      <c r="AB354" s="2"/>
      <c r="AC354" s="2"/>
      <c r="AD354" s="239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</row>
    <row r="355" spans="1:206" s="4" customFormat="1">
      <c r="A355" s="6"/>
      <c r="B355" s="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2"/>
      <c r="U355" s="2"/>
      <c r="V355" s="79"/>
      <c r="W355" s="146"/>
      <c r="X355" s="129"/>
      <c r="Y355" s="79"/>
      <c r="Z355" s="77"/>
      <c r="AA355" s="77"/>
      <c r="AB355" s="2"/>
      <c r="AC355" s="2"/>
      <c r="AD355" s="239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</row>
    <row r="356" spans="1:206" s="4" customFormat="1">
      <c r="A356" s="6"/>
      <c r="B356" s="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2"/>
      <c r="U356" s="2"/>
      <c r="V356" s="79"/>
      <c r="W356" s="146"/>
      <c r="X356" s="129"/>
      <c r="Y356" s="79"/>
      <c r="Z356" s="77"/>
      <c r="AA356" s="77"/>
      <c r="AB356" s="2"/>
      <c r="AC356" s="2"/>
      <c r="AD356" s="239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</row>
    <row r="357" spans="1:206" s="4" customFormat="1">
      <c r="A357" s="6"/>
      <c r="B357" s="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2"/>
      <c r="U357" s="2"/>
      <c r="V357" s="79"/>
      <c r="W357" s="146"/>
      <c r="X357" s="129"/>
      <c r="Y357" s="79"/>
      <c r="Z357" s="77"/>
      <c r="AA357" s="77"/>
      <c r="AB357" s="2"/>
      <c r="AC357" s="2"/>
      <c r="AD357" s="239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</row>
    <row r="358" spans="1:206" s="4" customFormat="1">
      <c r="A358" s="6"/>
      <c r="B358" s="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2"/>
      <c r="U358" s="2"/>
      <c r="V358" s="79"/>
      <c r="W358" s="146"/>
      <c r="X358" s="129"/>
      <c r="Y358" s="79"/>
      <c r="Z358" s="77"/>
      <c r="AA358" s="77"/>
      <c r="AB358" s="2"/>
      <c r="AC358" s="2"/>
      <c r="AD358" s="239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</row>
    <row r="359" spans="1:206" s="4" customFormat="1">
      <c r="A359" s="6"/>
      <c r="B359" s="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2"/>
      <c r="U359" s="2"/>
      <c r="V359" s="79"/>
      <c r="W359" s="146"/>
      <c r="X359" s="129"/>
      <c r="Y359" s="79"/>
      <c r="Z359" s="77"/>
      <c r="AA359" s="77"/>
      <c r="AB359" s="2"/>
      <c r="AC359" s="2"/>
      <c r="AD359" s="239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</row>
    <row r="360" spans="1:206" s="4" customFormat="1">
      <c r="A360" s="6"/>
      <c r="B360" s="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2"/>
      <c r="U360" s="2"/>
      <c r="V360" s="79"/>
      <c r="W360" s="146"/>
      <c r="X360" s="129"/>
      <c r="Y360" s="79"/>
      <c r="Z360" s="77"/>
      <c r="AA360" s="77"/>
      <c r="AB360" s="2"/>
      <c r="AC360" s="2"/>
      <c r="AD360" s="239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</row>
    <row r="361" spans="1:206" s="4" customFormat="1">
      <c r="A361" s="6"/>
      <c r="B361" s="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2"/>
      <c r="U361" s="2"/>
      <c r="V361" s="79"/>
      <c r="W361" s="146"/>
      <c r="X361" s="129"/>
      <c r="Y361" s="79"/>
      <c r="Z361" s="77"/>
      <c r="AA361" s="77"/>
      <c r="AB361" s="2"/>
      <c r="AC361" s="2"/>
      <c r="AD361" s="239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</row>
    <row r="362" spans="1:206" s="4" customFormat="1">
      <c r="A362" s="6"/>
      <c r="B362" s="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2"/>
      <c r="U362" s="2"/>
      <c r="V362" s="79"/>
      <c r="W362" s="146"/>
      <c r="X362" s="129"/>
      <c r="Y362" s="79"/>
      <c r="Z362" s="77"/>
      <c r="AA362" s="77"/>
      <c r="AB362" s="2"/>
      <c r="AC362" s="2"/>
      <c r="AD362" s="239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</row>
    <row r="363" spans="1:206" s="4" customFormat="1">
      <c r="A363" s="6"/>
      <c r="B363" s="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2"/>
      <c r="U363" s="2"/>
      <c r="V363" s="79"/>
      <c r="W363" s="146"/>
      <c r="X363" s="129"/>
      <c r="Y363" s="79"/>
      <c r="Z363" s="77"/>
      <c r="AA363" s="77"/>
      <c r="AB363" s="2"/>
      <c r="AC363" s="2"/>
      <c r="AD363" s="239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</row>
    <row r="364" spans="1:206" s="4" customFormat="1">
      <c r="A364" s="6"/>
      <c r="B364" s="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2"/>
      <c r="U364" s="2"/>
      <c r="V364" s="79"/>
      <c r="W364" s="146"/>
      <c r="X364" s="129"/>
      <c r="Y364" s="79"/>
      <c r="Z364" s="77"/>
      <c r="AA364" s="77"/>
      <c r="AB364" s="2"/>
      <c r="AC364" s="2"/>
      <c r="AD364" s="239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</row>
    <row r="365" spans="1:206" s="4" customFormat="1">
      <c r="A365" s="6"/>
      <c r="B365" s="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2"/>
      <c r="U365" s="2"/>
      <c r="V365" s="79"/>
      <c r="W365" s="146"/>
      <c r="X365" s="129"/>
      <c r="Y365" s="79"/>
      <c r="Z365" s="77"/>
      <c r="AA365" s="77"/>
      <c r="AB365" s="2"/>
      <c r="AC365" s="2"/>
      <c r="AD365" s="239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</row>
    <row r="366" spans="1:206" s="4" customFormat="1">
      <c r="A366" s="6"/>
      <c r="B366" s="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2"/>
      <c r="U366" s="2"/>
      <c r="V366" s="79"/>
      <c r="W366" s="146"/>
      <c r="X366" s="129"/>
      <c r="Y366" s="79"/>
      <c r="Z366" s="77"/>
      <c r="AA366" s="77"/>
      <c r="AB366" s="2"/>
      <c r="AC366" s="2"/>
      <c r="AD366" s="239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</row>
    <row r="367" spans="1:206" s="4" customFormat="1">
      <c r="A367" s="6"/>
      <c r="B367" s="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2"/>
      <c r="U367" s="2"/>
      <c r="V367" s="79"/>
      <c r="W367" s="146"/>
      <c r="X367" s="129"/>
      <c r="Y367" s="79"/>
      <c r="Z367" s="77"/>
      <c r="AA367" s="77"/>
      <c r="AB367" s="2"/>
      <c r="AC367" s="2"/>
      <c r="AD367" s="239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</row>
    <row r="368" spans="1:206" s="4" customFormat="1">
      <c r="A368" s="6"/>
      <c r="B368" s="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2"/>
      <c r="U368" s="2"/>
      <c r="V368" s="79"/>
      <c r="W368" s="146"/>
      <c r="X368" s="129"/>
      <c r="Y368" s="79"/>
      <c r="Z368" s="77"/>
      <c r="AA368" s="77"/>
      <c r="AB368" s="2"/>
      <c r="AC368" s="2"/>
      <c r="AD368" s="239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</row>
    <row r="369" spans="1:206" s="4" customFormat="1">
      <c r="A369" s="6"/>
      <c r="B369" s="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2"/>
      <c r="U369" s="2"/>
      <c r="V369" s="79"/>
      <c r="W369" s="146"/>
      <c r="X369" s="129"/>
      <c r="Y369" s="79"/>
      <c r="Z369" s="77"/>
      <c r="AA369" s="77"/>
      <c r="AB369" s="2"/>
      <c r="AC369" s="2"/>
      <c r="AD369" s="239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</row>
    <row r="370" spans="1:206" s="4" customFormat="1">
      <c r="A370" s="6"/>
      <c r="B370" s="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2"/>
      <c r="U370" s="2"/>
      <c r="V370" s="79"/>
      <c r="W370" s="146"/>
      <c r="X370" s="129"/>
      <c r="Y370" s="79"/>
      <c r="Z370" s="77"/>
      <c r="AA370" s="77"/>
      <c r="AB370" s="2"/>
      <c r="AC370" s="2"/>
      <c r="AD370" s="239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</row>
    <row r="371" spans="1:206" s="4" customFormat="1">
      <c r="A371" s="6"/>
      <c r="B371" s="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2"/>
      <c r="U371" s="2"/>
      <c r="V371" s="79"/>
      <c r="W371" s="146"/>
      <c r="X371" s="129"/>
      <c r="Y371" s="79"/>
      <c r="Z371" s="77"/>
      <c r="AA371" s="77"/>
      <c r="AB371" s="2"/>
      <c r="AC371" s="2"/>
      <c r="AD371" s="239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</row>
    <row r="372" spans="1:206" s="4" customFormat="1">
      <c r="A372" s="6"/>
      <c r="B372" s="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2"/>
      <c r="U372" s="2"/>
      <c r="V372" s="79"/>
      <c r="W372" s="146"/>
      <c r="X372" s="129"/>
      <c r="Y372" s="79"/>
      <c r="Z372" s="77"/>
      <c r="AA372" s="77"/>
      <c r="AB372" s="2"/>
      <c r="AC372" s="2"/>
      <c r="AD372" s="239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</row>
    <row r="373" spans="1:206" s="4" customFormat="1">
      <c r="A373" s="6"/>
      <c r="B373" s="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2"/>
      <c r="U373" s="2"/>
      <c r="V373" s="79"/>
      <c r="W373" s="146"/>
      <c r="X373" s="129"/>
      <c r="Y373" s="79"/>
      <c r="Z373" s="77"/>
      <c r="AA373" s="77"/>
      <c r="AB373" s="2"/>
      <c r="AC373" s="2"/>
      <c r="AD373" s="239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</row>
    <row r="374" spans="1:206" s="4" customFormat="1">
      <c r="A374" s="6"/>
      <c r="B374" s="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2"/>
      <c r="U374" s="2"/>
      <c r="V374" s="79"/>
      <c r="W374" s="146"/>
      <c r="X374" s="129"/>
      <c r="Y374" s="79"/>
      <c r="Z374" s="77"/>
      <c r="AA374" s="77"/>
      <c r="AB374" s="2"/>
      <c r="AC374" s="2"/>
      <c r="AD374" s="239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</row>
    <row r="375" spans="1:206" s="4" customFormat="1">
      <c r="A375" s="6"/>
      <c r="B375" s="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2"/>
      <c r="U375" s="2"/>
      <c r="V375" s="79"/>
      <c r="W375" s="146"/>
      <c r="X375" s="129"/>
      <c r="Y375" s="79"/>
      <c r="Z375" s="77"/>
      <c r="AA375" s="77"/>
      <c r="AB375" s="2"/>
      <c r="AC375" s="2"/>
      <c r="AD375" s="239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</row>
    <row r="376" spans="1:206" s="4" customFormat="1">
      <c r="A376" s="6"/>
      <c r="B376" s="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2"/>
      <c r="U376" s="2"/>
      <c r="V376" s="79"/>
      <c r="W376" s="146"/>
      <c r="X376" s="129"/>
      <c r="Y376" s="79"/>
      <c r="Z376" s="77"/>
      <c r="AA376" s="77"/>
      <c r="AB376" s="2"/>
      <c r="AC376" s="2"/>
      <c r="AD376" s="239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</row>
    <row r="377" spans="1:206" s="4" customFormat="1">
      <c r="A377" s="6"/>
      <c r="B377" s="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2"/>
      <c r="U377" s="2"/>
      <c r="V377" s="79"/>
      <c r="W377" s="146"/>
      <c r="X377" s="129"/>
      <c r="Y377" s="79"/>
      <c r="Z377" s="77"/>
      <c r="AA377" s="77"/>
      <c r="AB377" s="2"/>
      <c r="AC377" s="2"/>
      <c r="AD377" s="239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</row>
    <row r="378" spans="1:206" s="4" customFormat="1">
      <c r="A378" s="6"/>
      <c r="B378" s="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2"/>
      <c r="U378" s="2"/>
      <c r="V378" s="79"/>
      <c r="W378" s="146"/>
      <c r="X378" s="129"/>
      <c r="Y378" s="79"/>
      <c r="Z378" s="77"/>
      <c r="AA378" s="77"/>
      <c r="AB378" s="2"/>
      <c r="AC378" s="2"/>
      <c r="AD378" s="239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</row>
    <row r="379" spans="1:206" s="4" customFormat="1">
      <c r="A379" s="6"/>
      <c r="B379" s="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2"/>
      <c r="U379" s="2"/>
      <c r="V379" s="79"/>
      <c r="W379" s="146"/>
      <c r="X379" s="129"/>
      <c r="Y379" s="79"/>
      <c r="Z379" s="77"/>
      <c r="AA379" s="77"/>
      <c r="AB379" s="2"/>
      <c r="AC379" s="2"/>
      <c r="AD379" s="239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</row>
    <row r="380" spans="1:206" s="4" customFormat="1">
      <c r="A380" s="6"/>
      <c r="B380" s="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2"/>
      <c r="U380" s="2"/>
      <c r="V380" s="79"/>
      <c r="W380" s="146"/>
      <c r="X380" s="129"/>
      <c r="Y380" s="79"/>
      <c r="Z380" s="77"/>
      <c r="AA380" s="77"/>
      <c r="AB380" s="2"/>
      <c r="AC380" s="2"/>
      <c r="AD380" s="239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</row>
    <row r="381" spans="1:206" s="4" customFormat="1">
      <c r="A381" s="6"/>
      <c r="B381" s="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2"/>
      <c r="U381" s="2"/>
      <c r="V381" s="79"/>
      <c r="W381" s="146"/>
      <c r="X381" s="129"/>
      <c r="Y381" s="79"/>
      <c r="Z381" s="77"/>
      <c r="AA381" s="77"/>
      <c r="AB381" s="2"/>
      <c r="AC381" s="2"/>
      <c r="AD381" s="239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</row>
    <row r="382" spans="1:206" s="4" customFormat="1">
      <c r="A382" s="6"/>
      <c r="B382" s="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2"/>
      <c r="U382" s="2"/>
      <c r="V382" s="79"/>
      <c r="W382" s="146"/>
      <c r="X382" s="129"/>
      <c r="Y382" s="79"/>
      <c r="Z382" s="77"/>
      <c r="AA382" s="77"/>
      <c r="AB382" s="2"/>
      <c r="AC382" s="2"/>
      <c r="AD382" s="239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</row>
    <row r="383" spans="1:206" s="4" customFormat="1">
      <c r="A383" s="6"/>
      <c r="B383" s="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2"/>
      <c r="U383" s="2"/>
      <c r="V383" s="79"/>
      <c r="W383" s="146"/>
      <c r="X383" s="129"/>
      <c r="Y383" s="79"/>
      <c r="Z383" s="77"/>
      <c r="AA383" s="77"/>
      <c r="AB383" s="2"/>
      <c r="AC383" s="2"/>
      <c r="AD383" s="239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</row>
    <row r="384" spans="1:206" s="4" customFormat="1">
      <c r="A384" s="6"/>
      <c r="B384" s="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2"/>
      <c r="U384" s="2"/>
      <c r="V384" s="79"/>
      <c r="W384" s="146"/>
      <c r="X384" s="129"/>
      <c r="Y384" s="79"/>
      <c r="Z384" s="77"/>
      <c r="AA384" s="77"/>
      <c r="AB384" s="2"/>
      <c r="AC384" s="2"/>
      <c r="AD384" s="239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</row>
    <row r="385" spans="1:206" s="4" customFormat="1">
      <c r="A385" s="6"/>
      <c r="B385" s="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2"/>
      <c r="U385" s="2"/>
      <c r="V385" s="79"/>
      <c r="W385" s="146"/>
      <c r="X385" s="129"/>
      <c r="Y385" s="79"/>
      <c r="Z385" s="77"/>
      <c r="AA385" s="77"/>
      <c r="AB385" s="2"/>
      <c r="AC385" s="2"/>
      <c r="AD385" s="239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</row>
    <row r="386" spans="1:206" s="4" customFormat="1">
      <c r="A386" s="6"/>
      <c r="B386" s="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2"/>
      <c r="U386" s="2"/>
      <c r="V386" s="79"/>
      <c r="W386" s="146"/>
      <c r="X386" s="129"/>
      <c r="Y386" s="79"/>
      <c r="Z386" s="77"/>
      <c r="AA386" s="77"/>
      <c r="AB386" s="2"/>
      <c r="AC386" s="2"/>
      <c r="AD386" s="239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</row>
    <row r="387" spans="1:206" s="4" customFormat="1">
      <c r="A387" s="6"/>
      <c r="B387" s="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2"/>
      <c r="U387" s="2"/>
      <c r="V387" s="79"/>
      <c r="W387" s="146"/>
      <c r="X387" s="129"/>
      <c r="Y387" s="79"/>
      <c r="Z387" s="77"/>
      <c r="AA387" s="77"/>
      <c r="AB387" s="2"/>
      <c r="AC387" s="2"/>
      <c r="AD387" s="239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</row>
    <row r="388" spans="1:206" s="4" customFormat="1">
      <c r="A388" s="6"/>
      <c r="B388" s="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2"/>
      <c r="U388" s="2"/>
      <c r="V388" s="79"/>
      <c r="W388" s="146"/>
      <c r="X388" s="129"/>
      <c r="Y388" s="79"/>
      <c r="Z388" s="77"/>
      <c r="AA388" s="77"/>
      <c r="AB388" s="2"/>
      <c r="AC388" s="2"/>
      <c r="AD388" s="239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</row>
    <row r="389" spans="1:206" s="4" customFormat="1">
      <c r="A389" s="6"/>
      <c r="B389" s="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2"/>
      <c r="U389" s="2"/>
      <c r="V389" s="79"/>
      <c r="W389" s="146"/>
      <c r="X389" s="129"/>
      <c r="Y389" s="79"/>
      <c r="Z389" s="77"/>
      <c r="AA389" s="77"/>
      <c r="AB389" s="2"/>
      <c r="AC389" s="2"/>
      <c r="AD389" s="239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</row>
    <row r="390" spans="1:206" s="4" customFormat="1">
      <c r="A390" s="6"/>
      <c r="B390" s="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2"/>
      <c r="U390" s="2"/>
      <c r="V390" s="79"/>
      <c r="W390" s="146"/>
      <c r="X390" s="129"/>
      <c r="Y390" s="79"/>
      <c r="Z390" s="77"/>
      <c r="AA390" s="77"/>
      <c r="AB390" s="2"/>
      <c r="AC390" s="2"/>
      <c r="AD390" s="239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</row>
    <row r="391" spans="1:206" s="4" customFormat="1">
      <c r="A391" s="6"/>
      <c r="B391" s="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2"/>
      <c r="U391" s="2"/>
      <c r="V391" s="79"/>
      <c r="W391" s="146"/>
      <c r="X391" s="129"/>
      <c r="Y391" s="79"/>
      <c r="Z391" s="77"/>
      <c r="AA391" s="77"/>
      <c r="AB391" s="2"/>
      <c r="AC391" s="2"/>
      <c r="AD391" s="239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</row>
    <row r="392" spans="1:206" s="4" customFormat="1">
      <c r="A392" s="6"/>
      <c r="B392" s="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2"/>
      <c r="U392" s="2"/>
      <c r="V392" s="79"/>
      <c r="W392" s="146"/>
      <c r="X392" s="129"/>
      <c r="Y392" s="79"/>
      <c r="Z392" s="77"/>
      <c r="AA392" s="77"/>
      <c r="AB392" s="2"/>
      <c r="AC392" s="2"/>
      <c r="AD392" s="239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</row>
    <row r="393" spans="1:206" s="4" customFormat="1">
      <c r="A393" s="6"/>
      <c r="B393" s="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2"/>
      <c r="U393" s="2"/>
      <c r="V393" s="79"/>
      <c r="W393" s="146"/>
      <c r="X393" s="129"/>
      <c r="Y393" s="79"/>
      <c r="Z393" s="77"/>
      <c r="AA393" s="77"/>
      <c r="AB393" s="2"/>
      <c r="AC393" s="2"/>
      <c r="AD393" s="239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</row>
    <row r="394" spans="1:206" s="4" customFormat="1">
      <c r="A394" s="6"/>
      <c r="B394" s="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2"/>
      <c r="U394" s="2"/>
      <c r="V394" s="79"/>
      <c r="W394" s="146"/>
      <c r="X394" s="129"/>
      <c r="Y394" s="79"/>
      <c r="Z394" s="77"/>
      <c r="AA394" s="77"/>
      <c r="AB394" s="2"/>
      <c r="AC394" s="2"/>
      <c r="AD394" s="239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</row>
    <row r="395" spans="1:206" s="4" customFormat="1">
      <c r="A395" s="6"/>
      <c r="B395" s="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2"/>
      <c r="U395" s="2"/>
      <c r="V395" s="79"/>
      <c r="W395" s="146"/>
      <c r="X395" s="129"/>
      <c r="Y395" s="79"/>
      <c r="Z395" s="77"/>
      <c r="AA395" s="77"/>
      <c r="AB395" s="2"/>
      <c r="AC395" s="2"/>
      <c r="AD395" s="239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</row>
    <row r="396" spans="1:206" s="4" customFormat="1">
      <c r="A396" s="6"/>
      <c r="B396" s="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2"/>
      <c r="U396" s="2"/>
      <c r="V396" s="79"/>
      <c r="W396" s="146"/>
      <c r="X396" s="129"/>
      <c r="Y396" s="79"/>
      <c r="Z396" s="77"/>
      <c r="AA396" s="77"/>
      <c r="AB396" s="2"/>
      <c r="AC396" s="2"/>
      <c r="AD396" s="239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</row>
    <row r="397" spans="1:206" s="4" customFormat="1">
      <c r="A397" s="6"/>
      <c r="B397" s="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2"/>
      <c r="U397" s="2"/>
      <c r="V397" s="79"/>
      <c r="W397" s="146"/>
      <c r="X397" s="129"/>
      <c r="Y397" s="79"/>
      <c r="Z397" s="77"/>
      <c r="AA397" s="77"/>
      <c r="AB397" s="2"/>
      <c r="AC397" s="2"/>
      <c r="AD397" s="239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</row>
    <row r="398" spans="1:206" s="4" customFormat="1">
      <c r="A398" s="6"/>
      <c r="B398" s="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2"/>
      <c r="U398" s="2"/>
      <c r="V398" s="79"/>
      <c r="W398" s="146"/>
      <c r="X398" s="129"/>
      <c r="Y398" s="79"/>
      <c r="Z398" s="77"/>
      <c r="AA398" s="77"/>
      <c r="AB398" s="2"/>
      <c r="AC398" s="2"/>
      <c r="AD398" s="239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</row>
    <row r="399" spans="1:206" s="4" customFormat="1">
      <c r="A399" s="6"/>
      <c r="B399" s="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2"/>
      <c r="U399" s="2"/>
      <c r="V399" s="79"/>
      <c r="W399" s="146"/>
      <c r="X399" s="129"/>
      <c r="Y399" s="79"/>
      <c r="Z399" s="77"/>
      <c r="AA399" s="77"/>
      <c r="AB399" s="2"/>
      <c r="AC399" s="2"/>
      <c r="AD399" s="239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</row>
    <row r="400" spans="1:206" s="4" customFormat="1">
      <c r="A400" s="6"/>
      <c r="B400" s="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2"/>
      <c r="U400" s="2"/>
      <c r="V400" s="79"/>
      <c r="W400" s="146"/>
      <c r="X400" s="129"/>
      <c r="Y400" s="79"/>
      <c r="Z400" s="77"/>
      <c r="AA400" s="77"/>
      <c r="AB400" s="2"/>
      <c r="AC400" s="2"/>
      <c r="AD400" s="239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</row>
    <row r="401" spans="1:206" s="4" customFormat="1">
      <c r="A401" s="6"/>
      <c r="B401" s="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2"/>
      <c r="U401" s="2"/>
      <c r="V401" s="79"/>
      <c r="W401" s="146"/>
      <c r="X401" s="129"/>
      <c r="Y401" s="79"/>
      <c r="Z401" s="77"/>
      <c r="AA401" s="77"/>
      <c r="AB401" s="2"/>
      <c r="AC401" s="2"/>
      <c r="AD401" s="239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</row>
    <row r="402" spans="1:206" s="4" customFormat="1">
      <c r="A402" s="6"/>
      <c r="B402" s="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2"/>
      <c r="U402" s="2"/>
      <c r="V402" s="79"/>
      <c r="W402" s="146"/>
      <c r="X402" s="129"/>
      <c r="Y402" s="79"/>
      <c r="Z402" s="77"/>
      <c r="AA402" s="77"/>
      <c r="AB402" s="2"/>
      <c r="AC402" s="2"/>
      <c r="AD402" s="239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</row>
    <row r="403" spans="1:206" s="4" customFormat="1">
      <c r="A403" s="6"/>
      <c r="B403" s="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2"/>
      <c r="U403" s="2"/>
      <c r="V403" s="79"/>
      <c r="W403" s="146"/>
      <c r="X403" s="129"/>
      <c r="Y403" s="79"/>
      <c r="Z403" s="77"/>
      <c r="AA403" s="77"/>
      <c r="AB403" s="2"/>
      <c r="AC403" s="2"/>
      <c r="AD403" s="239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</row>
    <row r="404" spans="1:206" s="4" customFormat="1">
      <c r="A404" s="6"/>
      <c r="B404" s="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2"/>
      <c r="U404" s="2"/>
      <c r="V404" s="79"/>
      <c r="W404" s="146"/>
      <c r="X404" s="129"/>
      <c r="Y404" s="79"/>
      <c r="Z404" s="77"/>
      <c r="AA404" s="77"/>
      <c r="AB404" s="2"/>
      <c r="AC404" s="2"/>
      <c r="AD404" s="239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</row>
    <row r="405" spans="1:206" s="4" customFormat="1">
      <c r="A405" s="6"/>
      <c r="B405" s="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2"/>
      <c r="U405" s="2"/>
      <c r="V405" s="79"/>
      <c r="W405" s="146"/>
      <c r="X405" s="129"/>
      <c r="Y405" s="79"/>
      <c r="Z405" s="77"/>
      <c r="AA405" s="77"/>
      <c r="AB405" s="2"/>
      <c r="AC405" s="2"/>
      <c r="AD405" s="239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</row>
    <row r="406" spans="1:206" s="4" customFormat="1">
      <c r="A406" s="6"/>
      <c r="B406" s="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2"/>
      <c r="U406" s="2"/>
      <c r="V406" s="79"/>
      <c r="W406" s="146"/>
      <c r="X406" s="129"/>
      <c r="Y406" s="79"/>
      <c r="Z406" s="77"/>
      <c r="AA406" s="77"/>
      <c r="AB406" s="2"/>
      <c r="AC406" s="2"/>
      <c r="AD406" s="239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</row>
    <row r="407" spans="1:206" s="4" customFormat="1">
      <c r="A407" s="6"/>
      <c r="B407" s="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2"/>
      <c r="U407" s="2"/>
      <c r="V407" s="79"/>
      <c r="W407" s="146"/>
      <c r="X407" s="129"/>
      <c r="Y407" s="79"/>
      <c r="Z407" s="77"/>
      <c r="AA407" s="77"/>
      <c r="AB407" s="2"/>
      <c r="AC407" s="2"/>
      <c r="AD407" s="239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</row>
    <row r="408" spans="1:206" s="4" customFormat="1">
      <c r="A408" s="6"/>
      <c r="B408" s="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2"/>
      <c r="U408" s="2"/>
      <c r="V408" s="79"/>
      <c r="W408" s="146"/>
      <c r="X408" s="129"/>
      <c r="Y408" s="79"/>
      <c r="Z408" s="77"/>
      <c r="AA408" s="77"/>
      <c r="AB408" s="2"/>
      <c r="AC408" s="2"/>
      <c r="AD408" s="239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</row>
    <row r="409" spans="1:206" s="4" customFormat="1">
      <c r="A409" s="6"/>
      <c r="B409" s="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2"/>
      <c r="U409" s="2"/>
      <c r="V409" s="79"/>
      <c r="W409" s="146"/>
      <c r="X409" s="129"/>
      <c r="Y409" s="79"/>
      <c r="Z409" s="77"/>
      <c r="AA409" s="77"/>
      <c r="AB409" s="2"/>
      <c r="AC409" s="2"/>
      <c r="AD409" s="239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</row>
    <row r="410" spans="1:206" s="4" customFormat="1">
      <c r="A410" s="6"/>
      <c r="B410" s="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2"/>
      <c r="U410" s="2"/>
      <c r="V410" s="79"/>
      <c r="W410" s="146"/>
      <c r="X410" s="129"/>
      <c r="Y410" s="79"/>
      <c r="Z410" s="77"/>
      <c r="AA410" s="77"/>
      <c r="AB410" s="2"/>
      <c r="AC410" s="2"/>
      <c r="AD410" s="239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</row>
    <row r="411" spans="1:206" s="4" customFormat="1">
      <c r="A411" s="6"/>
      <c r="B411" s="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2"/>
      <c r="U411" s="2"/>
      <c r="V411" s="79"/>
      <c r="W411" s="146"/>
      <c r="X411" s="129"/>
      <c r="Y411" s="79"/>
      <c r="Z411" s="77"/>
      <c r="AA411" s="77"/>
      <c r="AB411" s="2"/>
      <c r="AC411" s="2"/>
      <c r="AD411" s="239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</row>
    <row r="412" spans="1:206" s="4" customFormat="1">
      <c r="A412" s="6"/>
      <c r="B412" s="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2"/>
      <c r="U412" s="2"/>
      <c r="V412" s="79"/>
      <c r="W412" s="146"/>
      <c r="X412" s="129"/>
      <c r="Y412" s="79"/>
      <c r="Z412" s="77"/>
      <c r="AA412" s="77"/>
      <c r="AB412" s="2"/>
      <c r="AC412" s="2"/>
      <c r="AD412" s="239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</row>
    <row r="413" spans="1:206" s="4" customFormat="1">
      <c r="A413" s="6"/>
      <c r="B413" s="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2"/>
      <c r="U413" s="2"/>
      <c r="V413" s="79"/>
      <c r="W413" s="146"/>
      <c r="X413" s="129"/>
      <c r="Y413" s="79"/>
      <c r="Z413" s="77"/>
      <c r="AA413" s="77"/>
      <c r="AB413" s="2"/>
      <c r="AC413" s="2"/>
      <c r="AD413" s="239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</row>
    <row r="414" spans="1:206" s="4" customFormat="1">
      <c r="A414" s="6"/>
      <c r="B414" s="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2"/>
      <c r="U414" s="2"/>
      <c r="V414" s="79"/>
      <c r="W414" s="146"/>
      <c r="X414" s="129"/>
      <c r="Y414" s="79"/>
      <c r="Z414" s="77"/>
      <c r="AA414" s="77"/>
      <c r="AB414" s="2"/>
      <c r="AC414" s="2"/>
      <c r="AD414" s="239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</row>
    <row r="415" spans="1:206" s="4" customFormat="1">
      <c r="A415" s="6"/>
      <c r="B415" s="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2"/>
      <c r="U415" s="2"/>
      <c r="V415" s="79"/>
      <c r="W415" s="146"/>
      <c r="X415" s="129"/>
      <c r="Y415" s="79"/>
      <c r="Z415" s="77"/>
      <c r="AA415" s="77"/>
      <c r="AB415" s="2"/>
      <c r="AC415" s="2"/>
      <c r="AD415" s="239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</row>
    <row r="416" spans="1:206" s="4" customFormat="1">
      <c r="A416" s="6"/>
      <c r="B416" s="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2"/>
      <c r="U416" s="2"/>
      <c r="V416" s="79"/>
      <c r="W416" s="146"/>
      <c r="X416" s="129"/>
      <c r="Y416" s="79"/>
      <c r="Z416" s="77"/>
      <c r="AA416" s="77"/>
      <c r="AB416" s="2"/>
      <c r="AC416" s="2"/>
      <c r="AD416" s="239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</row>
    <row r="417" spans="1:206" s="4" customFormat="1">
      <c r="A417" s="6"/>
      <c r="B417" s="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2"/>
      <c r="U417" s="2"/>
      <c r="V417" s="79"/>
      <c r="W417" s="146"/>
      <c r="X417" s="129"/>
      <c r="Y417" s="79"/>
      <c r="Z417" s="77"/>
      <c r="AA417" s="77"/>
      <c r="AB417" s="2"/>
      <c r="AC417" s="2"/>
      <c r="AD417" s="239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</row>
    <row r="418" spans="1:206" s="4" customFormat="1">
      <c r="A418" s="6"/>
      <c r="B418" s="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2"/>
      <c r="U418" s="2"/>
      <c r="V418" s="79"/>
      <c r="W418" s="146"/>
      <c r="X418" s="129"/>
      <c r="Y418" s="79"/>
      <c r="Z418" s="77"/>
      <c r="AA418" s="77"/>
      <c r="AB418" s="2"/>
      <c r="AC418" s="2"/>
      <c r="AD418" s="239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</row>
    <row r="419" spans="1:206" s="4" customFormat="1">
      <c r="A419" s="6"/>
      <c r="B419" s="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2"/>
      <c r="U419" s="2"/>
      <c r="V419" s="79"/>
      <c r="W419" s="146"/>
      <c r="X419" s="129"/>
      <c r="Y419" s="79"/>
      <c r="Z419" s="77"/>
      <c r="AA419" s="77"/>
      <c r="AB419" s="2"/>
      <c r="AC419" s="2"/>
      <c r="AD419" s="239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</row>
    <row r="420" spans="1:206" s="4" customFormat="1">
      <c r="A420" s="6"/>
      <c r="B420" s="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2"/>
      <c r="U420" s="2"/>
      <c r="V420" s="79"/>
      <c r="W420" s="146"/>
      <c r="X420" s="129"/>
      <c r="Y420" s="79"/>
      <c r="Z420" s="77"/>
      <c r="AA420" s="77"/>
      <c r="AB420" s="2"/>
      <c r="AC420" s="2"/>
      <c r="AD420" s="239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</row>
    <row r="421" spans="1:206" s="4" customFormat="1">
      <c r="A421" s="6"/>
      <c r="B421" s="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2"/>
      <c r="U421" s="2"/>
      <c r="V421" s="79"/>
      <c r="W421" s="146"/>
      <c r="X421" s="129"/>
      <c r="Y421" s="79"/>
      <c r="Z421" s="77"/>
      <c r="AA421" s="77"/>
      <c r="AB421" s="2"/>
      <c r="AC421" s="2"/>
      <c r="AD421" s="239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</row>
    <row r="422" spans="1:206" s="4" customFormat="1">
      <c r="A422" s="6"/>
      <c r="B422" s="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2"/>
      <c r="U422" s="2"/>
      <c r="V422" s="79"/>
      <c r="W422" s="146"/>
      <c r="X422" s="129"/>
      <c r="Y422" s="79"/>
      <c r="Z422" s="77"/>
      <c r="AA422" s="77"/>
      <c r="AB422" s="2"/>
      <c r="AC422" s="2"/>
      <c r="AD422" s="239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</row>
    <row r="423" spans="1:206" s="4" customFormat="1">
      <c r="A423" s="6"/>
      <c r="B423" s="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2"/>
      <c r="U423" s="2"/>
      <c r="V423" s="79"/>
      <c r="W423" s="146"/>
      <c r="X423" s="129"/>
      <c r="Y423" s="79"/>
      <c r="Z423" s="77"/>
      <c r="AA423" s="77"/>
      <c r="AB423" s="2"/>
      <c r="AC423" s="2"/>
      <c r="AD423" s="239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</row>
    <row r="424" spans="1:206" s="4" customFormat="1">
      <c r="A424" s="6"/>
      <c r="B424" s="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2"/>
      <c r="U424" s="2"/>
      <c r="V424" s="79"/>
      <c r="W424" s="146"/>
      <c r="X424" s="129"/>
      <c r="Y424" s="79"/>
      <c r="Z424" s="77"/>
      <c r="AA424" s="77"/>
      <c r="AB424" s="2"/>
      <c r="AC424" s="2"/>
      <c r="AD424" s="239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</row>
    <row r="425" spans="1:206" s="4" customFormat="1">
      <c r="A425" s="6"/>
      <c r="B425" s="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2"/>
      <c r="U425" s="2"/>
      <c r="V425" s="79"/>
      <c r="W425" s="146"/>
      <c r="X425" s="129"/>
      <c r="Y425" s="79"/>
      <c r="Z425" s="77"/>
      <c r="AA425" s="77"/>
      <c r="AB425" s="2"/>
      <c r="AC425" s="2"/>
      <c r="AD425" s="239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</row>
    <row r="426" spans="1:206" s="4" customFormat="1">
      <c r="A426" s="6"/>
      <c r="B426" s="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2"/>
      <c r="U426" s="2"/>
      <c r="V426" s="79"/>
      <c r="W426" s="146"/>
      <c r="X426" s="129"/>
      <c r="Y426" s="79"/>
      <c r="Z426" s="77"/>
      <c r="AA426" s="77"/>
      <c r="AB426" s="2"/>
      <c r="AC426" s="2"/>
      <c r="AD426" s="239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</row>
    <row r="427" spans="1:206" s="4" customFormat="1">
      <c r="A427" s="6"/>
      <c r="B427" s="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2"/>
      <c r="U427" s="2"/>
      <c r="V427" s="79"/>
      <c r="W427" s="146"/>
      <c r="X427" s="129"/>
      <c r="Y427" s="79"/>
      <c r="Z427" s="77"/>
      <c r="AA427" s="77"/>
      <c r="AB427" s="2"/>
      <c r="AC427" s="2"/>
      <c r="AD427" s="239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</row>
    <row r="428" spans="1:206" s="4" customFormat="1">
      <c r="A428" s="6"/>
      <c r="B428" s="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2"/>
      <c r="U428" s="2"/>
      <c r="V428" s="79"/>
      <c r="W428" s="146"/>
      <c r="X428" s="129"/>
      <c r="Y428" s="79"/>
      <c r="Z428" s="77"/>
      <c r="AA428" s="77"/>
      <c r="AB428" s="2"/>
      <c r="AC428" s="2"/>
      <c r="AD428" s="239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</row>
    <row r="429" spans="1:206" s="4" customFormat="1">
      <c r="A429" s="6"/>
      <c r="B429" s="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2"/>
      <c r="U429" s="2"/>
      <c r="V429" s="79"/>
      <c r="W429" s="146"/>
      <c r="X429" s="129"/>
      <c r="Y429" s="79"/>
      <c r="Z429" s="77"/>
      <c r="AA429" s="77"/>
      <c r="AB429" s="2"/>
      <c r="AC429" s="2"/>
      <c r="AD429" s="239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</row>
    <row r="430" spans="1:206" s="4" customFormat="1">
      <c r="A430" s="6"/>
      <c r="B430" s="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2"/>
      <c r="U430" s="2"/>
      <c r="V430" s="79"/>
      <c r="W430" s="146"/>
      <c r="X430" s="129"/>
      <c r="Y430" s="79"/>
      <c r="Z430" s="77"/>
      <c r="AA430" s="77"/>
      <c r="AB430" s="2"/>
      <c r="AC430" s="2"/>
      <c r="AD430" s="239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</row>
    <row r="431" spans="1:206" s="4" customFormat="1">
      <c r="A431" s="6"/>
      <c r="B431" s="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2"/>
      <c r="U431" s="2"/>
      <c r="V431" s="79"/>
      <c r="W431" s="146"/>
      <c r="X431" s="129"/>
      <c r="Y431" s="79"/>
      <c r="Z431" s="77"/>
      <c r="AA431" s="77"/>
      <c r="AB431" s="2"/>
      <c r="AC431" s="2"/>
      <c r="AD431" s="239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</row>
    <row r="432" spans="1:206" s="4" customFormat="1">
      <c r="A432" s="6"/>
      <c r="B432" s="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2"/>
      <c r="U432" s="2"/>
      <c r="V432" s="79"/>
      <c r="W432" s="146"/>
      <c r="X432" s="129"/>
      <c r="Y432" s="79"/>
      <c r="Z432" s="77"/>
      <c r="AA432" s="77"/>
      <c r="AB432" s="2"/>
      <c r="AC432" s="2"/>
      <c r="AD432" s="239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</row>
    <row r="433" spans="1:206" s="4" customFormat="1">
      <c r="A433" s="6"/>
      <c r="B433" s="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2"/>
      <c r="U433" s="2"/>
      <c r="V433" s="79"/>
      <c r="W433" s="146"/>
      <c r="X433" s="129"/>
      <c r="Y433" s="79"/>
      <c r="Z433" s="77"/>
      <c r="AA433" s="77"/>
      <c r="AB433" s="2"/>
      <c r="AC433" s="2"/>
      <c r="AD433" s="239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</row>
    <row r="434" spans="1:206" s="4" customFormat="1">
      <c r="A434" s="6"/>
      <c r="B434" s="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2"/>
      <c r="U434" s="2"/>
      <c r="V434" s="79"/>
      <c r="W434" s="146"/>
      <c r="X434" s="129"/>
      <c r="Y434" s="79"/>
      <c r="Z434" s="77"/>
      <c r="AA434" s="77"/>
      <c r="AB434" s="2"/>
      <c r="AC434" s="2"/>
      <c r="AD434" s="239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</row>
    <row r="435" spans="1:206" s="4" customFormat="1">
      <c r="A435" s="6"/>
      <c r="B435" s="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2"/>
      <c r="U435" s="2"/>
      <c r="V435" s="79"/>
      <c r="W435" s="146"/>
      <c r="X435" s="129"/>
      <c r="Y435" s="79"/>
      <c r="Z435" s="77"/>
      <c r="AA435" s="77"/>
      <c r="AB435" s="2"/>
      <c r="AC435" s="2"/>
      <c r="AD435" s="239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</row>
    <row r="436" spans="1:206" s="4" customFormat="1">
      <c r="A436" s="6"/>
      <c r="B436" s="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2"/>
      <c r="U436" s="2"/>
      <c r="V436" s="79"/>
      <c r="W436" s="146"/>
      <c r="X436" s="129"/>
      <c r="Y436" s="79"/>
      <c r="Z436" s="77"/>
      <c r="AA436" s="77"/>
      <c r="AB436" s="2"/>
      <c r="AC436" s="2"/>
      <c r="AD436" s="239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</row>
    <row r="437" spans="1:206" s="4" customFormat="1">
      <c r="A437" s="6"/>
      <c r="B437" s="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2"/>
      <c r="U437" s="2"/>
      <c r="V437" s="79"/>
      <c r="W437" s="146"/>
      <c r="X437" s="129"/>
      <c r="Y437" s="79"/>
      <c r="Z437" s="77"/>
      <c r="AA437" s="77"/>
      <c r="AB437" s="2"/>
      <c r="AC437" s="2"/>
      <c r="AD437" s="239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</row>
    <row r="438" spans="1:206" s="4" customFormat="1">
      <c r="A438" s="6"/>
      <c r="B438" s="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2"/>
      <c r="U438" s="2"/>
      <c r="V438" s="79"/>
      <c r="W438" s="146"/>
      <c r="X438" s="129"/>
      <c r="Y438" s="79"/>
      <c r="Z438" s="77"/>
      <c r="AA438" s="77"/>
      <c r="AB438" s="2"/>
      <c r="AC438" s="2"/>
      <c r="AD438" s="239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</row>
    <row r="439" spans="1:206" s="4" customFormat="1">
      <c r="A439" s="6"/>
      <c r="B439" s="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2"/>
      <c r="U439" s="2"/>
      <c r="V439" s="79"/>
      <c r="W439" s="146"/>
      <c r="X439" s="129"/>
      <c r="Y439" s="79"/>
      <c r="Z439" s="77"/>
      <c r="AA439" s="77"/>
      <c r="AB439" s="2"/>
      <c r="AC439" s="2"/>
      <c r="AD439" s="239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</row>
    <row r="440" spans="1:206" s="4" customFormat="1">
      <c r="A440" s="6"/>
      <c r="B440" s="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2"/>
      <c r="U440" s="2"/>
      <c r="V440" s="79"/>
      <c r="W440" s="146"/>
      <c r="X440" s="129"/>
      <c r="Y440" s="79"/>
      <c r="Z440" s="77"/>
      <c r="AA440" s="77"/>
      <c r="AB440" s="2"/>
      <c r="AC440" s="2"/>
      <c r="AD440" s="239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</row>
    <row r="441" spans="1:206" s="4" customFormat="1">
      <c r="A441" s="6"/>
      <c r="B441" s="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2"/>
      <c r="U441" s="2"/>
      <c r="V441" s="79"/>
      <c r="W441" s="146"/>
      <c r="X441" s="129"/>
      <c r="Y441" s="79"/>
      <c r="Z441" s="77"/>
      <c r="AA441" s="77"/>
      <c r="AB441" s="2"/>
      <c r="AC441" s="2"/>
      <c r="AD441" s="239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</row>
    <row r="442" spans="1:206" s="4" customFormat="1">
      <c r="A442" s="6"/>
      <c r="B442" s="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2"/>
      <c r="U442" s="2"/>
      <c r="V442" s="79"/>
      <c r="W442" s="146"/>
      <c r="X442" s="129"/>
      <c r="Y442" s="79"/>
      <c r="Z442" s="77"/>
      <c r="AA442" s="77"/>
      <c r="AB442" s="2"/>
      <c r="AC442" s="2"/>
      <c r="AD442" s="239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</row>
    <row r="443" spans="1:206" s="4" customFormat="1">
      <c r="A443" s="6"/>
      <c r="B443" s="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2"/>
      <c r="U443" s="2"/>
      <c r="V443" s="79"/>
      <c r="W443" s="146"/>
      <c r="X443" s="129"/>
      <c r="Y443" s="79"/>
      <c r="Z443" s="77"/>
      <c r="AA443" s="77"/>
      <c r="AB443" s="2"/>
      <c r="AC443" s="2"/>
      <c r="AD443" s="239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</row>
    <row r="444" spans="1:206" s="4" customFormat="1">
      <c r="A444" s="6"/>
      <c r="B444" s="6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2"/>
      <c r="U444" s="2"/>
      <c r="V444" s="79"/>
      <c r="W444" s="146"/>
      <c r="X444" s="129"/>
      <c r="Y444" s="79"/>
      <c r="Z444" s="77"/>
      <c r="AA444" s="77"/>
      <c r="AB444" s="2"/>
      <c r="AC444" s="2"/>
      <c r="AD444" s="239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</row>
    <row r="445" spans="1:206" s="4" customFormat="1">
      <c r="A445" s="6"/>
      <c r="B445" s="6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2"/>
      <c r="U445" s="2"/>
      <c r="V445" s="79"/>
      <c r="W445" s="146"/>
      <c r="X445" s="129"/>
      <c r="Y445" s="79"/>
      <c r="Z445" s="77"/>
      <c r="AA445" s="77"/>
      <c r="AB445" s="2"/>
      <c r="AC445" s="2"/>
      <c r="AD445" s="239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</row>
    <row r="446" spans="1:206" s="4" customFormat="1">
      <c r="A446" s="6"/>
      <c r="B446" s="6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2"/>
      <c r="U446" s="2"/>
      <c r="V446" s="79"/>
      <c r="W446" s="146"/>
      <c r="X446" s="129"/>
      <c r="Y446" s="79"/>
      <c r="Z446" s="77"/>
      <c r="AA446" s="77"/>
      <c r="AB446" s="2"/>
      <c r="AC446" s="2"/>
      <c r="AD446" s="239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</row>
    <row r="447" spans="1:206" s="4" customFormat="1">
      <c r="A447" s="6"/>
      <c r="B447" s="6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2"/>
      <c r="U447" s="2"/>
      <c r="V447" s="79"/>
      <c r="W447" s="146"/>
      <c r="X447" s="129"/>
      <c r="Y447" s="79"/>
      <c r="Z447" s="77"/>
      <c r="AA447" s="77"/>
      <c r="AB447" s="2"/>
      <c r="AC447" s="2"/>
      <c r="AD447" s="239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</row>
    <row r="448" spans="1:206" s="4" customFormat="1">
      <c r="A448" s="6"/>
      <c r="B448" s="6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2"/>
      <c r="U448" s="2"/>
      <c r="V448" s="79"/>
      <c r="W448" s="146"/>
      <c r="X448" s="129"/>
      <c r="Y448" s="79"/>
      <c r="Z448" s="77"/>
      <c r="AA448" s="77"/>
      <c r="AB448" s="2"/>
      <c r="AC448" s="2"/>
      <c r="AD448" s="239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</row>
    <row r="449" spans="1:206" s="4" customFormat="1">
      <c r="A449" s="6"/>
      <c r="B449" s="6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2"/>
      <c r="U449" s="2"/>
      <c r="V449" s="79"/>
      <c r="W449" s="146"/>
      <c r="X449" s="129"/>
      <c r="Y449" s="79"/>
      <c r="Z449" s="77"/>
      <c r="AA449" s="77"/>
      <c r="AB449" s="2"/>
      <c r="AC449" s="2"/>
      <c r="AD449" s="239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</row>
    <row r="450" spans="1:206" s="4" customFormat="1">
      <c r="A450" s="6"/>
      <c r="B450" s="6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2"/>
      <c r="U450" s="2"/>
      <c r="V450" s="79"/>
      <c r="W450" s="146"/>
      <c r="X450" s="129"/>
      <c r="Y450" s="79"/>
      <c r="Z450" s="77"/>
      <c r="AA450" s="77"/>
      <c r="AB450" s="2"/>
      <c r="AC450" s="2"/>
      <c r="AD450" s="239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</row>
    <row r="451" spans="1:206" s="4" customFormat="1">
      <c r="A451" s="6"/>
      <c r="B451" s="6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2"/>
      <c r="U451" s="2"/>
      <c r="V451" s="79"/>
      <c r="W451" s="146"/>
      <c r="X451" s="129"/>
      <c r="Y451" s="79"/>
      <c r="Z451" s="77"/>
      <c r="AA451" s="77"/>
      <c r="AB451" s="2"/>
      <c r="AC451" s="2"/>
      <c r="AD451" s="239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</row>
    <row r="452" spans="1:206" s="4" customFormat="1">
      <c r="A452" s="6"/>
      <c r="B452" s="6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2"/>
      <c r="U452" s="2"/>
      <c r="V452" s="79"/>
      <c r="W452" s="146"/>
      <c r="X452" s="129"/>
      <c r="Y452" s="79"/>
      <c r="Z452" s="77"/>
      <c r="AA452" s="77"/>
      <c r="AB452" s="2"/>
      <c r="AC452" s="2"/>
      <c r="AD452" s="239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</row>
    <row r="453" spans="1:206" s="4" customFormat="1">
      <c r="A453" s="6"/>
      <c r="B453" s="6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2"/>
      <c r="U453" s="2"/>
      <c r="V453" s="79"/>
      <c r="W453" s="146"/>
      <c r="X453" s="129"/>
      <c r="Y453" s="79"/>
      <c r="Z453" s="77"/>
      <c r="AA453" s="77"/>
      <c r="AB453" s="2"/>
      <c r="AC453" s="2"/>
      <c r="AD453" s="239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</row>
    <row r="454" spans="1:206" s="4" customFormat="1">
      <c r="A454" s="6"/>
      <c r="B454" s="6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2"/>
      <c r="U454" s="2"/>
      <c r="V454" s="79"/>
      <c r="W454" s="146"/>
      <c r="X454" s="129"/>
      <c r="Y454" s="79"/>
      <c r="Z454" s="77"/>
      <c r="AA454" s="77"/>
      <c r="AB454" s="2"/>
      <c r="AC454" s="2"/>
      <c r="AD454" s="239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</row>
    <row r="455" spans="1:206" s="4" customFormat="1">
      <c r="A455" s="6"/>
      <c r="B455" s="6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2"/>
      <c r="U455" s="2"/>
      <c r="V455" s="79"/>
      <c r="W455" s="146"/>
      <c r="X455" s="129"/>
      <c r="Y455" s="79"/>
      <c r="Z455" s="77"/>
      <c r="AA455" s="77"/>
      <c r="AB455" s="2"/>
      <c r="AC455" s="2"/>
      <c r="AD455" s="239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</row>
    <row r="456" spans="1:206" s="4" customFormat="1">
      <c r="A456" s="6"/>
      <c r="B456" s="6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2"/>
      <c r="U456" s="2"/>
      <c r="V456" s="79"/>
      <c r="W456" s="146"/>
      <c r="X456" s="129"/>
      <c r="Y456" s="79"/>
      <c r="Z456" s="77"/>
      <c r="AA456" s="77"/>
      <c r="AB456" s="2"/>
      <c r="AC456" s="2"/>
      <c r="AD456" s="239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</row>
    <row r="457" spans="1:206" s="4" customFormat="1">
      <c r="A457" s="6"/>
      <c r="B457" s="6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2"/>
      <c r="U457" s="2"/>
      <c r="V457" s="79"/>
      <c r="W457" s="146"/>
      <c r="X457" s="129"/>
      <c r="Y457" s="79"/>
      <c r="Z457" s="77"/>
      <c r="AA457" s="77"/>
      <c r="AB457" s="2"/>
      <c r="AC457" s="2"/>
      <c r="AD457" s="239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</row>
    <row r="458" spans="1:206" s="4" customFormat="1">
      <c r="A458" s="6"/>
      <c r="B458" s="6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2"/>
      <c r="U458" s="2"/>
      <c r="V458" s="79"/>
      <c r="W458" s="146"/>
      <c r="X458" s="129"/>
      <c r="Y458" s="79"/>
      <c r="Z458" s="77"/>
      <c r="AA458" s="77"/>
      <c r="AB458" s="2"/>
      <c r="AC458" s="2"/>
      <c r="AD458" s="239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</row>
    <row r="459" spans="1:206" s="4" customFormat="1">
      <c r="A459" s="6"/>
      <c r="B459" s="6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2"/>
      <c r="U459" s="2"/>
      <c r="V459" s="79"/>
      <c r="W459" s="146"/>
      <c r="X459" s="129"/>
      <c r="Y459" s="79"/>
      <c r="Z459" s="77"/>
      <c r="AA459" s="77"/>
      <c r="AB459" s="2"/>
      <c r="AC459" s="2"/>
      <c r="AD459" s="239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</row>
    <row r="460" spans="1:206" s="4" customFormat="1">
      <c r="A460" s="6"/>
      <c r="B460" s="6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2"/>
      <c r="U460" s="2"/>
      <c r="V460" s="79"/>
      <c r="W460" s="146"/>
      <c r="X460" s="129"/>
      <c r="Y460" s="79"/>
      <c r="Z460" s="77"/>
      <c r="AA460" s="77"/>
      <c r="AB460" s="2"/>
      <c r="AC460" s="2"/>
      <c r="AD460" s="239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</row>
    <row r="461" spans="1:206" s="4" customFormat="1">
      <c r="A461" s="6"/>
      <c r="B461" s="6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2"/>
      <c r="U461" s="2"/>
      <c r="V461" s="79"/>
      <c r="W461" s="146"/>
      <c r="X461" s="129"/>
      <c r="Y461" s="79"/>
      <c r="Z461" s="77"/>
      <c r="AA461" s="77"/>
      <c r="AB461" s="2"/>
      <c r="AC461" s="2"/>
      <c r="AD461" s="239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</row>
    <row r="462" spans="1:206" s="4" customFormat="1">
      <c r="A462" s="6"/>
      <c r="B462" s="6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2"/>
      <c r="U462" s="2"/>
      <c r="V462" s="79"/>
      <c r="W462" s="146"/>
      <c r="X462" s="129"/>
      <c r="Y462" s="79"/>
      <c r="Z462" s="77"/>
      <c r="AA462" s="77"/>
      <c r="AB462" s="2"/>
      <c r="AC462" s="2"/>
      <c r="AD462" s="239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</row>
    <row r="463" spans="1:206" s="4" customFormat="1">
      <c r="A463" s="6"/>
      <c r="B463" s="6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2"/>
      <c r="U463" s="2"/>
      <c r="V463" s="79"/>
      <c r="W463" s="146"/>
      <c r="X463" s="129"/>
      <c r="Y463" s="79"/>
      <c r="Z463" s="77"/>
      <c r="AA463" s="77"/>
      <c r="AB463" s="2"/>
      <c r="AC463" s="2"/>
      <c r="AD463" s="239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</row>
    <row r="464" spans="1:206" s="4" customFormat="1">
      <c r="A464" s="6"/>
      <c r="B464" s="6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2"/>
      <c r="U464" s="2"/>
      <c r="V464" s="79"/>
      <c r="W464" s="146"/>
      <c r="X464" s="129"/>
      <c r="Y464" s="79"/>
      <c r="Z464" s="77"/>
      <c r="AA464" s="77"/>
      <c r="AB464" s="2"/>
      <c r="AC464" s="2"/>
      <c r="AD464" s="239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</row>
    <row r="465" spans="1:206" s="4" customFormat="1">
      <c r="A465" s="6"/>
      <c r="B465" s="6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2"/>
      <c r="U465" s="2"/>
      <c r="V465" s="79"/>
      <c r="W465" s="146"/>
      <c r="X465" s="129"/>
      <c r="Y465" s="79"/>
      <c r="Z465" s="77"/>
      <c r="AA465" s="77"/>
      <c r="AB465" s="2"/>
      <c r="AC465" s="2"/>
      <c r="AD465" s="239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</row>
    <row r="466" spans="1:206" s="4" customFormat="1">
      <c r="A466" s="6"/>
      <c r="B466" s="6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2"/>
      <c r="U466" s="2"/>
      <c r="V466" s="79"/>
      <c r="W466" s="146"/>
      <c r="X466" s="129"/>
      <c r="Y466" s="79"/>
      <c r="Z466" s="77"/>
      <c r="AA466" s="77"/>
      <c r="AB466" s="2"/>
      <c r="AC466" s="2"/>
      <c r="AD466" s="239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</row>
    <row r="467" spans="1:206" s="4" customFormat="1">
      <c r="A467" s="6"/>
      <c r="B467" s="6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2"/>
      <c r="U467" s="2"/>
      <c r="V467" s="79"/>
      <c r="W467" s="146"/>
      <c r="X467" s="129"/>
      <c r="Y467" s="79"/>
      <c r="Z467" s="77"/>
      <c r="AA467" s="77"/>
      <c r="AB467" s="2"/>
      <c r="AC467" s="2"/>
      <c r="AD467" s="239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</row>
    <row r="468" spans="1:206" s="4" customFormat="1">
      <c r="A468" s="6"/>
      <c r="B468" s="6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2"/>
      <c r="U468" s="2"/>
      <c r="V468" s="79"/>
      <c r="W468" s="146"/>
      <c r="X468" s="129"/>
      <c r="Y468" s="79"/>
      <c r="Z468" s="77"/>
      <c r="AA468" s="77"/>
      <c r="AB468" s="2"/>
      <c r="AC468" s="2"/>
      <c r="AD468" s="239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</row>
    <row r="469" spans="1:206" s="4" customFormat="1">
      <c r="A469" s="6"/>
      <c r="B469" s="6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2"/>
      <c r="U469" s="2"/>
      <c r="V469" s="79"/>
      <c r="W469" s="146"/>
      <c r="X469" s="129"/>
      <c r="Y469" s="79"/>
      <c r="Z469" s="77"/>
      <c r="AA469" s="77"/>
      <c r="AB469" s="2"/>
      <c r="AC469" s="2"/>
      <c r="AD469" s="239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</row>
    <row r="470" spans="1:206" s="4" customFormat="1">
      <c r="A470" s="6"/>
      <c r="B470" s="6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2"/>
      <c r="U470" s="2"/>
      <c r="V470" s="79"/>
      <c r="W470" s="146"/>
      <c r="X470" s="129"/>
      <c r="Y470" s="79"/>
      <c r="Z470" s="77"/>
      <c r="AA470" s="77"/>
      <c r="AB470" s="2"/>
      <c r="AC470" s="2"/>
      <c r="AD470" s="239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</row>
    <row r="471" spans="1:206" s="4" customFormat="1">
      <c r="A471" s="6"/>
      <c r="B471" s="6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2"/>
      <c r="U471" s="2"/>
      <c r="V471" s="79"/>
      <c r="W471" s="146"/>
      <c r="X471" s="129"/>
      <c r="Y471" s="79"/>
      <c r="Z471" s="77"/>
      <c r="AA471" s="77"/>
      <c r="AB471" s="2"/>
      <c r="AC471" s="2"/>
      <c r="AD471" s="239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</row>
    <row r="472" spans="1:206" s="4" customFormat="1">
      <c r="A472" s="6"/>
      <c r="B472" s="6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2"/>
      <c r="U472" s="2"/>
      <c r="V472" s="79"/>
      <c r="W472" s="146"/>
      <c r="X472" s="129"/>
      <c r="Y472" s="79"/>
      <c r="Z472" s="77"/>
      <c r="AA472" s="77"/>
      <c r="AB472" s="2"/>
      <c r="AC472" s="2"/>
      <c r="AD472" s="239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</row>
    <row r="473" spans="1:206" s="4" customFormat="1">
      <c r="A473" s="6"/>
      <c r="B473" s="6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2"/>
      <c r="U473" s="2"/>
      <c r="V473" s="79"/>
      <c r="W473" s="146"/>
      <c r="X473" s="129"/>
      <c r="Y473" s="79"/>
      <c r="Z473" s="77"/>
      <c r="AA473" s="77"/>
      <c r="AB473" s="2"/>
      <c r="AC473" s="2"/>
      <c r="AD473" s="239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</row>
    <row r="474" spans="1:206" s="4" customFormat="1">
      <c r="A474" s="6"/>
      <c r="B474" s="6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2"/>
      <c r="U474" s="2"/>
      <c r="V474" s="79"/>
      <c r="W474" s="146"/>
      <c r="X474" s="129"/>
      <c r="Y474" s="79"/>
      <c r="Z474" s="77"/>
      <c r="AA474" s="77"/>
      <c r="AB474" s="2"/>
      <c r="AC474" s="2"/>
      <c r="AD474" s="239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</row>
    <row r="475" spans="1:206" s="4" customFormat="1">
      <c r="A475" s="6"/>
      <c r="B475" s="6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2"/>
      <c r="U475" s="2"/>
      <c r="V475" s="79"/>
      <c r="W475" s="146"/>
      <c r="X475" s="129"/>
      <c r="Y475" s="79"/>
      <c r="Z475" s="77"/>
      <c r="AA475" s="77"/>
      <c r="AB475" s="2"/>
      <c r="AC475" s="2"/>
      <c r="AD475" s="239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</row>
    <row r="476" spans="1:206" s="4" customFormat="1">
      <c r="A476" s="6"/>
      <c r="B476" s="6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2"/>
      <c r="U476" s="2"/>
      <c r="V476" s="79"/>
      <c r="W476" s="146"/>
      <c r="X476" s="129"/>
      <c r="Y476" s="79"/>
      <c r="Z476" s="77"/>
      <c r="AA476" s="77"/>
      <c r="AB476" s="2"/>
      <c r="AC476" s="2"/>
      <c r="AD476" s="239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</row>
    <row r="477" spans="1:206" s="4" customFormat="1">
      <c r="A477" s="6"/>
      <c r="B477" s="6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2"/>
      <c r="U477" s="2"/>
      <c r="V477" s="79"/>
      <c r="W477" s="146"/>
      <c r="X477" s="129"/>
      <c r="Y477" s="79"/>
      <c r="Z477" s="77"/>
      <c r="AA477" s="77"/>
      <c r="AB477" s="2"/>
      <c r="AC477" s="2"/>
      <c r="AD477" s="239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</row>
    <row r="478" spans="1:206" s="4" customFormat="1">
      <c r="A478" s="6"/>
      <c r="B478" s="6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2"/>
      <c r="U478" s="2"/>
      <c r="V478" s="79"/>
      <c r="W478" s="146"/>
      <c r="X478" s="129"/>
      <c r="Y478" s="79"/>
      <c r="Z478" s="77"/>
      <c r="AA478" s="77"/>
      <c r="AB478" s="2"/>
      <c r="AC478" s="2"/>
      <c r="AD478" s="239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</row>
    <row r="479" spans="1:206" s="4" customFormat="1">
      <c r="A479" s="6"/>
      <c r="B479" s="6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2"/>
      <c r="U479" s="2"/>
      <c r="V479" s="79"/>
      <c r="W479" s="146"/>
      <c r="X479" s="129"/>
      <c r="Y479" s="79"/>
      <c r="Z479" s="77"/>
      <c r="AA479" s="77"/>
      <c r="AB479" s="2"/>
      <c r="AC479" s="2"/>
      <c r="AD479" s="239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</row>
    <row r="480" spans="1:206" s="4" customFormat="1">
      <c r="A480" s="6"/>
      <c r="B480" s="6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2"/>
      <c r="U480" s="2"/>
      <c r="V480" s="79"/>
      <c r="W480" s="146"/>
      <c r="X480" s="129"/>
      <c r="Y480" s="79"/>
      <c r="Z480" s="77"/>
      <c r="AA480" s="77"/>
      <c r="AB480" s="2"/>
      <c r="AC480" s="2"/>
      <c r="AD480" s="239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</row>
    <row r="481" spans="1:206" s="4" customFormat="1">
      <c r="A481" s="6"/>
      <c r="B481" s="6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2"/>
      <c r="U481" s="2"/>
      <c r="V481" s="79"/>
      <c r="W481" s="146"/>
      <c r="X481" s="129"/>
      <c r="Y481" s="79"/>
      <c r="Z481" s="77"/>
      <c r="AA481" s="77"/>
      <c r="AB481" s="2"/>
      <c r="AC481" s="2"/>
      <c r="AD481" s="239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</row>
    <row r="482" spans="1:206" s="4" customFormat="1">
      <c r="A482" s="6"/>
      <c r="B482" s="6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2"/>
      <c r="U482" s="2"/>
      <c r="V482" s="79"/>
      <c r="W482" s="146"/>
      <c r="X482" s="129"/>
      <c r="Y482" s="79"/>
      <c r="Z482" s="77"/>
      <c r="AA482" s="77"/>
      <c r="AB482" s="2"/>
      <c r="AC482" s="2"/>
      <c r="AD482" s="239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</row>
    <row r="483" spans="1:206" s="4" customFormat="1">
      <c r="A483" s="6"/>
      <c r="B483" s="6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2"/>
      <c r="U483" s="2"/>
      <c r="V483" s="79"/>
      <c r="W483" s="146"/>
      <c r="X483" s="129"/>
      <c r="Y483" s="79"/>
      <c r="Z483" s="77"/>
      <c r="AA483" s="77"/>
      <c r="AB483" s="2"/>
      <c r="AC483" s="2"/>
      <c r="AD483" s="239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</row>
    <row r="484" spans="1:206" s="4" customFormat="1">
      <c r="A484" s="6"/>
      <c r="B484" s="6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2"/>
      <c r="U484" s="2"/>
      <c r="V484" s="79"/>
      <c r="W484" s="146"/>
      <c r="X484" s="129"/>
      <c r="Y484" s="79"/>
      <c r="Z484" s="77"/>
      <c r="AA484" s="77"/>
      <c r="AB484" s="2"/>
      <c r="AC484" s="2"/>
      <c r="AD484" s="239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</row>
    <row r="485" spans="1:206" s="4" customFormat="1">
      <c r="A485" s="6"/>
      <c r="B485" s="6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2"/>
      <c r="U485" s="2"/>
      <c r="V485" s="79"/>
      <c r="W485" s="146"/>
      <c r="X485" s="129"/>
      <c r="Y485" s="79"/>
      <c r="Z485" s="77"/>
      <c r="AA485" s="77"/>
      <c r="AB485" s="2"/>
      <c r="AC485" s="2"/>
      <c r="AD485" s="239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</row>
    <row r="486" spans="1:206" s="4" customFormat="1">
      <c r="A486" s="6"/>
      <c r="B486" s="6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2"/>
      <c r="U486" s="2"/>
      <c r="V486" s="79"/>
      <c r="W486" s="146"/>
      <c r="X486" s="129"/>
      <c r="Y486" s="79"/>
      <c r="Z486" s="77"/>
      <c r="AA486" s="77"/>
      <c r="AB486" s="2"/>
      <c r="AC486" s="2"/>
      <c r="AD486" s="239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</row>
    <row r="487" spans="1:206" s="4" customFormat="1">
      <c r="A487" s="6"/>
      <c r="B487" s="6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2"/>
      <c r="U487" s="2"/>
      <c r="V487" s="79"/>
      <c r="W487" s="146"/>
      <c r="X487" s="129"/>
      <c r="Y487" s="79"/>
      <c r="Z487" s="77"/>
      <c r="AA487" s="77"/>
      <c r="AB487" s="2"/>
      <c r="AC487" s="2"/>
      <c r="AD487" s="239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</row>
    <row r="488" spans="1:206" s="4" customFormat="1">
      <c r="A488" s="6"/>
      <c r="B488" s="6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2"/>
      <c r="U488" s="2"/>
      <c r="V488" s="79"/>
      <c r="W488" s="146"/>
      <c r="X488" s="129"/>
      <c r="Y488" s="79"/>
      <c r="Z488" s="77"/>
      <c r="AA488" s="77"/>
      <c r="AB488" s="2"/>
      <c r="AC488" s="2"/>
      <c r="AD488" s="239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</row>
    <row r="489" spans="1:206" s="4" customFormat="1">
      <c r="A489" s="6"/>
      <c r="B489" s="6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2"/>
      <c r="U489" s="2"/>
      <c r="V489" s="79"/>
      <c r="W489" s="146"/>
      <c r="X489" s="129"/>
      <c r="Y489" s="79"/>
      <c r="Z489" s="77"/>
      <c r="AA489" s="77"/>
      <c r="AB489" s="2"/>
      <c r="AC489" s="2"/>
      <c r="AD489" s="239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</row>
    <row r="490" spans="1:206" s="4" customFormat="1">
      <c r="A490" s="6"/>
      <c r="B490" s="6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2"/>
      <c r="U490" s="2"/>
      <c r="V490" s="79"/>
      <c r="W490" s="146"/>
      <c r="X490" s="129"/>
      <c r="Y490" s="79"/>
      <c r="Z490" s="77"/>
      <c r="AA490" s="77"/>
      <c r="AB490" s="2"/>
      <c r="AC490" s="2"/>
      <c r="AD490" s="239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</row>
    <row r="491" spans="1:206" s="4" customFormat="1">
      <c r="A491" s="6"/>
      <c r="B491" s="6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2"/>
      <c r="U491" s="2"/>
      <c r="V491" s="79"/>
      <c r="W491" s="146"/>
      <c r="X491" s="129"/>
      <c r="Y491" s="79"/>
      <c r="Z491" s="77"/>
      <c r="AA491" s="77"/>
      <c r="AB491" s="2"/>
      <c r="AC491" s="2"/>
      <c r="AD491" s="239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</row>
    <row r="492" spans="1:206" s="4" customFormat="1">
      <c r="A492" s="6"/>
      <c r="B492" s="6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2"/>
      <c r="U492" s="2"/>
      <c r="V492" s="79"/>
      <c r="W492" s="146"/>
      <c r="X492" s="129"/>
      <c r="Y492" s="79"/>
      <c r="Z492" s="77"/>
      <c r="AA492" s="77"/>
      <c r="AB492" s="2"/>
      <c r="AC492" s="2"/>
      <c r="AD492" s="239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</row>
    <row r="493" spans="1:206" s="4" customFormat="1">
      <c r="A493" s="6"/>
      <c r="B493" s="6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2"/>
      <c r="U493" s="2"/>
      <c r="V493" s="79"/>
      <c r="W493" s="146"/>
      <c r="X493" s="129"/>
      <c r="Y493" s="79"/>
      <c r="Z493" s="77"/>
      <c r="AA493" s="77"/>
      <c r="AB493" s="2"/>
      <c r="AC493" s="2"/>
      <c r="AD493" s="239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</row>
    <row r="494" spans="1:206" s="4" customFormat="1">
      <c r="A494" s="6"/>
      <c r="B494" s="6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2"/>
      <c r="U494" s="2"/>
      <c r="V494" s="79"/>
      <c r="W494" s="146"/>
      <c r="X494" s="129"/>
      <c r="Y494" s="79"/>
      <c r="Z494" s="77"/>
      <c r="AA494" s="77"/>
      <c r="AB494" s="2"/>
      <c r="AC494" s="2"/>
      <c r="AD494" s="239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</row>
    <row r="495" spans="1:206" s="4" customFormat="1">
      <c r="A495" s="6"/>
      <c r="B495" s="6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2"/>
      <c r="U495" s="2"/>
      <c r="V495" s="79"/>
      <c r="W495" s="146"/>
      <c r="X495" s="129"/>
      <c r="Y495" s="79"/>
      <c r="Z495" s="77"/>
      <c r="AA495" s="77"/>
      <c r="AB495" s="2"/>
      <c r="AC495" s="2"/>
      <c r="AD495" s="239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</row>
    <row r="496" spans="1:206" s="4" customFormat="1">
      <c r="A496" s="6"/>
      <c r="B496" s="6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2"/>
      <c r="U496" s="2"/>
      <c r="V496" s="79"/>
      <c r="W496" s="146"/>
      <c r="X496" s="129"/>
      <c r="Y496" s="79"/>
      <c r="Z496" s="77"/>
      <c r="AA496" s="77"/>
      <c r="AB496" s="2"/>
      <c r="AC496" s="2"/>
      <c r="AD496" s="239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</row>
    <row r="497" spans="1:206" s="4" customFormat="1">
      <c r="A497" s="6"/>
      <c r="B497" s="6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2"/>
      <c r="U497" s="2"/>
      <c r="V497" s="79"/>
      <c r="W497" s="146"/>
      <c r="X497" s="129"/>
      <c r="Y497" s="79"/>
      <c r="Z497" s="77"/>
      <c r="AA497" s="77"/>
      <c r="AB497" s="2"/>
      <c r="AC497" s="2"/>
      <c r="AD497" s="239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</row>
    <row r="498" spans="1:206" s="4" customFormat="1">
      <c r="A498" s="6"/>
      <c r="B498" s="6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2"/>
      <c r="U498" s="2"/>
      <c r="V498" s="79"/>
      <c r="W498" s="146"/>
      <c r="X498" s="129"/>
      <c r="Y498" s="79"/>
      <c r="Z498" s="77"/>
      <c r="AA498" s="77"/>
      <c r="AB498" s="2"/>
      <c r="AC498" s="2"/>
      <c r="AD498" s="239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</row>
    <row r="499" spans="1:206" s="4" customFormat="1">
      <c r="A499" s="6"/>
      <c r="B499" s="6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2"/>
      <c r="U499" s="2"/>
      <c r="V499" s="79"/>
      <c r="W499" s="146"/>
      <c r="X499" s="129"/>
      <c r="Y499" s="79"/>
      <c r="Z499" s="77"/>
      <c r="AA499" s="77"/>
      <c r="AB499" s="2"/>
      <c r="AC499" s="2"/>
      <c r="AD499" s="239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</row>
    <row r="500" spans="1:206" s="4" customFormat="1">
      <c r="A500" s="6"/>
      <c r="B500" s="6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2"/>
      <c r="U500" s="2"/>
      <c r="V500" s="79"/>
      <c r="W500" s="146"/>
      <c r="X500" s="129"/>
      <c r="Y500" s="79"/>
      <c r="Z500" s="77"/>
      <c r="AA500" s="77"/>
      <c r="AB500" s="2"/>
      <c r="AC500" s="2"/>
      <c r="AD500" s="239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</row>
    <row r="501" spans="1:206" s="4" customFormat="1">
      <c r="A501" s="6"/>
      <c r="B501" s="6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2"/>
      <c r="U501" s="2"/>
      <c r="V501" s="79"/>
      <c r="W501" s="146"/>
      <c r="X501" s="129"/>
      <c r="Y501" s="79"/>
      <c r="Z501" s="77"/>
      <c r="AA501" s="77"/>
      <c r="AB501" s="2"/>
      <c r="AC501" s="2"/>
      <c r="AD501" s="239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</row>
    <row r="502" spans="1:206" s="4" customFormat="1">
      <c r="A502" s="6"/>
      <c r="B502" s="6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2"/>
      <c r="U502" s="2"/>
      <c r="V502" s="79"/>
      <c r="W502" s="146"/>
      <c r="X502" s="129"/>
      <c r="Y502" s="79"/>
      <c r="Z502" s="77"/>
      <c r="AA502" s="77"/>
      <c r="AB502" s="2"/>
      <c r="AC502" s="2"/>
      <c r="AD502" s="239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</row>
    <row r="503" spans="1:206" s="4" customFormat="1">
      <c r="A503" s="6"/>
      <c r="B503" s="6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2"/>
      <c r="U503" s="2"/>
      <c r="V503" s="79"/>
      <c r="W503" s="146"/>
      <c r="X503" s="129"/>
      <c r="Y503" s="79"/>
      <c r="Z503" s="77"/>
      <c r="AA503" s="77"/>
      <c r="AB503" s="2"/>
      <c r="AC503" s="2"/>
      <c r="AD503" s="239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</row>
    <row r="504" spans="1:206" s="4" customFormat="1">
      <c r="A504" s="6"/>
      <c r="B504" s="6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2"/>
      <c r="U504" s="2"/>
      <c r="V504" s="79"/>
      <c r="W504" s="146"/>
      <c r="X504" s="129"/>
      <c r="Y504" s="79"/>
      <c r="Z504" s="77"/>
      <c r="AA504" s="77"/>
      <c r="AB504" s="2"/>
      <c r="AC504" s="2"/>
      <c r="AD504" s="239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</row>
    <row r="505" spans="1:206" s="4" customFormat="1">
      <c r="A505" s="6"/>
      <c r="B505" s="6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2"/>
      <c r="U505" s="2"/>
      <c r="V505" s="79"/>
      <c r="W505" s="146"/>
      <c r="X505" s="129"/>
      <c r="Y505" s="79"/>
      <c r="Z505" s="77"/>
      <c r="AA505" s="77"/>
      <c r="AB505" s="2"/>
      <c r="AC505" s="2"/>
      <c r="AD505" s="239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</row>
    <row r="506" spans="1:206" s="4" customFormat="1">
      <c r="A506" s="6"/>
      <c r="B506" s="6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2"/>
      <c r="U506" s="2"/>
      <c r="V506" s="79"/>
      <c r="W506" s="146"/>
      <c r="X506" s="129"/>
      <c r="Y506" s="79"/>
      <c r="Z506" s="77"/>
      <c r="AA506" s="77"/>
      <c r="AB506" s="2"/>
      <c r="AC506" s="2"/>
      <c r="AD506" s="239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</row>
    <row r="507" spans="1:206" s="4" customFormat="1">
      <c r="A507" s="6"/>
      <c r="B507" s="6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2"/>
      <c r="U507" s="2"/>
      <c r="V507" s="79"/>
      <c r="W507" s="146"/>
      <c r="X507" s="129"/>
      <c r="Y507" s="79"/>
      <c r="Z507" s="77"/>
      <c r="AA507" s="77"/>
      <c r="AB507" s="2"/>
      <c r="AC507" s="2"/>
      <c r="AD507" s="239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</row>
    <row r="508" spans="1:206" s="4" customFormat="1">
      <c r="A508" s="6"/>
      <c r="B508" s="6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2"/>
      <c r="U508" s="2"/>
      <c r="V508" s="79"/>
      <c r="W508" s="146"/>
      <c r="X508" s="129"/>
      <c r="Y508" s="79"/>
      <c r="Z508" s="77"/>
      <c r="AA508" s="77"/>
      <c r="AB508" s="2"/>
      <c r="AC508" s="2"/>
      <c r="AD508" s="239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</row>
    <row r="509" spans="1:206" s="4" customFormat="1">
      <c r="A509" s="6"/>
      <c r="B509" s="6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2"/>
      <c r="U509" s="2"/>
      <c r="V509" s="79"/>
      <c r="W509" s="146"/>
      <c r="X509" s="129"/>
      <c r="Y509" s="79"/>
      <c r="Z509" s="77"/>
      <c r="AA509" s="77"/>
      <c r="AB509" s="2"/>
      <c r="AC509" s="2"/>
      <c r="AD509" s="239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</row>
    <row r="510" spans="1:206" s="4" customFormat="1">
      <c r="A510" s="6"/>
      <c r="B510" s="6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2"/>
      <c r="U510" s="2"/>
      <c r="V510" s="79"/>
      <c r="W510" s="146"/>
      <c r="X510" s="129"/>
      <c r="Y510" s="79"/>
      <c r="Z510" s="77"/>
      <c r="AA510" s="77"/>
      <c r="AB510" s="2"/>
      <c r="AC510" s="2"/>
      <c r="AD510" s="239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</row>
    <row r="511" spans="1:206" s="4" customFormat="1">
      <c r="A511" s="6"/>
      <c r="B511" s="6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2"/>
      <c r="U511" s="2"/>
      <c r="V511" s="79"/>
      <c r="W511" s="146"/>
      <c r="X511" s="129"/>
      <c r="Y511" s="79"/>
      <c r="Z511" s="77"/>
      <c r="AA511" s="77"/>
      <c r="AB511" s="2"/>
      <c r="AC511" s="2"/>
      <c r="AD511" s="239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</row>
    <row r="512" spans="1:206" s="4" customFormat="1">
      <c r="A512" s="6"/>
      <c r="B512" s="6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2"/>
      <c r="U512" s="2"/>
      <c r="V512" s="79"/>
      <c r="W512" s="146"/>
      <c r="X512" s="129"/>
      <c r="Y512" s="79"/>
      <c r="Z512" s="77"/>
      <c r="AA512" s="77"/>
      <c r="AB512" s="2"/>
      <c r="AC512" s="2"/>
      <c r="AD512" s="239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</row>
    <row r="513" spans="1:206" s="4" customFormat="1">
      <c r="A513" s="6"/>
      <c r="B513" s="6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2"/>
      <c r="U513" s="2"/>
      <c r="V513" s="79"/>
      <c r="W513" s="146"/>
      <c r="X513" s="129"/>
      <c r="Y513" s="79"/>
      <c r="Z513" s="77"/>
      <c r="AA513" s="77"/>
      <c r="AB513" s="2"/>
      <c r="AC513" s="2"/>
      <c r="AD513" s="239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</row>
    <row r="514" spans="1:206" s="4" customFormat="1">
      <c r="A514" s="6"/>
      <c r="B514" s="6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2"/>
      <c r="U514" s="2"/>
      <c r="V514" s="79"/>
      <c r="W514" s="146"/>
      <c r="X514" s="129"/>
      <c r="Y514" s="79"/>
      <c r="Z514" s="77"/>
      <c r="AA514" s="77"/>
      <c r="AB514" s="2"/>
      <c r="AC514" s="2"/>
      <c r="AD514" s="239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</row>
    <row r="515" spans="1:206" s="4" customFormat="1">
      <c r="A515" s="6"/>
      <c r="B515" s="6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2"/>
      <c r="U515" s="2"/>
      <c r="V515" s="79"/>
      <c r="W515" s="146"/>
      <c r="X515" s="129"/>
      <c r="Y515" s="79"/>
      <c r="Z515" s="77"/>
      <c r="AA515" s="77"/>
      <c r="AB515" s="2"/>
      <c r="AC515" s="2"/>
      <c r="AD515" s="239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</row>
    <row r="516" spans="1:206" s="4" customFormat="1">
      <c r="A516" s="6"/>
      <c r="B516" s="6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2"/>
      <c r="U516" s="2"/>
      <c r="V516" s="79"/>
      <c r="W516" s="146"/>
      <c r="X516" s="129"/>
      <c r="Y516" s="79"/>
      <c r="Z516" s="77"/>
      <c r="AA516" s="77"/>
      <c r="AB516" s="2"/>
      <c r="AC516" s="2"/>
      <c r="AD516" s="239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</row>
    <row r="517" spans="1:206" s="4" customFormat="1">
      <c r="A517" s="6"/>
      <c r="B517" s="6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2"/>
      <c r="U517" s="2"/>
      <c r="V517" s="79"/>
      <c r="W517" s="146"/>
      <c r="X517" s="129"/>
      <c r="Y517" s="79"/>
      <c r="Z517" s="77"/>
      <c r="AA517" s="77"/>
      <c r="AB517" s="2"/>
      <c r="AC517" s="2"/>
      <c r="AD517" s="239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</row>
    <row r="518" spans="1:206" s="4" customFormat="1">
      <c r="A518" s="6"/>
      <c r="B518" s="6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2"/>
      <c r="U518" s="2"/>
      <c r="V518" s="79"/>
      <c r="W518" s="146"/>
      <c r="X518" s="129"/>
      <c r="Y518" s="79"/>
      <c r="Z518" s="77"/>
      <c r="AA518" s="77"/>
      <c r="AB518" s="2"/>
      <c r="AC518" s="2"/>
      <c r="AD518" s="239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</row>
    <row r="519" spans="1:206" s="4" customFormat="1">
      <c r="A519" s="6"/>
      <c r="B519" s="6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2"/>
      <c r="U519" s="2"/>
      <c r="V519" s="79"/>
      <c r="W519" s="146"/>
      <c r="X519" s="129"/>
      <c r="Y519" s="79"/>
      <c r="Z519" s="77"/>
      <c r="AA519" s="77"/>
      <c r="AB519" s="2"/>
      <c r="AC519" s="2"/>
      <c r="AD519" s="239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</row>
    <row r="520" spans="1:206" s="4" customFormat="1">
      <c r="A520" s="6"/>
      <c r="B520" s="6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2"/>
      <c r="U520" s="2"/>
      <c r="V520" s="79"/>
      <c r="W520" s="146"/>
      <c r="X520" s="129"/>
      <c r="Y520" s="79"/>
      <c r="Z520" s="77"/>
      <c r="AA520" s="77"/>
      <c r="AB520" s="2"/>
      <c r="AC520" s="2"/>
      <c r="AD520" s="239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</row>
    <row r="521" spans="1:206" s="4" customFormat="1">
      <c r="A521" s="6"/>
      <c r="B521" s="6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2"/>
      <c r="U521" s="2"/>
      <c r="V521" s="79"/>
      <c r="W521" s="146"/>
      <c r="X521" s="129"/>
      <c r="Y521" s="79"/>
      <c r="Z521" s="77"/>
      <c r="AA521" s="77"/>
      <c r="AB521" s="2"/>
      <c r="AC521" s="2"/>
      <c r="AD521" s="239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</row>
    <row r="522" spans="1:206" s="4" customFormat="1">
      <c r="A522" s="6"/>
      <c r="B522" s="6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2"/>
      <c r="U522" s="2"/>
      <c r="V522" s="79"/>
      <c r="W522" s="146"/>
      <c r="X522" s="129"/>
      <c r="Y522" s="79"/>
      <c r="Z522" s="77"/>
      <c r="AA522" s="77"/>
      <c r="AB522" s="2"/>
      <c r="AC522" s="2"/>
      <c r="AD522" s="239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</row>
    <row r="523" spans="1:206" s="4" customFormat="1">
      <c r="A523" s="6"/>
      <c r="B523" s="6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2"/>
      <c r="U523" s="2"/>
      <c r="V523" s="79"/>
      <c r="W523" s="146"/>
      <c r="X523" s="129"/>
      <c r="Y523" s="79"/>
      <c r="Z523" s="77"/>
      <c r="AA523" s="77"/>
      <c r="AB523" s="2"/>
      <c r="AC523" s="2"/>
      <c r="AD523" s="239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</row>
    <row r="524" spans="1:206" s="4" customFormat="1">
      <c r="A524" s="6"/>
      <c r="B524" s="6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2"/>
      <c r="U524" s="2"/>
      <c r="V524" s="79"/>
      <c r="W524" s="146"/>
      <c r="X524" s="129"/>
      <c r="Y524" s="79"/>
      <c r="Z524" s="77"/>
      <c r="AA524" s="77"/>
      <c r="AB524" s="2"/>
      <c r="AC524" s="2"/>
      <c r="AD524" s="239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</row>
    <row r="525" spans="1:206" s="4" customFormat="1">
      <c r="A525" s="6"/>
      <c r="B525" s="6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2"/>
      <c r="U525" s="2"/>
      <c r="V525" s="79"/>
      <c r="W525" s="146"/>
      <c r="X525" s="129"/>
      <c r="Y525" s="79"/>
      <c r="Z525" s="77"/>
      <c r="AA525" s="77"/>
      <c r="AB525" s="2"/>
      <c r="AC525" s="2"/>
      <c r="AD525" s="239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</row>
    <row r="526" spans="1:206" s="4" customFormat="1">
      <c r="A526" s="6"/>
      <c r="B526" s="6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2"/>
      <c r="U526" s="2"/>
      <c r="V526" s="79"/>
      <c r="W526" s="146"/>
      <c r="X526" s="129"/>
      <c r="Y526" s="79"/>
      <c r="Z526" s="77"/>
      <c r="AA526" s="77"/>
      <c r="AB526" s="2"/>
      <c r="AC526" s="2"/>
      <c r="AD526" s="239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</row>
    <row r="527" spans="1:206" s="4" customFormat="1">
      <c r="A527" s="6"/>
      <c r="B527" s="6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2"/>
      <c r="U527" s="2"/>
      <c r="V527" s="79"/>
      <c r="W527" s="146"/>
      <c r="X527" s="129"/>
      <c r="Y527" s="79"/>
      <c r="Z527" s="77"/>
      <c r="AA527" s="77"/>
      <c r="AB527" s="2"/>
      <c r="AC527" s="2"/>
      <c r="AD527" s="239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</row>
    <row r="528" spans="1:206" s="4" customFormat="1">
      <c r="A528" s="6"/>
      <c r="B528" s="6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2"/>
      <c r="U528" s="2"/>
      <c r="V528" s="79"/>
      <c r="W528" s="146"/>
      <c r="X528" s="129"/>
      <c r="Y528" s="79"/>
      <c r="Z528" s="77"/>
      <c r="AA528" s="77"/>
      <c r="AB528" s="2"/>
      <c r="AC528" s="2"/>
      <c r="AD528" s="239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</row>
    <row r="529" spans="1:206" s="4" customFormat="1">
      <c r="A529" s="6"/>
      <c r="B529" s="6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2"/>
      <c r="U529" s="2"/>
      <c r="V529" s="79"/>
      <c r="W529" s="146"/>
      <c r="X529" s="129"/>
      <c r="Y529" s="79"/>
      <c r="Z529" s="77"/>
      <c r="AA529" s="77"/>
      <c r="AB529" s="2"/>
      <c r="AC529" s="2"/>
      <c r="AD529" s="239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</row>
    <row r="530" spans="1:206" s="4" customFormat="1">
      <c r="A530" s="6"/>
      <c r="B530" s="6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2"/>
      <c r="U530" s="2"/>
      <c r="V530" s="79"/>
      <c r="W530" s="146"/>
      <c r="X530" s="129"/>
      <c r="Y530" s="79"/>
      <c r="Z530" s="77"/>
      <c r="AA530" s="77"/>
      <c r="AB530" s="2"/>
      <c r="AC530" s="2"/>
      <c r="AD530" s="239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</row>
    <row r="531" spans="1:206" s="4" customFormat="1">
      <c r="A531" s="6"/>
      <c r="B531" s="6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2"/>
      <c r="U531" s="2"/>
      <c r="V531" s="79"/>
      <c r="W531" s="146"/>
      <c r="X531" s="129"/>
      <c r="Y531" s="79"/>
      <c r="Z531" s="77"/>
      <c r="AA531" s="77"/>
      <c r="AB531" s="2"/>
      <c r="AC531" s="2"/>
      <c r="AD531" s="239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</row>
    <row r="532" spans="1:206" s="4" customFormat="1">
      <c r="A532" s="6"/>
      <c r="B532" s="6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2"/>
      <c r="U532" s="2"/>
      <c r="V532" s="79"/>
      <c r="W532" s="146"/>
      <c r="X532" s="129"/>
      <c r="Y532" s="79"/>
      <c r="Z532" s="77"/>
      <c r="AA532" s="77"/>
      <c r="AB532" s="2"/>
      <c r="AC532" s="2"/>
      <c r="AD532" s="239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</row>
    <row r="533" spans="1:206" s="4" customFormat="1">
      <c r="A533" s="6"/>
      <c r="B533" s="6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2"/>
      <c r="U533" s="2"/>
      <c r="V533" s="79"/>
      <c r="W533" s="146"/>
      <c r="X533" s="129"/>
      <c r="Y533" s="79"/>
      <c r="Z533" s="77"/>
      <c r="AA533" s="77"/>
      <c r="AB533" s="2"/>
      <c r="AC533" s="2"/>
      <c r="AD533" s="239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</row>
    <row r="534" spans="1:206" s="4" customFormat="1">
      <c r="A534" s="6"/>
      <c r="B534" s="6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2"/>
      <c r="U534" s="2"/>
      <c r="V534" s="79"/>
      <c r="W534" s="146"/>
      <c r="X534" s="129"/>
      <c r="Y534" s="79"/>
      <c r="Z534" s="77"/>
      <c r="AA534" s="77"/>
      <c r="AB534" s="2"/>
      <c r="AC534" s="2"/>
      <c r="AD534" s="239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</row>
    <row r="535" spans="1:206" s="4" customFormat="1">
      <c r="A535" s="6"/>
      <c r="B535" s="6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2"/>
      <c r="U535" s="2"/>
      <c r="V535" s="79"/>
      <c r="W535" s="146"/>
      <c r="X535" s="129"/>
      <c r="Y535" s="79"/>
      <c r="Z535" s="77"/>
      <c r="AA535" s="77"/>
      <c r="AB535" s="2"/>
      <c r="AC535" s="2"/>
      <c r="AD535" s="239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</row>
    <row r="536" spans="1:206" s="4" customFormat="1">
      <c r="A536" s="6"/>
      <c r="B536" s="6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2"/>
      <c r="U536" s="2"/>
      <c r="V536" s="79"/>
      <c r="W536" s="146"/>
      <c r="X536" s="129"/>
      <c r="Y536" s="79"/>
      <c r="Z536" s="77"/>
      <c r="AA536" s="77"/>
      <c r="AB536" s="2"/>
      <c r="AC536" s="2"/>
      <c r="AD536" s="239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</row>
    <row r="537" spans="1:206" s="4" customFormat="1">
      <c r="A537" s="6"/>
      <c r="B537" s="6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2"/>
      <c r="U537" s="2"/>
      <c r="V537" s="79"/>
      <c r="W537" s="146"/>
      <c r="X537" s="129"/>
      <c r="Y537" s="79"/>
      <c r="Z537" s="77"/>
      <c r="AA537" s="77"/>
      <c r="AB537" s="2"/>
      <c r="AC537" s="2"/>
      <c r="AD537" s="239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</row>
    <row r="538" spans="1:206" s="4" customFormat="1">
      <c r="A538" s="6"/>
      <c r="B538" s="6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2"/>
      <c r="U538" s="2"/>
      <c r="V538" s="79"/>
      <c r="W538" s="146"/>
      <c r="X538" s="129"/>
      <c r="Y538" s="79"/>
      <c r="Z538" s="77"/>
      <c r="AA538" s="77"/>
      <c r="AB538" s="2"/>
      <c r="AC538" s="2"/>
      <c r="AD538" s="239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</row>
    <row r="539" spans="1:206" s="4" customFormat="1">
      <c r="A539" s="6"/>
      <c r="B539" s="6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2"/>
      <c r="U539" s="2"/>
      <c r="V539" s="79"/>
      <c r="W539" s="146"/>
      <c r="X539" s="129"/>
      <c r="Y539" s="79"/>
      <c r="Z539" s="77"/>
      <c r="AA539" s="77"/>
      <c r="AB539" s="2"/>
      <c r="AC539" s="2"/>
      <c r="AD539" s="239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</row>
    <row r="540" spans="1:206" s="4" customFormat="1">
      <c r="A540" s="6"/>
      <c r="B540" s="6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2"/>
      <c r="U540" s="2"/>
      <c r="V540" s="79"/>
      <c r="W540" s="146"/>
      <c r="X540" s="129"/>
      <c r="Y540" s="79"/>
      <c r="Z540" s="77"/>
      <c r="AA540" s="77"/>
      <c r="AB540" s="2"/>
      <c r="AC540" s="2"/>
      <c r="AD540" s="239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</row>
    <row r="541" spans="1:206" s="4" customFormat="1">
      <c r="A541" s="6"/>
      <c r="B541" s="6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2"/>
      <c r="U541" s="2"/>
      <c r="V541" s="79"/>
      <c r="W541" s="146"/>
      <c r="X541" s="129"/>
      <c r="Y541" s="79"/>
      <c r="Z541" s="77"/>
      <c r="AA541" s="77"/>
      <c r="AB541" s="2"/>
      <c r="AC541" s="2"/>
      <c r="AD541" s="239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</row>
    <row r="542" spans="1:206" s="4" customFormat="1">
      <c r="A542" s="6"/>
      <c r="B542" s="6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2"/>
      <c r="U542" s="2"/>
      <c r="V542" s="79"/>
      <c r="W542" s="146"/>
      <c r="X542" s="129"/>
      <c r="Y542" s="79"/>
      <c r="Z542" s="77"/>
      <c r="AA542" s="77"/>
      <c r="AB542" s="2"/>
      <c r="AC542" s="2"/>
      <c r="AD542" s="239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</row>
    <row r="543" spans="1:206" s="4" customFormat="1">
      <c r="A543" s="6"/>
      <c r="B543" s="6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2"/>
      <c r="U543" s="2"/>
      <c r="V543" s="79"/>
      <c r="W543" s="146"/>
      <c r="X543" s="129"/>
      <c r="Y543" s="79"/>
      <c r="Z543" s="77"/>
      <c r="AA543" s="77"/>
      <c r="AB543" s="2"/>
      <c r="AC543" s="2"/>
      <c r="AD543" s="239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</row>
    <row r="544" spans="1:206" s="4" customFormat="1">
      <c r="A544" s="6"/>
      <c r="B544" s="6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2"/>
      <c r="U544" s="2"/>
      <c r="V544" s="79"/>
      <c r="W544" s="146"/>
      <c r="X544" s="129"/>
      <c r="Y544" s="79"/>
      <c r="Z544" s="77"/>
      <c r="AA544" s="77"/>
      <c r="AB544" s="2"/>
      <c r="AC544" s="2"/>
      <c r="AD544" s="239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</row>
    <row r="545" spans="1:206" s="4" customFormat="1">
      <c r="A545" s="6"/>
      <c r="B545" s="6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2"/>
      <c r="U545" s="2"/>
      <c r="V545" s="79"/>
      <c r="W545" s="146"/>
      <c r="X545" s="129"/>
      <c r="Y545" s="79"/>
      <c r="Z545" s="77"/>
      <c r="AA545" s="77"/>
      <c r="AB545" s="2"/>
      <c r="AC545" s="2"/>
      <c r="AD545" s="239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</row>
    <row r="546" spans="1:206" s="4" customFormat="1">
      <c r="A546" s="6"/>
      <c r="B546" s="6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2"/>
      <c r="U546" s="2"/>
      <c r="V546" s="79"/>
      <c r="W546" s="146"/>
      <c r="X546" s="129"/>
      <c r="Y546" s="79"/>
      <c r="Z546" s="77"/>
      <c r="AA546" s="77"/>
      <c r="AB546" s="2"/>
      <c r="AC546" s="2"/>
      <c r="AD546" s="239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</row>
    <row r="547" spans="1:206" s="4" customFormat="1">
      <c r="A547" s="6"/>
      <c r="B547" s="6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2"/>
      <c r="U547" s="2"/>
      <c r="V547" s="79"/>
      <c r="W547" s="146"/>
      <c r="X547" s="129"/>
      <c r="Y547" s="79"/>
      <c r="Z547" s="77"/>
      <c r="AA547" s="77"/>
      <c r="AB547" s="2"/>
      <c r="AC547" s="2"/>
      <c r="AD547" s="239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</row>
    <row r="548" spans="1:206" s="4" customFormat="1">
      <c r="A548" s="6"/>
      <c r="B548" s="6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2"/>
      <c r="U548" s="2"/>
      <c r="V548" s="79"/>
      <c r="W548" s="146"/>
      <c r="X548" s="129"/>
      <c r="Y548" s="79"/>
      <c r="Z548" s="77"/>
      <c r="AA548" s="77"/>
      <c r="AB548" s="2"/>
      <c r="AC548" s="2"/>
      <c r="AD548" s="239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</row>
    <row r="549" spans="1:206" s="4" customFormat="1">
      <c r="A549" s="6"/>
      <c r="B549" s="6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2"/>
      <c r="U549" s="2"/>
      <c r="V549" s="79"/>
      <c r="W549" s="146"/>
      <c r="X549" s="129"/>
      <c r="Y549" s="79"/>
      <c r="Z549" s="77"/>
      <c r="AA549" s="77"/>
      <c r="AB549" s="2"/>
      <c r="AC549" s="2"/>
      <c r="AD549" s="239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</row>
    <row r="550" spans="1:206" s="4" customFormat="1">
      <c r="A550" s="6"/>
      <c r="B550" s="6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2"/>
      <c r="U550" s="2"/>
      <c r="V550" s="79"/>
      <c r="W550" s="146"/>
      <c r="X550" s="129"/>
      <c r="Y550" s="79"/>
      <c r="Z550" s="77"/>
      <c r="AA550" s="77"/>
      <c r="AB550" s="2"/>
      <c r="AC550" s="2"/>
      <c r="AD550" s="239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</row>
    <row r="551" spans="1:206" s="4" customFormat="1">
      <c r="A551" s="6"/>
      <c r="B551" s="6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2"/>
      <c r="U551" s="2"/>
      <c r="V551" s="79"/>
      <c r="W551" s="146"/>
      <c r="X551" s="129"/>
      <c r="Y551" s="79"/>
      <c r="Z551" s="77"/>
      <c r="AA551" s="77"/>
      <c r="AB551" s="2"/>
      <c r="AC551" s="2"/>
      <c r="AD551" s="239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</row>
    <row r="552" spans="1:206" s="4" customFormat="1">
      <c r="A552" s="6"/>
      <c r="B552" s="6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2"/>
      <c r="U552" s="2"/>
      <c r="V552" s="79"/>
      <c r="W552" s="146"/>
      <c r="X552" s="129"/>
      <c r="Y552" s="79"/>
      <c r="Z552" s="77"/>
      <c r="AA552" s="77"/>
      <c r="AB552" s="2"/>
      <c r="AC552" s="2"/>
      <c r="AD552" s="239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</row>
    <row r="553" spans="1:206" s="4" customFormat="1">
      <c r="A553" s="6"/>
      <c r="B553" s="6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2"/>
      <c r="U553" s="2"/>
      <c r="V553" s="79"/>
      <c r="W553" s="146"/>
      <c r="X553" s="129"/>
      <c r="Y553" s="79"/>
      <c r="Z553" s="77"/>
      <c r="AA553" s="77"/>
      <c r="AB553" s="2"/>
      <c r="AC553" s="2"/>
      <c r="AD553" s="239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</row>
    <row r="554" spans="1:206" s="4" customFormat="1">
      <c r="A554" s="6"/>
      <c r="B554" s="6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2"/>
      <c r="U554" s="2"/>
      <c r="V554" s="79"/>
      <c r="W554" s="146"/>
      <c r="X554" s="129"/>
      <c r="Y554" s="79"/>
      <c r="Z554" s="77"/>
      <c r="AA554" s="77"/>
      <c r="AB554" s="2"/>
      <c r="AC554" s="2"/>
      <c r="AD554" s="239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</row>
    <row r="555" spans="1:206" s="4" customFormat="1">
      <c r="A555" s="6"/>
      <c r="B555" s="6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2"/>
      <c r="U555" s="2"/>
      <c r="V555" s="79"/>
      <c r="W555" s="146"/>
      <c r="X555" s="129"/>
      <c r="Y555" s="79"/>
      <c r="Z555" s="77"/>
      <c r="AA555" s="77"/>
      <c r="AB555" s="2"/>
      <c r="AC555" s="2"/>
      <c r="AD555" s="239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</row>
    <row r="556" spans="1:206" s="4" customFormat="1">
      <c r="A556" s="6"/>
      <c r="B556" s="6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2"/>
      <c r="U556" s="2"/>
      <c r="V556" s="79"/>
      <c r="W556" s="146"/>
      <c r="X556" s="129"/>
      <c r="Y556" s="79"/>
      <c r="Z556" s="77"/>
      <c r="AA556" s="77"/>
      <c r="AB556" s="2"/>
      <c r="AC556" s="2"/>
      <c r="AD556" s="239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</row>
    <row r="557" spans="1:206" s="4" customFormat="1">
      <c r="A557" s="6"/>
      <c r="B557" s="6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2"/>
      <c r="U557" s="2"/>
      <c r="V557" s="79"/>
      <c r="W557" s="146"/>
      <c r="X557" s="129"/>
      <c r="Y557" s="79"/>
      <c r="Z557" s="77"/>
      <c r="AA557" s="77"/>
      <c r="AB557" s="2"/>
      <c r="AC557" s="2"/>
      <c r="AD557" s="239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</row>
    <row r="558" spans="1:206" s="4" customFormat="1">
      <c r="A558" s="6"/>
      <c r="B558" s="6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2"/>
      <c r="U558" s="2"/>
      <c r="V558" s="79"/>
      <c r="W558" s="146"/>
      <c r="X558" s="129"/>
      <c r="Y558" s="79"/>
      <c r="Z558" s="77"/>
      <c r="AA558" s="77"/>
      <c r="AB558" s="2"/>
      <c r="AC558" s="2"/>
      <c r="AD558" s="239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</row>
    <row r="559" spans="1:206" s="4" customFormat="1">
      <c r="A559" s="6"/>
      <c r="B559" s="6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2"/>
      <c r="U559" s="2"/>
      <c r="V559" s="79"/>
      <c r="W559" s="146"/>
      <c r="X559" s="129"/>
      <c r="Y559" s="79"/>
      <c r="Z559" s="77"/>
      <c r="AA559" s="77"/>
      <c r="AB559" s="2"/>
      <c r="AC559" s="2"/>
      <c r="AD559" s="239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</row>
    <row r="560" spans="1:206" s="4" customFormat="1">
      <c r="A560" s="6"/>
      <c r="B560" s="6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2"/>
      <c r="U560" s="2"/>
      <c r="V560" s="79"/>
      <c r="W560" s="146"/>
      <c r="X560" s="129"/>
      <c r="Y560" s="79"/>
      <c r="Z560" s="77"/>
      <c r="AA560" s="77"/>
      <c r="AB560" s="2"/>
      <c r="AC560" s="2"/>
      <c r="AD560" s="239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</row>
    <row r="561" spans="1:206" s="4" customFormat="1">
      <c r="A561" s="6"/>
      <c r="B561" s="6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2"/>
      <c r="U561" s="2"/>
      <c r="V561" s="79"/>
      <c r="W561" s="146"/>
      <c r="X561" s="129"/>
      <c r="Y561" s="79"/>
      <c r="Z561" s="77"/>
      <c r="AA561" s="77"/>
      <c r="AB561" s="2"/>
      <c r="AC561" s="2"/>
      <c r="AD561" s="239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</row>
    <row r="562" spans="1:206" s="4" customFormat="1">
      <c r="A562" s="6"/>
      <c r="B562" s="6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2"/>
      <c r="U562" s="2"/>
      <c r="V562" s="79"/>
      <c r="W562" s="146"/>
      <c r="X562" s="129"/>
      <c r="Y562" s="79"/>
      <c r="Z562" s="77"/>
      <c r="AA562" s="77"/>
      <c r="AB562" s="2"/>
      <c r="AC562" s="2"/>
      <c r="AD562" s="239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</row>
    <row r="563" spans="1:206" s="4" customFormat="1">
      <c r="A563" s="6"/>
      <c r="B563" s="6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2"/>
      <c r="U563" s="2"/>
      <c r="V563" s="79"/>
      <c r="W563" s="146"/>
      <c r="X563" s="129"/>
      <c r="Y563" s="79"/>
      <c r="Z563" s="77"/>
      <c r="AA563" s="77"/>
      <c r="AB563" s="2"/>
      <c r="AC563" s="2"/>
      <c r="AD563" s="239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</row>
    <row r="564" spans="1:206" s="4" customFormat="1">
      <c r="A564" s="6"/>
      <c r="B564" s="6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2"/>
      <c r="U564" s="2"/>
      <c r="V564" s="79"/>
      <c r="W564" s="146"/>
      <c r="X564" s="129"/>
      <c r="Y564" s="79"/>
      <c r="Z564" s="77"/>
      <c r="AA564" s="77"/>
      <c r="AB564" s="2"/>
      <c r="AC564" s="2"/>
      <c r="AD564" s="239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</row>
    <row r="565" spans="1:206" s="4" customFormat="1">
      <c r="A565" s="6"/>
      <c r="B565" s="6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2"/>
      <c r="U565" s="2"/>
      <c r="V565" s="79"/>
      <c r="W565" s="146"/>
      <c r="X565" s="129"/>
      <c r="Y565" s="79"/>
      <c r="Z565" s="77"/>
      <c r="AA565" s="77"/>
      <c r="AB565" s="2"/>
      <c r="AC565" s="2"/>
      <c r="AD565" s="239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</row>
    <row r="566" spans="1:206" s="4" customFormat="1">
      <c r="A566" s="6"/>
      <c r="B566" s="6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2"/>
      <c r="U566" s="2"/>
      <c r="V566" s="79"/>
      <c r="W566" s="146"/>
      <c r="X566" s="129"/>
      <c r="Y566" s="79"/>
      <c r="Z566" s="77"/>
      <c r="AA566" s="77"/>
      <c r="AB566" s="2"/>
      <c r="AC566" s="2"/>
      <c r="AD566" s="239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</row>
    <row r="567" spans="1:206" s="4" customFormat="1">
      <c r="A567" s="6"/>
      <c r="B567" s="6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2"/>
      <c r="U567" s="2"/>
      <c r="V567" s="79"/>
      <c r="W567" s="146"/>
      <c r="X567" s="129"/>
      <c r="Y567" s="79"/>
      <c r="Z567" s="77"/>
      <c r="AA567" s="77"/>
      <c r="AB567" s="2"/>
      <c r="AC567" s="2"/>
      <c r="AD567" s="239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</row>
    <row r="568" spans="1:206" s="4" customFormat="1">
      <c r="A568" s="6"/>
      <c r="B568" s="6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2"/>
      <c r="U568" s="2"/>
      <c r="V568" s="79"/>
      <c r="W568" s="146"/>
      <c r="X568" s="129"/>
      <c r="Y568" s="79"/>
      <c r="Z568" s="77"/>
      <c r="AA568" s="77"/>
      <c r="AB568" s="2"/>
      <c r="AC568" s="2"/>
      <c r="AD568" s="239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</row>
    <row r="569" spans="1:206" s="4" customFormat="1">
      <c r="A569" s="6"/>
      <c r="B569" s="6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2"/>
      <c r="U569" s="2"/>
      <c r="V569" s="79"/>
      <c r="W569" s="146"/>
      <c r="X569" s="129"/>
      <c r="Y569" s="79"/>
      <c r="Z569" s="77"/>
      <c r="AA569" s="77"/>
      <c r="AB569" s="2"/>
      <c r="AC569" s="2"/>
      <c r="AD569" s="239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</row>
    <row r="570" spans="1:206" s="4" customFormat="1">
      <c r="A570" s="6"/>
      <c r="B570" s="6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2"/>
      <c r="U570" s="2"/>
      <c r="V570" s="79"/>
      <c r="W570" s="146"/>
      <c r="X570" s="129"/>
      <c r="Y570" s="79"/>
      <c r="Z570" s="77"/>
      <c r="AA570" s="77"/>
      <c r="AB570" s="2"/>
      <c r="AC570" s="2"/>
      <c r="AD570" s="239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</row>
    <row r="571" spans="1:206" s="4" customFormat="1">
      <c r="A571" s="6"/>
      <c r="B571" s="6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2"/>
      <c r="U571" s="2"/>
      <c r="V571" s="79"/>
      <c r="W571" s="146"/>
      <c r="X571" s="129"/>
      <c r="Y571" s="79"/>
      <c r="Z571" s="77"/>
      <c r="AA571" s="77"/>
      <c r="AB571" s="2"/>
      <c r="AC571" s="2"/>
      <c r="AD571" s="239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</row>
    <row r="572" spans="1:206" s="4" customFormat="1">
      <c r="A572" s="6"/>
      <c r="B572" s="6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2"/>
      <c r="U572" s="2"/>
      <c r="V572" s="79"/>
      <c r="W572" s="146"/>
      <c r="X572" s="129"/>
      <c r="Y572" s="79"/>
      <c r="Z572" s="77"/>
      <c r="AA572" s="77"/>
      <c r="AB572" s="2"/>
      <c r="AC572" s="2"/>
      <c r="AD572" s="239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</row>
    <row r="573" spans="1:206" s="4" customFormat="1">
      <c r="A573" s="6"/>
      <c r="B573" s="6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2"/>
      <c r="U573" s="2"/>
      <c r="V573" s="79"/>
      <c r="W573" s="146"/>
      <c r="X573" s="129"/>
      <c r="Y573" s="79"/>
      <c r="Z573" s="77"/>
      <c r="AA573" s="77"/>
      <c r="AB573" s="2"/>
      <c r="AC573" s="2"/>
      <c r="AD573" s="239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</row>
    <row r="574" spans="1:206" s="4" customFormat="1">
      <c r="A574" s="6"/>
      <c r="B574" s="6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2"/>
      <c r="U574" s="2"/>
      <c r="V574" s="79"/>
      <c r="W574" s="146"/>
      <c r="X574" s="129"/>
      <c r="Y574" s="79"/>
      <c r="Z574" s="77"/>
      <c r="AA574" s="77"/>
      <c r="AB574" s="2"/>
      <c r="AC574" s="2"/>
      <c r="AD574" s="239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</row>
    <row r="575" spans="1:206" s="4" customFormat="1">
      <c r="A575" s="6"/>
      <c r="B575" s="6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2"/>
      <c r="U575" s="2"/>
      <c r="V575" s="79"/>
      <c r="W575" s="146"/>
      <c r="X575" s="129"/>
      <c r="Y575" s="79"/>
      <c r="Z575" s="77"/>
      <c r="AA575" s="77"/>
      <c r="AB575" s="2"/>
      <c r="AC575" s="2"/>
      <c r="AD575" s="239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</row>
    <row r="576" spans="1:206" s="4" customFormat="1">
      <c r="A576" s="6"/>
      <c r="B576" s="6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2"/>
      <c r="U576" s="2"/>
      <c r="V576" s="79"/>
      <c r="W576" s="146"/>
      <c r="X576" s="129"/>
      <c r="Y576" s="79"/>
      <c r="Z576" s="77"/>
      <c r="AA576" s="77"/>
      <c r="AB576" s="2"/>
      <c r="AC576" s="2"/>
      <c r="AD576" s="239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</row>
    <row r="577" spans="1:206" s="4" customFormat="1">
      <c r="A577" s="6"/>
      <c r="B577" s="6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2"/>
      <c r="U577" s="2"/>
      <c r="V577" s="79"/>
      <c r="W577" s="146"/>
      <c r="X577" s="129"/>
      <c r="Y577" s="79"/>
      <c r="Z577" s="77"/>
      <c r="AA577" s="77"/>
      <c r="AB577" s="2"/>
      <c r="AC577" s="2"/>
      <c r="AD577" s="239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</row>
    <row r="578" spans="1:206" s="4" customFormat="1">
      <c r="A578" s="6"/>
      <c r="B578" s="6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2"/>
      <c r="U578" s="2"/>
      <c r="V578" s="79"/>
      <c r="W578" s="146"/>
      <c r="X578" s="129"/>
      <c r="Y578" s="79"/>
      <c r="Z578" s="77"/>
      <c r="AA578" s="77"/>
      <c r="AB578" s="2"/>
      <c r="AC578" s="2"/>
      <c r="AD578" s="239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</row>
    <row r="579" spans="1:206" s="4" customFormat="1">
      <c r="A579" s="6"/>
      <c r="B579" s="6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2"/>
      <c r="U579" s="2"/>
      <c r="V579" s="79"/>
      <c r="W579" s="146"/>
      <c r="X579" s="129"/>
      <c r="Y579" s="79"/>
      <c r="Z579" s="77"/>
      <c r="AA579" s="77"/>
      <c r="AB579" s="2"/>
      <c r="AC579" s="2"/>
      <c r="AD579" s="239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</row>
    <row r="580" spans="1:206" s="4" customFormat="1">
      <c r="A580" s="6"/>
      <c r="B580" s="6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2"/>
      <c r="U580" s="2"/>
      <c r="V580" s="79"/>
      <c r="W580" s="146"/>
      <c r="X580" s="129"/>
      <c r="Y580" s="79"/>
      <c r="Z580" s="77"/>
      <c r="AA580" s="77"/>
      <c r="AB580" s="2"/>
      <c r="AC580" s="2"/>
      <c r="AD580" s="239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</row>
    <row r="581" spans="1:206" s="4" customFormat="1">
      <c r="A581" s="6"/>
      <c r="B581" s="6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2"/>
      <c r="U581" s="2"/>
      <c r="V581" s="79"/>
      <c r="W581" s="146"/>
      <c r="X581" s="129"/>
      <c r="Y581" s="79"/>
      <c r="Z581" s="77"/>
      <c r="AA581" s="77"/>
      <c r="AB581" s="2"/>
      <c r="AC581" s="2"/>
      <c r="AD581" s="239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</row>
    <row r="582" spans="1:206" s="4" customFormat="1">
      <c r="A582" s="6"/>
      <c r="B582" s="6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2"/>
      <c r="U582" s="2"/>
      <c r="V582" s="79"/>
      <c r="W582" s="146"/>
      <c r="X582" s="129"/>
      <c r="Y582" s="79"/>
      <c r="Z582" s="77"/>
      <c r="AA582" s="77"/>
      <c r="AB582" s="2"/>
      <c r="AC582" s="2"/>
      <c r="AD582" s="239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</row>
    <row r="583" spans="1:206" s="4" customFormat="1">
      <c r="A583" s="6"/>
      <c r="B583" s="6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2"/>
      <c r="U583" s="2"/>
      <c r="V583" s="79"/>
      <c r="W583" s="146"/>
      <c r="X583" s="129"/>
      <c r="Y583" s="79"/>
      <c r="Z583" s="77"/>
      <c r="AA583" s="77"/>
      <c r="AB583" s="2"/>
      <c r="AC583" s="2"/>
      <c r="AD583" s="239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</row>
    <row r="584" spans="1:206" s="4" customFormat="1">
      <c r="A584" s="6"/>
      <c r="B584" s="6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2"/>
      <c r="U584" s="2"/>
      <c r="V584" s="79"/>
      <c r="W584" s="146"/>
      <c r="X584" s="129"/>
      <c r="Y584" s="79"/>
      <c r="Z584" s="77"/>
      <c r="AA584" s="77"/>
      <c r="AB584" s="2"/>
      <c r="AC584" s="2"/>
      <c r="AD584" s="239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</row>
    <row r="585" spans="1:206" s="4" customFormat="1">
      <c r="A585" s="6"/>
      <c r="B585" s="6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2"/>
      <c r="U585" s="2"/>
      <c r="V585" s="79"/>
      <c r="W585" s="146"/>
      <c r="X585" s="129"/>
      <c r="Y585" s="79"/>
      <c r="Z585" s="77"/>
      <c r="AA585" s="77"/>
      <c r="AB585" s="2"/>
      <c r="AC585" s="2"/>
      <c r="AD585" s="239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</row>
    <row r="586" spans="1:206" s="4" customFormat="1">
      <c r="A586" s="6"/>
      <c r="B586" s="6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2"/>
      <c r="U586" s="2"/>
      <c r="V586" s="79"/>
      <c r="W586" s="146"/>
      <c r="X586" s="129"/>
      <c r="Y586" s="79"/>
      <c r="Z586" s="77"/>
      <c r="AA586" s="77"/>
      <c r="AB586" s="2"/>
      <c r="AC586" s="2"/>
      <c r="AD586" s="239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</row>
    <row r="587" spans="1:206" s="4" customFormat="1">
      <c r="A587" s="6"/>
      <c r="B587" s="6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2"/>
      <c r="U587" s="2"/>
      <c r="V587" s="79"/>
      <c r="W587" s="146"/>
      <c r="X587" s="129"/>
      <c r="Y587" s="79"/>
      <c r="Z587" s="77"/>
      <c r="AA587" s="77"/>
      <c r="AB587" s="2"/>
      <c r="AC587" s="2"/>
      <c r="AD587" s="239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</row>
    <row r="588" spans="1:206" s="4" customFormat="1">
      <c r="A588" s="6"/>
      <c r="B588" s="6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2"/>
      <c r="U588" s="2"/>
      <c r="V588" s="79"/>
      <c r="W588" s="146"/>
      <c r="X588" s="129"/>
      <c r="Y588" s="79"/>
      <c r="Z588" s="77"/>
      <c r="AA588" s="77"/>
      <c r="AB588" s="2"/>
      <c r="AC588" s="2"/>
      <c r="AD588" s="239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</row>
    <row r="589" spans="1:206" s="4" customFormat="1">
      <c r="A589" s="6"/>
      <c r="B589" s="6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2"/>
      <c r="U589" s="2"/>
      <c r="V589" s="79"/>
      <c r="W589" s="146"/>
      <c r="X589" s="129"/>
      <c r="Y589" s="79"/>
      <c r="Z589" s="77"/>
      <c r="AA589" s="77"/>
      <c r="AB589" s="2"/>
      <c r="AC589" s="2"/>
      <c r="AD589" s="239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</row>
    <row r="590" spans="1:206" s="4" customFormat="1">
      <c r="A590" s="6"/>
      <c r="B590" s="6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2"/>
      <c r="U590" s="2"/>
      <c r="V590" s="79"/>
      <c r="W590" s="146"/>
      <c r="X590" s="129"/>
      <c r="Y590" s="79"/>
      <c r="Z590" s="77"/>
      <c r="AA590" s="77"/>
      <c r="AB590" s="2"/>
      <c r="AC590" s="2"/>
      <c r="AD590" s="239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</row>
    <row r="591" spans="1:206" s="4" customFormat="1">
      <c r="A591" s="6"/>
      <c r="B591" s="6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2"/>
      <c r="U591" s="2"/>
      <c r="V591" s="79"/>
      <c r="W591" s="146"/>
      <c r="X591" s="129"/>
      <c r="Y591" s="79"/>
      <c r="Z591" s="77"/>
      <c r="AA591" s="77"/>
      <c r="AB591" s="2"/>
      <c r="AC591" s="2"/>
      <c r="AD591" s="239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</row>
    <row r="592" spans="1:206" s="4" customFormat="1">
      <c r="A592" s="6"/>
      <c r="B592" s="6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2"/>
      <c r="U592" s="2"/>
      <c r="V592" s="79"/>
      <c r="W592" s="146"/>
      <c r="X592" s="129"/>
      <c r="Y592" s="79"/>
      <c r="Z592" s="77"/>
      <c r="AA592" s="77"/>
      <c r="AB592" s="2"/>
      <c r="AC592" s="2"/>
      <c r="AD592" s="239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</row>
    <row r="593" spans="1:206" s="4" customFormat="1">
      <c r="A593" s="6"/>
      <c r="B593" s="6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2"/>
      <c r="U593" s="2"/>
      <c r="V593" s="79"/>
      <c r="W593" s="146"/>
      <c r="X593" s="129"/>
      <c r="Y593" s="79"/>
      <c r="Z593" s="77"/>
      <c r="AA593" s="77"/>
      <c r="AB593" s="2"/>
      <c r="AC593" s="2"/>
      <c r="AD593" s="239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</row>
    <row r="594" spans="1:206" s="4" customFormat="1">
      <c r="A594" s="6"/>
      <c r="B594" s="6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2"/>
      <c r="U594" s="2"/>
      <c r="V594" s="79"/>
      <c r="W594" s="146"/>
      <c r="X594" s="129"/>
      <c r="Y594" s="79"/>
      <c r="Z594" s="77"/>
      <c r="AA594" s="77"/>
      <c r="AB594" s="2"/>
      <c r="AC594" s="2"/>
      <c r="AD594" s="239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</row>
    <row r="595" spans="1:206" s="4" customFormat="1">
      <c r="A595" s="6"/>
      <c r="B595" s="6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2"/>
      <c r="U595" s="2"/>
      <c r="V595" s="79"/>
      <c r="W595" s="146"/>
      <c r="X595" s="129"/>
      <c r="Y595" s="79"/>
      <c r="Z595" s="77"/>
      <c r="AA595" s="77"/>
      <c r="AB595" s="2"/>
      <c r="AC595" s="2"/>
      <c r="AD595" s="239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</row>
    <row r="596" spans="1:206" s="4" customFormat="1">
      <c r="A596" s="6"/>
      <c r="B596" s="6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2"/>
      <c r="U596" s="2"/>
      <c r="V596" s="79"/>
      <c r="W596" s="146"/>
      <c r="X596" s="129"/>
      <c r="Y596" s="79"/>
      <c r="Z596" s="77"/>
      <c r="AA596" s="77"/>
      <c r="AB596" s="2"/>
      <c r="AC596" s="2"/>
      <c r="AD596" s="239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</row>
    <row r="597" spans="1:206" s="4" customFormat="1">
      <c r="A597" s="6"/>
      <c r="B597" s="6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2"/>
      <c r="U597" s="2"/>
      <c r="V597" s="79"/>
      <c r="W597" s="146"/>
      <c r="X597" s="129"/>
      <c r="Y597" s="79"/>
      <c r="Z597" s="77"/>
      <c r="AA597" s="77"/>
      <c r="AB597" s="2"/>
      <c r="AC597" s="2"/>
      <c r="AD597" s="239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</row>
    <row r="598" spans="1:206" s="4" customFormat="1">
      <c r="A598" s="6"/>
      <c r="B598" s="6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2"/>
      <c r="U598" s="2"/>
      <c r="V598" s="79"/>
      <c r="W598" s="146"/>
      <c r="X598" s="129"/>
      <c r="Y598" s="79"/>
      <c r="Z598" s="77"/>
      <c r="AA598" s="77"/>
      <c r="AB598" s="2"/>
      <c r="AC598" s="2"/>
      <c r="AD598" s="239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</row>
    <row r="599" spans="1:206" s="4" customFormat="1">
      <c r="A599" s="6"/>
      <c r="B599" s="6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2"/>
      <c r="U599" s="2"/>
      <c r="V599" s="79"/>
      <c r="W599" s="146"/>
      <c r="X599" s="129"/>
      <c r="Y599" s="79"/>
      <c r="Z599" s="77"/>
      <c r="AA599" s="77"/>
      <c r="AB599" s="2"/>
      <c r="AC599" s="2"/>
      <c r="AD599" s="239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</row>
    <row r="600" spans="1:206" s="4" customFormat="1">
      <c r="A600" s="6"/>
      <c r="B600" s="6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2"/>
      <c r="U600" s="2"/>
      <c r="V600" s="79"/>
      <c r="W600" s="146"/>
      <c r="X600" s="129"/>
      <c r="Y600" s="79"/>
      <c r="Z600" s="77"/>
      <c r="AA600" s="77"/>
      <c r="AB600" s="2"/>
      <c r="AC600" s="2"/>
      <c r="AD600" s="239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</row>
    <row r="601" spans="1:206" s="4" customFormat="1">
      <c r="A601" s="6"/>
      <c r="B601" s="6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2"/>
      <c r="U601" s="2"/>
      <c r="V601" s="79"/>
      <c r="W601" s="146"/>
      <c r="X601" s="129"/>
      <c r="Y601" s="79"/>
      <c r="Z601" s="77"/>
      <c r="AA601" s="77"/>
      <c r="AB601" s="2"/>
      <c r="AC601" s="2"/>
      <c r="AD601" s="239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</row>
    <row r="602" spans="1:206" s="4" customFormat="1">
      <c r="A602" s="6"/>
      <c r="B602" s="6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2"/>
      <c r="U602" s="2"/>
      <c r="V602" s="79"/>
      <c r="W602" s="146"/>
      <c r="X602" s="129"/>
      <c r="Y602" s="79"/>
      <c r="Z602" s="77"/>
      <c r="AA602" s="77"/>
      <c r="AB602" s="2"/>
      <c r="AC602" s="2"/>
      <c r="AD602" s="239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</row>
    <row r="603" spans="1:206" s="4" customFormat="1">
      <c r="A603" s="6"/>
      <c r="B603" s="6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2"/>
      <c r="U603" s="2"/>
      <c r="V603" s="79"/>
      <c r="W603" s="146"/>
      <c r="X603" s="129"/>
      <c r="Y603" s="79"/>
      <c r="Z603" s="77"/>
      <c r="AA603" s="77"/>
      <c r="AB603" s="2"/>
      <c r="AC603" s="2"/>
      <c r="AD603" s="239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</row>
    <row r="604" spans="1:206" s="4" customFormat="1">
      <c r="A604" s="6"/>
      <c r="B604" s="6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2"/>
      <c r="U604" s="2"/>
      <c r="V604" s="79"/>
      <c r="W604" s="146"/>
      <c r="X604" s="129"/>
      <c r="Y604" s="79"/>
      <c r="Z604" s="77"/>
      <c r="AA604" s="77"/>
      <c r="AB604" s="2"/>
      <c r="AC604" s="2"/>
      <c r="AD604" s="239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</row>
    <row r="605" spans="1:206" s="4" customFormat="1">
      <c r="A605" s="6"/>
      <c r="B605" s="6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2"/>
      <c r="U605" s="2"/>
      <c r="V605" s="79"/>
      <c r="W605" s="146"/>
      <c r="X605" s="129"/>
      <c r="Y605" s="79"/>
      <c r="Z605" s="77"/>
      <c r="AA605" s="77"/>
      <c r="AB605" s="2"/>
      <c r="AC605" s="2"/>
      <c r="AD605" s="239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</row>
    <row r="606" spans="1:206" s="4" customFormat="1">
      <c r="A606" s="6"/>
      <c r="B606" s="6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2"/>
      <c r="U606" s="2"/>
      <c r="V606" s="79"/>
      <c r="W606" s="146"/>
      <c r="X606" s="129"/>
      <c r="Y606" s="79"/>
      <c r="Z606" s="77"/>
      <c r="AA606" s="77"/>
      <c r="AB606" s="2"/>
      <c r="AC606" s="2"/>
      <c r="AD606" s="239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</row>
    <row r="607" spans="1:206" s="4" customFormat="1">
      <c r="A607" s="6"/>
      <c r="B607" s="6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2"/>
      <c r="U607" s="2"/>
      <c r="V607" s="79"/>
      <c r="W607" s="146"/>
      <c r="X607" s="129"/>
      <c r="Y607" s="79"/>
      <c r="Z607" s="77"/>
      <c r="AA607" s="77"/>
      <c r="AB607" s="2"/>
      <c r="AC607" s="2"/>
      <c r="AD607" s="239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</row>
    <row r="608" spans="1:206" s="4" customFormat="1">
      <c r="A608" s="6"/>
      <c r="B608" s="6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2"/>
      <c r="U608" s="2"/>
      <c r="V608" s="79"/>
      <c r="W608" s="146"/>
      <c r="X608" s="129"/>
      <c r="Y608" s="79"/>
      <c r="Z608" s="77"/>
      <c r="AA608" s="77"/>
      <c r="AB608" s="2"/>
      <c r="AC608" s="2"/>
      <c r="AD608" s="239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</row>
    <row r="609" spans="1:206" s="4" customFormat="1">
      <c r="A609" s="6"/>
      <c r="B609" s="6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2"/>
      <c r="U609" s="2"/>
      <c r="V609" s="79"/>
      <c r="W609" s="146"/>
      <c r="X609" s="129"/>
      <c r="Y609" s="79"/>
      <c r="Z609" s="77"/>
      <c r="AA609" s="77"/>
      <c r="AB609" s="2"/>
      <c r="AC609" s="2"/>
      <c r="AD609" s="239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</row>
    <row r="610" spans="1:206" s="4" customFormat="1">
      <c r="A610" s="6"/>
      <c r="B610" s="6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2"/>
      <c r="U610" s="2"/>
      <c r="V610" s="79"/>
      <c r="W610" s="146"/>
      <c r="X610" s="129"/>
      <c r="Y610" s="79"/>
      <c r="Z610" s="77"/>
      <c r="AA610" s="77"/>
      <c r="AB610" s="2"/>
      <c r="AC610" s="2"/>
      <c r="AD610" s="239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</row>
    <row r="611" spans="1:206" s="4" customFormat="1">
      <c r="A611" s="6"/>
      <c r="B611" s="6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2"/>
      <c r="U611" s="2"/>
      <c r="V611" s="79"/>
      <c r="W611" s="146"/>
      <c r="X611" s="129"/>
      <c r="Y611" s="79"/>
      <c r="Z611" s="77"/>
      <c r="AA611" s="77"/>
      <c r="AB611" s="2"/>
      <c r="AC611" s="2"/>
      <c r="AD611" s="239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</row>
    <row r="612" spans="1:206" s="4" customFormat="1">
      <c r="A612" s="6"/>
      <c r="B612" s="6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2"/>
      <c r="U612" s="2"/>
      <c r="V612" s="79"/>
      <c r="W612" s="146"/>
      <c r="X612" s="129"/>
      <c r="Y612" s="79"/>
      <c r="Z612" s="77"/>
      <c r="AA612" s="77"/>
      <c r="AB612" s="2"/>
      <c r="AC612" s="2"/>
      <c r="AD612" s="239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</row>
    <row r="613" spans="1:206" s="4" customFormat="1">
      <c r="A613" s="6"/>
      <c r="B613" s="6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2"/>
      <c r="U613" s="2"/>
      <c r="V613" s="79"/>
      <c r="W613" s="146"/>
      <c r="X613" s="129"/>
      <c r="Y613" s="79"/>
      <c r="Z613" s="77"/>
      <c r="AA613" s="77"/>
      <c r="AB613" s="2"/>
      <c r="AC613" s="2"/>
      <c r="AD613" s="239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</row>
    <row r="614" spans="1:206" s="4" customFormat="1">
      <c r="A614" s="6"/>
      <c r="B614" s="6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2"/>
      <c r="U614" s="2"/>
      <c r="V614" s="79"/>
      <c r="W614" s="146"/>
      <c r="X614" s="129"/>
      <c r="Y614" s="79"/>
      <c r="Z614" s="77"/>
      <c r="AA614" s="77"/>
      <c r="AB614" s="2"/>
      <c r="AC614" s="2"/>
      <c r="AD614" s="239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</row>
    <row r="615" spans="1:206" s="4" customFormat="1">
      <c r="A615" s="6"/>
      <c r="B615" s="6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2"/>
      <c r="U615" s="2"/>
      <c r="V615" s="79"/>
      <c r="W615" s="146"/>
      <c r="X615" s="129"/>
      <c r="Y615" s="79"/>
      <c r="Z615" s="77"/>
      <c r="AA615" s="77"/>
      <c r="AB615" s="2"/>
      <c r="AC615" s="2"/>
      <c r="AD615" s="239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</row>
    <row r="616" spans="1:206" s="4" customFormat="1">
      <c r="A616" s="6"/>
      <c r="B616" s="6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2"/>
      <c r="U616" s="2"/>
      <c r="V616" s="79"/>
      <c r="W616" s="146"/>
      <c r="X616" s="129"/>
      <c r="Y616" s="79"/>
      <c r="Z616" s="77"/>
      <c r="AA616" s="77"/>
      <c r="AB616" s="2"/>
      <c r="AC616" s="2"/>
      <c r="AD616" s="239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</row>
    <row r="617" spans="1:206" s="4" customFormat="1">
      <c r="A617" s="6"/>
      <c r="B617" s="6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2"/>
      <c r="U617" s="2"/>
      <c r="V617" s="79"/>
      <c r="W617" s="146"/>
      <c r="X617" s="129"/>
      <c r="Y617" s="79"/>
      <c r="Z617" s="77"/>
      <c r="AA617" s="77"/>
      <c r="AB617" s="2"/>
      <c r="AC617" s="2"/>
      <c r="AD617" s="239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</row>
    <row r="618" spans="1:206" s="4" customFormat="1">
      <c r="A618" s="6"/>
      <c r="B618" s="6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2"/>
      <c r="U618" s="2"/>
      <c r="V618" s="79"/>
      <c r="W618" s="146"/>
      <c r="X618" s="129"/>
      <c r="Y618" s="79"/>
      <c r="Z618" s="77"/>
      <c r="AA618" s="77"/>
      <c r="AB618" s="2"/>
      <c r="AC618" s="2"/>
      <c r="AD618" s="239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</row>
    <row r="619" spans="1:206" s="4" customFormat="1">
      <c r="A619" s="6"/>
      <c r="B619" s="6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2"/>
      <c r="U619" s="2"/>
      <c r="V619" s="79"/>
      <c r="W619" s="146"/>
      <c r="X619" s="129"/>
      <c r="Y619" s="79"/>
      <c r="Z619" s="77"/>
      <c r="AA619" s="77"/>
      <c r="AB619" s="2"/>
      <c r="AC619" s="2"/>
      <c r="AD619" s="239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</row>
    <row r="620" spans="1:206" s="4" customFormat="1">
      <c r="A620" s="6"/>
      <c r="B620" s="6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2"/>
      <c r="U620" s="2"/>
      <c r="V620" s="79"/>
      <c r="W620" s="146"/>
      <c r="X620" s="129"/>
      <c r="Y620" s="79"/>
      <c r="Z620" s="77"/>
      <c r="AA620" s="77"/>
      <c r="AB620" s="2"/>
      <c r="AC620" s="2"/>
      <c r="AD620" s="239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</row>
    <row r="621" spans="1:206" s="4" customFormat="1">
      <c r="A621" s="6"/>
      <c r="B621" s="6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2"/>
      <c r="U621" s="2"/>
      <c r="V621" s="79"/>
      <c r="W621" s="146"/>
      <c r="X621" s="129"/>
      <c r="Y621" s="79"/>
      <c r="Z621" s="77"/>
      <c r="AA621" s="77"/>
      <c r="AB621" s="2"/>
      <c r="AC621" s="2"/>
      <c r="AD621" s="239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</row>
    <row r="622" spans="1:206" s="4" customFormat="1">
      <c r="A622" s="6"/>
      <c r="B622" s="6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2"/>
      <c r="U622" s="2"/>
      <c r="V622" s="79"/>
      <c r="W622" s="146"/>
      <c r="X622" s="129"/>
      <c r="Y622" s="79"/>
      <c r="Z622" s="77"/>
      <c r="AA622" s="77"/>
      <c r="AB622" s="2"/>
      <c r="AC622" s="2"/>
      <c r="AD622" s="239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</row>
    <row r="623" spans="1:206" s="4" customFormat="1">
      <c r="A623" s="6"/>
      <c r="B623" s="6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2"/>
      <c r="U623" s="2"/>
      <c r="V623" s="79"/>
      <c r="W623" s="146"/>
      <c r="X623" s="129"/>
      <c r="Y623" s="79"/>
      <c r="Z623" s="77"/>
      <c r="AA623" s="77"/>
      <c r="AB623" s="2"/>
      <c r="AC623" s="2"/>
      <c r="AD623" s="239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</row>
    <row r="624" spans="1:206" s="4" customFormat="1">
      <c r="A624" s="6"/>
      <c r="B624" s="6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2"/>
      <c r="U624" s="2"/>
      <c r="V624" s="79"/>
      <c r="W624" s="146"/>
      <c r="X624" s="129"/>
      <c r="Y624" s="79"/>
      <c r="Z624" s="77"/>
      <c r="AA624" s="77"/>
      <c r="AB624" s="2"/>
      <c r="AC624" s="2"/>
      <c r="AD624" s="239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</row>
    <row r="625" spans="1:206" s="4" customFormat="1">
      <c r="A625" s="6"/>
      <c r="B625" s="6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2"/>
      <c r="U625" s="2"/>
      <c r="V625" s="79"/>
      <c r="W625" s="146"/>
      <c r="X625" s="129"/>
      <c r="Y625" s="79"/>
      <c r="Z625" s="77"/>
      <c r="AA625" s="77"/>
      <c r="AB625" s="2"/>
      <c r="AC625" s="2"/>
      <c r="AD625" s="239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</row>
    <row r="626" spans="1:206" s="4" customFormat="1">
      <c r="A626" s="6"/>
      <c r="B626" s="6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2"/>
      <c r="U626" s="2"/>
      <c r="V626" s="79"/>
      <c r="W626" s="146"/>
      <c r="X626" s="129"/>
      <c r="Y626" s="79"/>
      <c r="Z626" s="77"/>
      <c r="AA626" s="77"/>
      <c r="AB626" s="2"/>
      <c r="AC626" s="2"/>
      <c r="AD626" s="239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</row>
    <row r="627" spans="1:206" s="4" customFormat="1">
      <c r="A627" s="6"/>
      <c r="B627" s="6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2"/>
      <c r="U627" s="2"/>
      <c r="V627" s="79"/>
      <c r="W627" s="146"/>
      <c r="X627" s="129"/>
      <c r="Y627" s="79"/>
      <c r="Z627" s="77"/>
      <c r="AA627" s="77"/>
      <c r="AB627" s="2"/>
      <c r="AC627" s="2"/>
      <c r="AD627" s="239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</row>
    <row r="628" spans="1:206" s="4" customFormat="1">
      <c r="A628" s="6"/>
      <c r="B628" s="6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2"/>
      <c r="U628" s="2"/>
      <c r="V628" s="79"/>
      <c r="W628" s="146"/>
      <c r="X628" s="129"/>
      <c r="Y628" s="79"/>
      <c r="Z628" s="77"/>
      <c r="AA628" s="77"/>
      <c r="AB628" s="2"/>
      <c r="AC628" s="2"/>
      <c r="AD628" s="239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</row>
    <row r="629" spans="1:206" s="4" customFormat="1">
      <c r="A629" s="6"/>
      <c r="B629" s="6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2"/>
      <c r="U629" s="2"/>
      <c r="V629" s="79"/>
      <c r="W629" s="146"/>
      <c r="X629" s="129"/>
      <c r="Y629" s="79"/>
      <c r="Z629" s="77"/>
      <c r="AA629" s="77"/>
      <c r="AB629" s="2"/>
      <c r="AC629" s="2"/>
      <c r="AD629" s="239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</row>
    <row r="630" spans="1:206" s="4" customFormat="1">
      <c r="A630" s="6"/>
      <c r="B630" s="6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2"/>
      <c r="U630" s="2"/>
      <c r="V630" s="79"/>
      <c r="W630" s="146"/>
      <c r="X630" s="129"/>
      <c r="Y630" s="79"/>
      <c r="Z630" s="77"/>
      <c r="AA630" s="77"/>
      <c r="AB630" s="2"/>
      <c r="AC630" s="2"/>
      <c r="AD630" s="239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</row>
    <row r="631" spans="1:206" s="4" customFormat="1">
      <c r="A631" s="6"/>
      <c r="B631" s="6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2"/>
      <c r="U631" s="2"/>
      <c r="V631" s="79"/>
      <c r="W631" s="146"/>
      <c r="X631" s="129"/>
      <c r="Y631" s="79"/>
      <c r="Z631" s="77"/>
      <c r="AA631" s="77"/>
      <c r="AB631" s="2"/>
      <c r="AC631" s="2"/>
      <c r="AD631" s="239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</row>
    <row r="632" spans="1:206" s="4" customFormat="1">
      <c r="A632" s="6"/>
      <c r="B632" s="6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2"/>
      <c r="U632" s="2"/>
      <c r="V632" s="79"/>
      <c r="W632" s="146"/>
      <c r="X632" s="129"/>
      <c r="Y632" s="79"/>
      <c r="Z632" s="77"/>
      <c r="AA632" s="77"/>
      <c r="AB632" s="2"/>
      <c r="AC632" s="2"/>
      <c r="AD632" s="239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</row>
    <row r="633" spans="1:206" s="4" customFormat="1">
      <c r="A633" s="6"/>
      <c r="B633" s="6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2"/>
      <c r="U633" s="2"/>
      <c r="V633" s="79"/>
      <c r="W633" s="146"/>
      <c r="X633" s="129"/>
      <c r="Y633" s="79"/>
      <c r="Z633" s="77"/>
      <c r="AA633" s="77"/>
      <c r="AB633" s="2"/>
      <c r="AC633" s="2"/>
      <c r="AD633" s="239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</row>
    <row r="634" spans="1:206" s="4" customFormat="1">
      <c r="A634" s="6"/>
      <c r="B634" s="6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2"/>
      <c r="U634" s="2"/>
      <c r="V634" s="79"/>
      <c r="W634" s="146"/>
      <c r="X634" s="129"/>
      <c r="Y634" s="79"/>
      <c r="Z634" s="77"/>
      <c r="AA634" s="77"/>
      <c r="AB634" s="2"/>
      <c r="AC634" s="2"/>
      <c r="AD634" s="239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</row>
    <row r="635" spans="1:206" s="4" customFormat="1">
      <c r="A635" s="6"/>
      <c r="B635" s="6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2"/>
      <c r="U635" s="2"/>
      <c r="V635" s="79"/>
      <c r="W635" s="146"/>
      <c r="X635" s="129"/>
      <c r="Y635" s="79"/>
      <c r="Z635" s="77"/>
      <c r="AA635" s="77"/>
      <c r="AB635" s="2"/>
      <c r="AC635" s="2"/>
      <c r="AD635" s="239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</row>
    <row r="636" spans="1:206" s="4" customFormat="1">
      <c r="A636" s="6"/>
      <c r="B636" s="6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2"/>
      <c r="U636" s="2"/>
      <c r="V636" s="79"/>
      <c r="W636" s="146"/>
      <c r="X636" s="129"/>
      <c r="Y636" s="79"/>
      <c r="Z636" s="77"/>
      <c r="AA636" s="77"/>
      <c r="AB636" s="2"/>
      <c r="AC636" s="2"/>
      <c r="AD636" s="239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</row>
    <row r="637" spans="1:206" s="4" customFormat="1">
      <c r="A637" s="6"/>
      <c r="B637" s="6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2"/>
      <c r="U637" s="2"/>
      <c r="V637" s="79"/>
      <c r="W637" s="146"/>
      <c r="X637" s="129"/>
      <c r="Y637" s="79"/>
      <c r="Z637" s="77"/>
      <c r="AA637" s="77"/>
      <c r="AB637" s="2"/>
      <c r="AC637" s="2"/>
      <c r="AD637" s="239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</row>
    <row r="638" spans="1:206" s="4" customFormat="1">
      <c r="A638" s="6"/>
      <c r="B638" s="6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2"/>
      <c r="U638" s="2"/>
      <c r="V638" s="79"/>
      <c r="W638" s="146"/>
      <c r="X638" s="129"/>
      <c r="Y638" s="79"/>
      <c r="Z638" s="77"/>
      <c r="AA638" s="77"/>
      <c r="AB638" s="2"/>
      <c r="AC638" s="2"/>
      <c r="AD638" s="239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</row>
    <row r="639" spans="1:206" s="4" customFormat="1">
      <c r="A639" s="6"/>
      <c r="B639" s="6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2"/>
      <c r="U639" s="2"/>
      <c r="V639" s="79"/>
      <c r="W639" s="146"/>
      <c r="X639" s="129"/>
      <c r="Y639" s="79"/>
      <c r="Z639" s="77"/>
      <c r="AA639" s="77"/>
      <c r="AB639" s="2"/>
      <c r="AC639" s="2"/>
      <c r="AD639" s="239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</row>
    <row r="640" spans="1:206" s="4" customFormat="1">
      <c r="A640" s="6"/>
      <c r="B640" s="6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2"/>
      <c r="U640" s="2"/>
      <c r="V640" s="79"/>
      <c r="W640" s="146"/>
      <c r="X640" s="129"/>
      <c r="Y640" s="79"/>
      <c r="Z640" s="77"/>
      <c r="AA640" s="77"/>
      <c r="AB640" s="2"/>
      <c r="AC640" s="2"/>
      <c r="AD640" s="239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</row>
    <row r="641" spans="1:206" s="4" customFormat="1">
      <c r="A641" s="6"/>
      <c r="B641" s="6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2"/>
      <c r="U641" s="2"/>
      <c r="V641" s="79"/>
      <c r="W641" s="146"/>
      <c r="X641" s="129"/>
      <c r="Y641" s="79"/>
      <c r="Z641" s="77"/>
      <c r="AA641" s="77"/>
      <c r="AB641" s="2"/>
      <c r="AC641" s="2"/>
      <c r="AD641" s="239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</row>
    <row r="642" spans="1:206" s="4" customFormat="1">
      <c r="A642" s="6"/>
      <c r="B642" s="6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2"/>
      <c r="U642" s="2"/>
      <c r="V642" s="79"/>
      <c r="W642" s="146"/>
      <c r="X642" s="129"/>
      <c r="Y642" s="79"/>
      <c r="Z642" s="77"/>
      <c r="AA642" s="77"/>
      <c r="AB642" s="2"/>
      <c r="AC642" s="2"/>
      <c r="AD642" s="239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</row>
    <row r="643" spans="1:206" s="4" customFormat="1">
      <c r="A643" s="6"/>
      <c r="B643" s="6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2"/>
      <c r="U643" s="2"/>
      <c r="V643" s="79"/>
      <c r="W643" s="146"/>
      <c r="X643" s="129"/>
      <c r="Y643" s="79"/>
      <c r="Z643" s="77"/>
      <c r="AA643" s="77"/>
      <c r="AB643" s="2"/>
      <c r="AC643" s="2"/>
      <c r="AD643" s="239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</row>
    <row r="644" spans="1:206" s="4" customFormat="1">
      <c r="A644" s="6"/>
      <c r="B644" s="6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2"/>
      <c r="U644" s="2"/>
      <c r="V644" s="79"/>
      <c r="W644" s="146"/>
      <c r="X644" s="129"/>
      <c r="Y644" s="79"/>
      <c r="Z644" s="77"/>
      <c r="AA644" s="77"/>
      <c r="AB644" s="2"/>
      <c r="AC644" s="2"/>
      <c r="AD644" s="239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</row>
    <row r="645" spans="1:206" s="4" customFormat="1">
      <c r="A645" s="6"/>
      <c r="B645" s="6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2"/>
      <c r="U645" s="2"/>
      <c r="V645" s="79"/>
      <c r="W645" s="146"/>
      <c r="X645" s="129"/>
      <c r="Y645" s="79"/>
      <c r="Z645" s="77"/>
      <c r="AA645" s="77"/>
      <c r="AB645" s="2"/>
      <c r="AC645" s="2"/>
      <c r="AD645" s="239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</row>
    <row r="646" spans="1:206" s="4" customFormat="1">
      <c r="A646" s="6"/>
      <c r="B646" s="6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2"/>
      <c r="U646" s="2"/>
      <c r="V646" s="79"/>
      <c r="W646" s="146"/>
      <c r="X646" s="129"/>
      <c r="Y646" s="79"/>
      <c r="Z646" s="77"/>
      <c r="AA646" s="77"/>
      <c r="AB646" s="2"/>
      <c r="AC646" s="2"/>
      <c r="AD646" s="239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</row>
    <row r="647" spans="1:206" s="4" customFormat="1">
      <c r="A647" s="6"/>
      <c r="B647" s="6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2"/>
      <c r="U647" s="2"/>
      <c r="V647" s="79"/>
      <c r="W647" s="146"/>
      <c r="X647" s="129"/>
      <c r="Y647" s="79"/>
      <c r="Z647" s="77"/>
      <c r="AA647" s="77"/>
      <c r="AB647" s="2"/>
      <c r="AC647" s="2"/>
      <c r="AD647" s="239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</row>
    <row r="648" spans="1:206" s="4" customFormat="1">
      <c r="A648" s="6"/>
      <c r="B648" s="6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2"/>
      <c r="U648" s="2"/>
      <c r="V648" s="79"/>
      <c r="W648" s="146"/>
      <c r="X648" s="129"/>
      <c r="Y648" s="79"/>
      <c r="Z648" s="77"/>
      <c r="AA648" s="77"/>
      <c r="AB648" s="2"/>
      <c r="AC648" s="2"/>
      <c r="AD648" s="239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</row>
    <row r="649" spans="1:206" s="4" customFormat="1">
      <c r="A649" s="6"/>
      <c r="B649" s="6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2"/>
      <c r="U649" s="2"/>
      <c r="V649" s="79"/>
      <c r="W649" s="146"/>
      <c r="X649" s="129"/>
      <c r="Y649" s="79"/>
      <c r="Z649" s="77"/>
      <c r="AA649" s="77"/>
      <c r="AB649" s="2"/>
      <c r="AC649" s="2"/>
      <c r="AD649" s="239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</row>
    <row r="650" spans="1:206" s="4" customFormat="1">
      <c r="A650" s="6"/>
      <c r="B650" s="6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2"/>
      <c r="U650" s="2"/>
      <c r="V650" s="79"/>
      <c r="W650" s="146"/>
      <c r="X650" s="129"/>
      <c r="Y650" s="79"/>
      <c r="Z650" s="77"/>
      <c r="AA650" s="77"/>
      <c r="AB650" s="2"/>
      <c r="AC650" s="2"/>
      <c r="AD650" s="239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</row>
    <row r="651" spans="1:206" s="4" customFormat="1">
      <c r="A651" s="6"/>
      <c r="B651" s="6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2"/>
      <c r="U651" s="2"/>
      <c r="V651" s="79"/>
      <c r="W651" s="146"/>
      <c r="X651" s="129"/>
      <c r="Y651" s="79"/>
      <c r="Z651" s="77"/>
      <c r="AA651" s="77"/>
      <c r="AB651" s="2"/>
      <c r="AC651" s="2"/>
      <c r="AD651" s="239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</row>
    <row r="652" spans="1:206" s="4" customFormat="1">
      <c r="A652" s="6"/>
      <c r="B652" s="6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2"/>
      <c r="U652" s="2"/>
      <c r="V652" s="79"/>
      <c r="W652" s="146"/>
      <c r="X652" s="129"/>
      <c r="Y652" s="79"/>
      <c r="Z652" s="77"/>
      <c r="AA652" s="77"/>
      <c r="AB652" s="2"/>
      <c r="AC652" s="2"/>
      <c r="AD652" s="239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</row>
    <row r="653" spans="1:206" s="4" customFormat="1">
      <c r="A653" s="6"/>
      <c r="B653" s="6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2"/>
      <c r="U653" s="2"/>
      <c r="V653" s="79"/>
      <c r="W653" s="146"/>
      <c r="X653" s="129"/>
      <c r="Y653" s="79"/>
      <c r="Z653" s="77"/>
      <c r="AA653" s="77"/>
      <c r="AB653" s="2"/>
      <c r="AC653" s="2"/>
      <c r="AD653" s="239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</row>
    <row r="654" spans="1:206" s="4" customFormat="1">
      <c r="A654" s="6"/>
      <c r="B654" s="6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2"/>
      <c r="U654" s="2"/>
      <c r="V654" s="79"/>
      <c r="W654" s="146"/>
      <c r="X654" s="129"/>
      <c r="Y654" s="79"/>
      <c r="Z654" s="77"/>
      <c r="AA654" s="77"/>
      <c r="AB654" s="2"/>
      <c r="AC654" s="2"/>
      <c r="AD654" s="239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</row>
    <row r="655" spans="1:206" s="4" customFormat="1">
      <c r="A655" s="6"/>
      <c r="B655" s="6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2"/>
      <c r="U655" s="2"/>
      <c r="V655" s="79"/>
      <c r="W655" s="146"/>
      <c r="X655" s="129"/>
      <c r="Y655" s="79"/>
      <c r="Z655" s="77"/>
      <c r="AA655" s="77"/>
      <c r="AB655" s="2"/>
      <c r="AC655" s="2"/>
      <c r="AD655" s="239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</row>
    <row r="656" spans="1:206" s="4" customFormat="1">
      <c r="A656" s="6"/>
      <c r="B656" s="6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2"/>
      <c r="U656" s="2"/>
      <c r="V656" s="79"/>
      <c r="W656" s="146"/>
      <c r="X656" s="129"/>
      <c r="Y656" s="79"/>
      <c r="Z656" s="77"/>
      <c r="AA656" s="77"/>
      <c r="AB656" s="2"/>
      <c r="AC656" s="2"/>
      <c r="AD656" s="239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</row>
    <row r="657" spans="1:206" s="4" customFormat="1">
      <c r="A657" s="6"/>
      <c r="B657" s="6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2"/>
      <c r="U657" s="2"/>
      <c r="V657" s="79"/>
      <c r="W657" s="146"/>
      <c r="X657" s="129"/>
      <c r="Y657" s="79"/>
      <c r="Z657" s="77"/>
      <c r="AA657" s="77"/>
      <c r="AB657" s="2"/>
      <c r="AC657" s="2"/>
      <c r="AD657" s="239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</row>
    <row r="658" spans="1:206" s="4" customFormat="1">
      <c r="A658" s="6"/>
      <c r="B658" s="6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2"/>
      <c r="U658" s="2"/>
      <c r="V658" s="79"/>
      <c r="W658" s="146"/>
      <c r="X658" s="129"/>
      <c r="Y658" s="79"/>
      <c r="Z658" s="77"/>
      <c r="AA658" s="77"/>
      <c r="AB658" s="2"/>
      <c r="AC658" s="2"/>
      <c r="AD658" s="239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</row>
    <row r="659" spans="1:206" s="4" customFormat="1">
      <c r="A659" s="6"/>
      <c r="B659" s="6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2"/>
      <c r="U659" s="2"/>
      <c r="V659" s="79"/>
      <c r="W659" s="146"/>
      <c r="X659" s="129"/>
      <c r="Y659" s="79"/>
      <c r="Z659" s="77"/>
      <c r="AA659" s="77"/>
      <c r="AB659" s="2"/>
      <c r="AC659" s="2"/>
      <c r="AD659" s="239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</row>
    <row r="660" spans="1:206" s="4" customFormat="1">
      <c r="A660" s="6"/>
      <c r="B660" s="6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2"/>
      <c r="U660" s="2"/>
      <c r="V660" s="79"/>
      <c r="W660" s="146"/>
      <c r="X660" s="129"/>
      <c r="Y660" s="79"/>
      <c r="Z660" s="77"/>
      <c r="AA660" s="77"/>
      <c r="AB660" s="2"/>
      <c r="AC660" s="2"/>
      <c r="AD660" s="239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</row>
    <row r="661" spans="1:206" s="4" customFormat="1">
      <c r="A661" s="6"/>
      <c r="B661" s="6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2"/>
      <c r="U661" s="2"/>
      <c r="V661" s="79"/>
      <c r="W661" s="146"/>
      <c r="X661" s="129"/>
      <c r="Y661" s="79"/>
      <c r="Z661" s="77"/>
      <c r="AA661" s="77"/>
      <c r="AB661" s="2"/>
      <c r="AC661" s="2"/>
      <c r="AD661" s="239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</row>
    <row r="662" spans="1:206" s="4" customFormat="1">
      <c r="A662" s="6"/>
      <c r="B662" s="6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2"/>
      <c r="U662" s="2"/>
      <c r="V662" s="79"/>
      <c r="W662" s="146"/>
      <c r="X662" s="129"/>
      <c r="Y662" s="79"/>
      <c r="Z662" s="77"/>
      <c r="AA662" s="77"/>
      <c r="AB662" s="2"/>
      <c r="AC662" s="2"/>
      <c r="AD662" s="239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</row>
    <row r="663" spans="1:206" s="4" customFormat="1">
      <c r="A663" s="6"/>
      <c r="B663" s="6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2"/>
      <c r="U663" s="2"/>
      <c r="V663" s="79"/>
      <c r="W663" s="146"/>
      <c r="X663" s="129"/>
      <c r="Y663" s="79"/>
      <c r="Z663" s="77"/>
      <c r="AA663" s="77"/>
      <c r="AB663" s="2"/>
      <c r="AC663" s="2"/>
      <c r="AD663" s="239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</row>
    <row r="664" spans="1:206" s="4" customFormat="1">
      <c r="A664" s="6"/>
      <c r="B664" s="6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2"/>
      <c r="U664" s="2"/>
      <c r="V664" s="79"/>
      <c r="W664" s="146"/>
      <c r="X664" s="129"/>
      <c r="Y664" s="79"/>
      <c r="Z664" s="77"/>
      <c r="AA664" s="77"/>
      <c r="AB664" s="2"/>
      <c r="AC664" s="2"/>
      <c r="AD664" s="239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</row>
    <row r="665" spans="1:206" s="4" customFormat="1">
      <c r="A665" s="6"/>
      <c r="B665" s="6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2"/>
      <c r="U665" s="2"/>
      <c r="V665" s="79"/>
      <c r="W665" s="146"/>
      <c r="X665" s="129"/>
      <c r="Y665" s="79"/>
      <c r="Z665" s="77"/>
      <c r="AA665" s="77"/>
      <c r="AB665" s="2"/>
      <c r="AC665" s="2"/>
      <c r="AD665" s="239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</row>
    <row r="666" spans="1:206" s="4" customFormat="1">
      <c r="A666" s="6"/>
      <c r="B666" s="6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2"/>
      <c r="U666" s="2"/>
      <c r="V666" s="79"/>
      <c r="W666" s="146"/>
      <c r="X666" s="129"/>
      <c r="Y666" s="79"/>
      <c r="Z666" s="77"/>
      <c r="AA666" s="77"/>
      <c r="AB666" s="2"/>
      <c r="AC666" s="2"/>
      <c r="AD666" s="239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</row>
    <row r="667" spans="1:206" s="4" customFormat="1">
      <c r="A667" s="6"/>
      <c r="B667" s="6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2"/>
      <c r="U667" s="2"/>
      <c r="V667" s="79"/>
      <c r="W667" s="146"/>
      <c r="X667" s="129"/>
      <c r="Y667" s="79"/>
      <c r="Z667" s="77"/>
      <c r="AA667" s="77"/>
      <c r="AB667" s="2"/>
      <c r="AC667" s="2"/>
      <c r="AD667" s="239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</row>
    <row r="668" spans="1:206" s="4" customFormat="1">
      <c r="A668" s="6"/>
      <c r="B668" s="6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2"/>
      <c r="U668" s="2"/>
      <c r="V668" s="79"/>
      <c r="W668" s="146"/>
      <c r="X668" s="129"/>
      <c r="Y668" s="79"/>
      <c r="Z668" s="77"/>
      <c r="AA668" s="77"/>
      <c r="AB668" s="2"/>
      <c r="AC668" s="2"/>
      <c r="AD668" s="239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</row>
    <row r="669" spans="1:206" s="4" customFormat="1">
      <c r="A669" s="6"/>
      <c r="B669" s="6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2"/>
      <c r="U669" s="2"/>
      <c r="V669" s="79"/>
      <c r="W669" s="146"/>
      <c r="X669" s="129"/>
      <c r="Y669" s="79"/>
      <c r="Z669" s="77"/>
      <c r="AA669" s="77"/>
      <c r="AB669" s="2"/>
      <c r="AC669" s="2"/>
      <c r="AD669" s="239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</row>
    <row r="670" spans="1:206" s="4" customFormat="1">
      <c r="A670" s="6"/>
      <c r="B670" s="6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2"/>
      <c r="U670" s="2"/>
      <c r="V670" s="79"/>
      <c r="W670" s="146"/>
      <c r="X670" s="129"/>
      <c r="Y670" s="79"/>
      <c r="Z670" s="77"/>
      <c r="AA670" s="77"/>
      <c r="AB670" s="2"/>
      <c r="AC670" s="2"/>
      <c r="AD670" s="239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</row>
    <row r="671" spans="1:206" s="4" customFormat="1">
      <c r="A671" s="6"/>
      <c r="B671" s="6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2"/>
      <c r="U671" s="2"/>
      <c r="V671" s="79"/>
      <c r="W671" s="146"/>
      <c r="X671" s="129"/>
      <c r="Y671" s="79"/>
      <c r="Z671" s="77"/>
      <c r="AA671" s="77"/>
      <c r="AB671" s="2"/>
      <c r="AC671" s="2"/>
      <c r="AD671" s="239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</row>
    <row r="672" spans="1:206" s="4" customFormat="1">
      <c r="A672" s="6"/>
      <c r="B672" s="6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2"/>
      <c r="U672" s="2"/>
      <c r="V672" s="79"/>
      <c r="W672" s="146"/>
      <c r="X672" s="129"/>
      <c r="Y672" s="79"/>
      <c r="Z672" s="77"/>
      <c r="AA672" s="77"/>
      <c r="AB672" s="2"/>
      <c r="AC672" s="2"/>
      <c r="AD672" s="239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</row>
    <row r="673" spans="1:206" s="4" customFormat="1">
      <c r="A673" s="6"/>
      <c r="B673" s="6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2"/>
      <c r="U673" s="2"/>
      <c r="V673" s="79"/>
      <c r="W673" s="146"/>
      <c r="X673" s="129"/>
      <c r="Y673" s="79"/>
      <c r="Z673" s="77"/>
      <c r="AA673" s="77"/>
      <c r="AB673" s="2"/>
      <c r="AC673" s="2"/>
      <c r="AD673" s="239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</row>
    <row r="674" spans="1:206" s="4" customFormat="1">
      <c r="A674" s="6"/>
      <c r="B674" s="6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2"/>
      <c r="U674" s="2"/>
      <c r="V674" s="79"/>
      <c r="W674" s="146"/>
      <c r="X674" s="129"/>
      <c r="Y674" s="79"/>
      <c r="Z674" s="77"/>
      <c r="AA674" s="77"/>
      <c r="AB674" s="2"/>
      <c r="AC674" s="2"/>
      <c r="AD674" s="239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</row>
    <row r="675" spans="1:206" s="4" customFormat="1">
      <c r="A675" s="6"/>
      <c r="B675" s="6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2"/>
      <c r="U675" s="2"/>
      <c r="V675" s="79"/>
      <c r="W675" s="146"/>
      <c r="X675" s="129"/>
      <c r="Y675" s="79"/>
      <c r="Z675" s="77"/>
      <c r="AA675" s="77"/>
      <c r="AB675" s="2"/>
      <c r="AC675" s="2"/>
      <c r="AD675" s="239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</row>
    <row r="676" spans="1:206" s="4" customFormat="1">
      <c r="A676" s="6"/>
      <c r="B676" s="6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2"/>
      <c r="U676" s="2"/>
      <c r="V676" s="79"/>
      <c r="W676" s="146"/>
      <c r="X676" s="129"/>
      <c r="Y676" s="79"/>
      <c r="Z676" s="77"/>
      <c r="AA676" s="77"/>
      <c r="AB676" s="2"/>
      <c r="AC676" s="2"/>
      <c r="AD676" s="239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</row>
    <row r="677" spans="1:206" s="4" customFormat="1">
      <c r="A677" s="6"/>
      <c r="B677" s="6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2"/>
      <c r="U677" s="2"/>
      <c r="V677" s="79"/>
      <c r="W677" s="146"/>
      <c r="X677" s="129"/>
      <c r="Y677" s="79"/>
      <c r="Z677" s="77"/>
      <c r="AA677" s="77"/>
      <c r="AB677" s="2"/>
      <c r="AC677" s="2"/>
      <c r="AD677" s="239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</row>
    <row r="678" spans="1:206" s="4" customFormat="1">
      <c r="A678" s="6"/>
      <c r="B678" s="6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2"/>
      <c r="U678" s="2"/>
      <c r="V678" s="79"/>
      <c r="W678" s="146"/>
      <c r="X678" s="129"/>
      <c r="Y678" s="79"/>
      <c r="Z678" s="77"/>
      <c r="AA678" s="77"/>
      <c r="AB678" s="2"/>
      <c r="AC678" s="2"/>
      <c r="AD678" s="239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</row>
    <row r="679" spans="1:206" s="4" customFormat="1">
      <c r="A679" s="6"/>
      <c r="B679" s="6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2"/>
      <c r="U679" s="2"/>
      <c r="V679" s="79"/>
      <c r="W679" s="146"/>
      <c r="X679" s="129"/>
      <c r="Y679" s="79"/>
      <c r="Z679" s="77"/>
      <c r="AA679" s="77"/>
      <c r="AB679" s="2"/>
      <c r="AC679" s="2"/>
      <c r="AD679" s="239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</row>
    <row r="680" spans="1:206" s="4" customFormat="1">
      <c r="A680" s="6"/>
      <c r="B680" s="6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2"/>
      <c r="U680" s="2"/>
      <c r="V680" s="79"/>
      <c r="W680" s="146"/>
      <c r="X680" s="129"/>
      <c r="Y680" s="79"/>
      <c r="Z680" s="77"/>
      <c r="AA680" s="77"/>
      <c r="AB680" s="2"/>
      <c r="AC680" s="2"/>
      <c r="AD680" s="239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</row>
    <row r="681" spans="1:206" s="4" customFormat="1">
      <c r="A681" s="6"/>
      <c r="B681" s="6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2"/>
      <c r="U681" s="2"/>
      <c r="V681" s="79"/>
      <c r="W681" s="146"/>
      <c r="X681" s="129"/>
      <c r="Y681" s="79"/>
      <c r="Z681" s="77"/>
      <c r="AA681" s="77"/>
      <c r="AB681" s="2"/>
      <c r="AC681" s="2"/>
      <c r="AD681" s="239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</row>
    <row r="682" spans="1:206" s="4" customFormat="1">
      <c r="A682" s="6"/>
      <c r="B682" s="6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2"/>
      <c r="U682" s="2"/>
      <c r="V682" s="79"/>
      <c r="W682" s="146"/>
      <c r="X682" s="129"/>
      <c r="Y682" s="79"/>
      <c r="Z682" s="77"/>
      <c r="AA682" s="77"/>
      <c r="AB682" s="2"/>
      <c r="AC682" s="2"/>
      <c r="AD682" s="239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</row>
    <row r="683" spans="1:206" s="4" customFormat="1">
      <c r="A683" s="6"/>
      <c r="B683" s="6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2"/>
      <c r="U683" s="2"/>
      <c r="V683" s="79"/>
      <c r="W683" s="146"/>
      <c r="X683" s="129"/>
      <c r="Y683" s="79"/>
      <c r="Z683" s="77"/>
      <c r="AA683" s="77"/>
      <c r="AB683" s="2"/>
      <c r="AC683" s="2"/>
      <c r="AD683" s="239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</row>
    <row r="684" spans="1:206" s="4" customFormat="1">
      <c r="A684" s="6"/>
      <c r="B684" s="6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2"/>
      <c r="U684" s="2"/>
      <c r="V684" s="79"/>
      <c r="W684" s="146"/>
      <c r="X684" s="129"/>
      <c r="Y684" s="79"/>
      <c r="Z684" s="77"/>
      <c r="AA684" s="77"/>
      <c r="AB684" s="2"/>
      <c r="AC684" s="2"/>
      <c r="AD684" s="239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</row>
    <row r="685" spans="1:206" s="4" customFormat="1">
      <c r="A685" s="6"/>
      <c r="B685" s="6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2"/>
      <c r="U685" s="2"/>
      <c r="V685" s="79"/>
      <c r="W685" s="146"/>
      <c r="X685" s="129"/>
      <c r="Y685" s="79"/>
      <c r="Z685" s="77"/>
      <c r="AA685" s="77"/>
      <c r="AB685" s="2"/>
      <c r="AC685" s="2"/>
      <c r="AD685" s="239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</row>
    <row r="686" spans="1:206" s="4" customFormat="1">
      <c r="A686" s="6"/>
      <c r="B686" s="6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2"/>
      <c r="U686" s="2"/>
      <c r="V686" s="79"/>
      <c r="W686" s="146"/>
      <c r="X686" s="129"/>
      <c r="Y686" s="79"/>
      <c r="Z686" s="77"/>
      <c r="AA686" s="77"/>
      <c r="AB686" s="2"/>
      <c r="AC686" s="2"/>
      <c r="AD686" s="239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</row>
    <row r="687" spans="1:206" s="4" customFormat="1">
      <c r="A687" s="6"/>
      <c r="B687" s="6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2"/>
      <c r="U687" s="2"/>
      <c r="V687" s="79"/>
      <c r="W687" s="146"/>
      <c r="X687" s="129"/>
      <c r="Y687" s="79"/>
      <c r="Z687" s="77"/>
      <c r="AA687" s="77"/>
      <c r="AB687" s="2"/>
      <c r="AC687" s="2"/>
      <c r="AD687" s="239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</row>
    <row r="688" spans="1:206" s="4" customFormat="1">
      <c r="A688" s="6"/>
      <c r="B688" s="6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2"/>
      <c r="U688" s="2"/>
      <c r="V688" s="79"/>
      <c r="W688" s="146"/>
      <c r="X688" s="129"/>
      <c r="Y688" s="79"/>
      <c r="Z688" s="77"/>
      <c r="AA688" s="77"/>
      <c r="AB688" s="2"/>
      <c r="AC688" s="2"/>
      <c r="AD688" s="239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</row>
    <row r="689" spans="1:206" s="4" customFormat="1">
      <c r="A689" s="6"/>
      <c r="B689" s="6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2"/>
      <c r="U689" s="2"/>
      <c r="V689" s="79"/>
      <c r="W689" s="146"/>
      <c r="X689" s="129"/>
      <c r="Y689" s="79"/>
      <c r="Z689" s="77"/>
      <c r="AA689" s="77"/>
      <c r="AB689" s="2"/>
      <c r="AC689" s="2"/>
      <c r="AD689" s="239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</row>
    <row r="690" spans="1:206" s="4" customFormat="1">
      <c r="A690" s="6"/>
      <c r="B690" s="6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2"/>
      <c r="U690" s="2"/>
      <c r="V690" s="79"/>
      <c r="W690" s="146"/>
      <c r="X690" s="129"/>
      <c r="Y690" s="79"/>
      <c r="Z690" s="77"/>
      <c r="AA690" s="77"/>
      <c r="AB690" s="2"/>
      <c r="AC690" s="2"/>
      <c r="AD690" s="239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</row>
    <row r="691" spans="1:206" s="4" customFormat="1">
      <c r="A691" s="6"/>
      <c r="B691" s="6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2"/>
      <c r="U691" s="2"/>
      <c r="V691" s="79"/>
      <c r="W691" s="146"/>
      <c r="X691" s="129"/>
      <c r="Y691" s="79"/>
      <c r="Z691" s="77"/>
      <c r="AA691" s="77"/>
      <c r="AB691" s="2"/>
      <c r="AC691" s="2"/>
      <c r="AD691" s="239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</row>
    <row r="692" spans="1:206" s="4" customFormat="1">
      <c r="A692" s="6"/>
      <c r="B692" s="6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2"/>
      <c r="U692" s="2"/>
      <c r="V692" s="79"/>
      <c r="W692" s="146"/>
      <c r="X692" s="129"/>
      <c r="Y692" s="79"/>
      <c r="Z692" s="77"/>
      <c r="AA692" s="77"/>
      <c r="AB692" s="2"/>
      <c r="AC692" s="2"/>
      <c r="AD692" s="239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</row>
    <row r="693" spans="1:206" s="4" customFormat="1">
      <c r="A693" s="6"/>
      <c r="B693" s="6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2"/>
      <c r="U693" s="2"/>
      <c r="V693" s="79"/>
      <c r="W693" s="146"/>
      <c r="X693" s="129"/>
      <c r="Y693" s="79"/>
      <c r="Z693" s="77"/>
      <c r="AA693" s="77"/>
      <c r="AB693" s="2"/>
      <c r="AC693" s="2"/>
      <c r="AD693" s="239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</row>
    <row r="694" spans="1:206" s="4" customFormat="1">
      <c r="A694" s="6"/>
      <c r="B694" s="6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2"/>
      <c r="U694" s="2"/>
      <c r="V694" s="79"/>
      <c r="W694" s="146"/>
      <c r="X694" s="129"/>
      <c r="Y694" s="79"/>
      <c r="Z694" s="77"/>
      <c r="AA694" s="77"/>
      <c r="AB694" s="2"/>
      <c r="AC694" s="2"/>
      <c r="AD694" s="239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</row>
    <row r="695" spans="1:206" s="4" customFormat="1">
      <c r="A695" s="6"/>
      <c r="B695" s="6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2"/>
      <c r="U695" s="2"/>
      <c r="V695" s="79"/>
      <c r="W695" s="146"/>
      <c r="X695" s="129"/>
      <c r="Y695" s="79"/>
      <c r="Z695" s="77"/>
      <c r="AA695" s="77"/>
      <c r="AB695" s="2"/>
      <c r="AC695" s="2"/>
      <c r="AD695" s="239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</row>
    <row r="696" spans="1:206" s="4" customFormat="1">
      <c r="A696" s="6"/>
      <c r="B696" s="6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2"/>
      <c r="U696" s="2"/>
      <c r="V696" s="79"/>
      <c r="W696" s="146"/>
      <c r="X696" s="129"/>
      <c r="Y696" s="79"/>
      <c r="Z696" s="77"/>
      <c r="AA696" s="77"/>
      <c r="AB696" s="2"/>
      <c r="AC696" s="2"/>
      <c r="AD696" s="239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</row>
    <row r="697" spans="1:206" s="4" customFormat="1">
      <c r="A697" s="6"/>
      <c r="B697" s="6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2"/>
      <c r="U697" s="2"/>
      <c r="V697" s="79"/>
      <c r="W697" s="146"/>
      <c r="X697" s="129"/>
      <c r="Y697" s="79"/>
      <c r="Z697" s="77"/>
      <c r="AA697" s="77"/>
      <c r="AB697" s="2"/>
      <c r="AC697" s="2"/>
      <c r="AD697" s="239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</row>
    <row r="698" spans="1:206" s="4" customFormat="1">
      <c r="A698" s="6"/>
      <c r="B698" s="6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2"/>
      <c r="U698" s="2"/>
      <c r="V698" s="79"/>
      <c r="W698" s="146"/>
      <c r="X698" s="129"/>
      <c r="Y698" s="79"/>
      <c r="Z698" s="77"/>
      <c r="AA698" s="77"/>
      <c r="AB698" s="2"/>
      <c r="AC698" s="2"/>
      <c r="AD698" s="239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</row>
    <row r="699" spans="1:206" s="4" customFormat="1">
      <c r="A699" s="6"/>
      <c r="B699" s="6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2"/>
      <c r="U699" s="2"/>
      <c r="V699" s="79"/>
      <c r="W699" s="146"/>
      <c r="X699" s="129"/>
      <c r="Y699" s="79"/>
      <c r="Z699" s="77"/>
      <c r="AA699" s="77"/>
      <c r="AB699" s="2"/>
      <c r="AC699" s="2"/>
      <c r="AD699" s="239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</row>
    <row r="700" spans="1:206" s="4" customFormat="1">
      <c r="A700" s="6"/>
      <c r="B700" s="6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2"/>
      <c r="U700" s="2"/>
      <c r="V700" s="79"/>
      <c r="W700" s="146"/>
      <c r="X700" s="129"/>
      <c r="Y700" s="79"/>
      <c r="Z700" s="77"/>
      <c r="AA700" s="77"/>
      <c r="AB700" s="2"/>
      <c r="AC700" s="2"/>
      <c r="AD700" s="239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</row>
    <row r="701" spans="1:206" s="4" customFormat="1">
      <c r="A701" s="6"/>
      <c r="B701" s="6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2"/>
      <c r="U701" s="2"/>
      <c r="V701" s="79"/>
      <c r="W701" s="146"/>
      <c r="X701" s="129"/>
      <c r="Y701" s="79"/>
      <c r="Z701" s="77"/>
      <c r="AA701" s="77"/>
      <c r="AB701" s="2"/>
      <c r="AC701" s="2"/>
      <c r="AD701" s="239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</row>
    <row r="702" spans="1:206" s="4" customFormat="1">
      <c r="A702" s="6"/>
      <c r="B702" s="6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2"/>
      <c r="U702" s="2"/>
      <c r="V702" s="79"/>
      <c r="W702" s="146"/>
      <c r="X702" s="129"/>
      <c r="Y702" s="79"/>
      <c r="Z702" s="77"/>
      <c r="AA702" s="77"/>
      <c r="AB702" s="2"/>
      <c r="AC702" s="2"/>
      <c r="AD702" s="239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</row>
    <row r="703" spans="1:206" s="4" customFormat="1">
      <c r="A703" s="6"/>
      <c r="B703" s="6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2"/>
      <c r="U703" s="2"/>
      <c r="V703" s="79"/>
      <c r="W703" s="146"/>
      <c r="X703" s="129"/>
      <c r="Y703" s="79"/>
      <c r="Z703" s="77"/>
      <c r="AA703" s="77"/>
      <c r="AB703" s="2"/>
      <c r="AC703" s="2"/>
      <c r="AD703" s="239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</row>
    <row r="704" spans="1:206" s="4" customFormat="1">
      <c r="A704" s="6"/>
      <c r="B704" s="6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2"/>
      <c r="U704" s="2"/>
      <c r="V704" s="79"/>
      <c r="W704" s="146"/>
      <c r="X704" s="129"/>
      <c r="Y704" s="79"/>
      <c r="Z704" s="77"/>
      <c r="AA704" s="77"/>
      <c r="AB704" s="2"/>
      <c r="AC704" s="2"/>
      <c r="AD704" s="239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</row>
    <row r="705" spans="1:206" s="4" customFormat="1">
      <c r="A705" s="6"/>
      <c r="B705" s="6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2"/>
      <c r="U705" s="2"/>
      <c r="V705" s="79"/>
      <c r="W705" s="146"/>
      <c r="X705" s="129"/>
      <c r="Y705" s="79"/>
      <c r="Z705" s="77"/>
      <c r="AA705" s="77"/>
      <c r="AB705" s="2"/>
      <c r="AC705" s="2"/>
      <c r="AD705" s="239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</row>
    <row r="706" spans="1:206" s="4" customFormat="1">
      <c r="A706" s="6"/>
      <c r="B706" s="6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2"/>
      <c r="U706" s="2"/>
      <c r="V706" s="79"/>
      <c r="W706" s="146"/>
      <c r="X706" s="129"/>
      <c r="Y706" s="79"/>
      <c r="Z706" s="77"/>
      <c r="AA706" s="77"/>
      <c r="AB706" s="2"/>
      <c r="AC706" s="2"/>
      <c r="AD706" s="239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</row>
    <row r="707" spans="1:206" s="4" customFormat="1">
      <c r="A707" s="6"/>
      <c r="B707" s="6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2"/>
      <c r="U707" s="2"/>
      <c r="V707" s="79"/>
      <c r="W707" s="146"/>
      <c r="X707" s="129"/>
      <c r="Y707" s="79"/>
      <c r="Z707" s="77"/>
      <c r="AA707" s="77"/>
      <c r="AB707" s="2"/>
      <c r="AC707" s="2"/>
      <c r="AD707" s="239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</row>
    <row r="708" spans="1:206" s="4" customFormat="1">
      <c r="A708" s="6"/>
      <c r="B708" s="6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2"/>
      <c r="U708" s="2"/>
      <c r="V708" s="79"/>
      <c r="W708" s="146"/>
      <c r="X708" s="129"/>
      <c r="Y708" s="79"/>
      <c r="Z708" s="77"/>
      <c r="AA708" s="77"/>
      <c r="AB708" s="2"/>
      <c r="AC708" s="2"/>
      <c r="AD708" s="239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</row>
    <row r="709" spans="1:206" s="4" customFormat="1">
      <c r="A709" s="6"/>
      <c r="B709" s="6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2"/>
      <c r="U709" s="2"/>
      <c r="V709" s="79"/>
      <c r="W709" s="146"/>
      <c r="X709" s="129"/>
      <c r="Y709" s="79"/>
      <c r="Z709" s="77"/>
      <c r="AA709" s="77"/>
      <c r="AB709" s="2"/>
      <c r="AC709" s="2"/>
      <c r="AD709" s="239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</row>
    <row r="710" spans="1:206" s="4" customFormat="1">
      <c r="A710" s="6"/>
      <c r="B710" s="6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2"/>
      <c r="U710" s="2"/>
      <c r="V710" s="79"/>
      <c r="W710" s="146"/>
      <c r="X710" s="129"/>
      <c r="Y710" s="79"/>
      <c r="Z710" s="77"/>
      <c r="AA710" s="77"/>
      <c r="AB710" s="2"/>
      <c r="AC710" s="2"/>
      <c r="AD710" s="239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</row>
    <row r="711" spans="1:206" s="4" customFormat="1">
      <c r="A711" s="6"/>
      <c r="B711" s="6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2"/>
      <c r="U711" s="2"/>
      <c r="V711" s="79"/>
      <c r="W711" s="146"/>
      <c r="X711" s="129"/>
      <c r="Y711" s="79"/>
      <c r="Z711" s="77"/>
      <c r="AA711" s="77"/>
      <c r="AB711" s="2"/>
      <c r="AC711" s="2"/>
      <c r="AD711" s="239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</row>
    <row r="712" spans="1:206" s="4" customFormat="1">
      <c r="A712" s="6"/>
      <c r="B712" s="6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2"/>
      <c r="U712" s="2"/>
      <c r="V712" s="79"/>
      <c r="W712" s="146"/>
      <c r="X712" s="129"/>
      <c r="Y712" s="79"/>
      <c r="Z712" s="77"/>
      <c r="AA712" s="77"/>
      <c r="AB712" s="2"/>
      <c r="AC712" s="2"/>
      <c r="AD712" s="239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</row>
    <row r="713" spans="1:206" s="4" customFormat="1">
      <c r="A713" s="6"/>
      <c r="B713" s="6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2"/>
      <c r="U713" s="2"/>
      <c r="V713" s="79"/>
      <c r="W713" s="146"/>
      <c r="X713" s="129"/>
      <c r="Y713" s="79"/>
      <c r="Z713" s="77"/>
      <c r="AA713" s="77"/>
      <c r="AB713" s="2"/>
      <c r="AC713" s="2"/>
      <c r="AD713" s="239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</row>
    <row r="714" spans="1:206" s="4" customFormat="1">
      <c r="A714" s="6"/>
      <c r="B714" s="6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2"/>
      <c r="U714" s="2"/>
      <c r="V714" s="79"/>
      <c r="W714" s="146"/>
      <c r="X714" s="129"/>
      <c r="Y714" s="79"/>
      <c r="Z714" s="77"/>
      <c r="AA714" s="77"/>
      <c r="AB714" s="2"/>
      <c r="AC714" s="2"/>
      <c r="AD714" s="239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</row>
    <row r="715" spans="1:206" s="4" customFormat="1">
      <c r="A715" s="6"/>
      <c r="B715" s="6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2"/>
      <c r="U715" s="2"/>
      <c r="V715" s="79"/>
      <c r="W715" s="146"/>
      <c r="X715" s="129"/>
      <c r="Y715" s="79"/>
      <c r="Z715" s="77"/>
      <c r="AA715" s="77"/>
      <c r="AB715" s="2"/>
      <c r="AC715" s="2"/>
      <c r="AD715" s="239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</row>
    <row r="716" spans="1:206" s="4" customFormat="1">
      <c r="A716" s="6"/>
      <c r="B716" s="6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2"/>
      <c r="U716" s="2"/>
      <c r="V716" s="79"/>
      <c r="W716" s="146"/>
      <c r="X716" s="129"/>
      <c r="Y716" s="79"/>
      <c r="Z716" s="77"/>
      <c r="AA716" s="77"/>
      <c r="AB716" s="2"/>
      <c r="AC716" s="2"/>
      <c r="AD716" s="239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</row>
    <row r="717" spans="1:206" s="4" customFormat="1">
      <c r="A717" s="6"/>
      <c r="B717" s="6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2"/>
      <c r="U717" s="2"/>
      <c r="V717" s="79"/>
      <c r="W717" s="146"/>
      <c r="X717" s="129"/>
      <c r="Y717" s="79"/>
      <c r="Z717" s="77"/>
      <c r="AA717" s="77"/>
      <c r="AB717" s="2"/>
      <c r="AC717" s="2"/>
      <c r="AD717" s="239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</row>
    <row r="718" spans="1:206" s="4" customFormat="1">
      <c r="A718" s="6"/>
      <c r="B718" s="6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2"/>
      <c r="U718" s="2"/>
      <c r="V718" s="79"/>
      <c r="W718" s="146"/>
      <c r="X718" s="129"/>
      <c r="Y718" s="79"/>
      <c r="Z718" s="77"/>
      <c r="AA718" s="77"/>
      <c r="AB718" s="2"/>
      <c r="AC718" s="2"/>
      <c r="AD718" s="239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</row>
    <row r="719" spans="1:206" s="4" customFormat="1">
      <c r="A719" s="6"/>
      <c r="B719" s="6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2"/>
      <c r="U719" s="2"/>
      <c r="V719" s="79"/>
      <c r="W719" s="146"/>
      <c r="X719" s="129"/>
      <c r="Y719" s="79"/>
      <c r="Z719" s="77"/>
      <c r="AA719" s="77"/>
      <c r="AB719" s="2"/>
      <c r="AC719" s="2"/>
      <c r="AD719" s="239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</row>
    <row r="720" spans="1:206" s="4" customFormat="1">
      <c r="A720" s="6"/>
      <c r="B720" s="6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2"/>
      <c r="U720" s="2"/>
      <c r="V720" s="79"/>
      <c r="W720" s="146"/>
      <c r="X720" s="129"/>
      <c r="Y720" s="79"/>
      <c r="Z720" s="77"/>
      <c r="AA720" s="77"/>
      <c r="AB720" s="2"/>
      <c r="AC720" s="2"/>
      <c r="AD720" s="239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</row>
    <row r="721" spans="1:206" s="4" customFormat="1">
      <c r="A721" s="6"/>
      <c r="B721" s="6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2"/>
      <c r="U721" s="2"/>
      <c r="V721" s="79"/>
      <c r="W721" s="146"/>
      <c r="X721" s="129"/>
      <c r="Y721" s="79"/>
      <c r="Z721" s="77"/>
      <c r="AA721" s="77"/>
      <c r="AB721" s="2"/>
      <c r="AC721" s="2"/>
      <c r="AD721" s="239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</row>
    <row r="722" spans="1:206" s="4" customFormat="1">
      <c r="A722" s="6"/>
      <c r="B722" s="6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2"/>
      <c r="U722" s="2"/>
      <c r="V722" s="79"/>
      <c r="W722" s="146"/>
      <c r="X722" s="129"/>
      <c r="Y722" s="79"/>
      <c r="Z722" s="77"/>
      <c r="AA722" s="77"/>
      <c r="AB722" s="2"/>
      <c r="AC722" s="2"/>
      <c r="AD722" s="239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</row>
    <row r="723" spans="1:206" s="4" customFormat="1">
      <c r="A723" s="6"/>
      <c r="B723" s="6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2"/>
      <c r="U723" s="2"/>
      <c r="V723" s="79"/>
      <c r="W723" s="146"/>
      <c r="X723" s="129"/>
      <c r="Y723" s="79"/>
      <c r="Z723" s="77"/>
      <c r="AA723" s="77"/>
      <c r="AB723" s="2"/>
      <c r="AC723" s="2"/>
      <c r="AD723" s="239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</row>
    <row r="724" spans="1:206" s="4" customFormat="1">
      <c r="A724" s="6"/>
      <c r="B724" s="6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2"/>
      <c r="U724" s="2"/>
      <c r="V724" s="79"/>
      <c r="W724" s="146"/>
      <c r="X724" s="129"/>
      <c r="Y724" s="79"/>
      <c r="Z724" s="77"/>
      <c r="AA724" s="77"/>
      <c r="AB724" s="2"/>
      <c r="AC724" s="2"/>
      <c r="AD724" s="239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</row>
    <row r="725" spans="1:206" s="4" customFormat="1">
      <c r="A725" s="6"/>
      <c r="B725" s="6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2"/>
      <c r="U725" s="2"/>
      <c r="V725" s="79"/>
      <c r="W725" s="146"/>
      <c r="X725" s="129"/>
      <c r="Y725" s="79"/>
      <c r="Z725" s="77"/>
      <c r="AA725" s="77"/>
      <c r="AB725" s="2"/>
      <c r="AC725" s="2"/>
      <c r="AD725" s="239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</row>
    <row r="726" spans="1:206" s="4" customFormat="1">
      <c r="A726" s="6"/>
      <c r="B726" s="6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2"/>
      <c r="U726" s="2"/>
      <c r="V726" s="79"/>
      <c r="W726" s="146"/>
      <c r="X726" s="129"/>
      <c r="Y726" s="79"/>
      <c r="Z726" s="77"/>
      <c r="AA726" s="77"/>
      <c r="AB726" s="2"/>
      <c r="AC726" s="2"/>
      <c r="AD726" s="239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</row>
    <row r="727" spans="1:206" s="4" customFormat="1">
      <c r="A727" s="6"/>
      <c r="B727" s="6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2"/>
      <c r="U727" s="2"/>
      <c r="V727" s="79"/>
      <c r="W727" s="146"/>
      <c r="X727" s="129"/>
      <c r="Y727" s="79"/>
      <c r="Z727" s="77"/>
      <c r="AA727" s="77"/>
      <c r="AB727" s="2"/>
      <c r="AC727" s="2"/>
      <c r="AD727" s="239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</row>
    <row r="728" spans="1:206" s="4" customFormat="1">
      <c r="A728" s="6"/>
      <c r="B728" s="6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2"/>
      <c r="U728" s="2"/>
      <c r="V728" s="79"/>
      <c r="W728" s="146"/>
      <c r="X728" s="129"/>
      <c r="Y728" s="79"/>
      <c r="Z728" s="77"/>
      <c r="AA728" s="77"/>
      <c r="AB728" s="2"/>
      <c r="AC728" s="2"/>
      <c r="AD728" s="239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</row>
    <row r="729" spans="1:206" s="4" customFormat="1">
      <c r="A729" s="6"/>
      <c r="B729" s="6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2"/>
      <c r="U729" s="2"/>
      <c r="V729" s="79"/>
      <c r="W729" s="146"/>
      <c r="X729" s="129"/>
      <c r="Y729" s="79"/>
      <c r="Z729" s="77"/>
      <c r="AA729" s="77"/>
      <c r="AB729" s="2"/>
      <c r="AC729" s="2"/>
      <c r="AD729" s="239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</row>
    <row r="730" spans="1:206" s="4" customFormat="1">
      <c r="A730" s="6"/>
      <c r="B730" s="6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2"/>
      <c r="U730" s="2"/>
      <c r="V730" s="79"/>
      <c r="W730" s="146"/>
      <c r="X730" s="129"/>
      <c r="Y730" s="79"/>
      <c r="Z730" s="77"/>
      <c r="AA730" s="77"/>
      <c r="AB730" s="2"/>
      <c r="AC730" s="2"/>
      <c r="AD730" s="239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</row>
    <row r="731" spans="1:206" s="4" customFormat="1">
      <c r="A731" s="6"/>
      <c r="B731" s="6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2"/>
      <c r="U731" s="2"/>
      <c r="V731" s="79"/>
      <c r="W731" s="146"/>
      <c r="X731" s="129"/>
      <c r="Y731" s="79"/>
      <c r="Z731" s="77"/>
      <c r="AA731" s="77"/>
      <c r="AB731" s="2"/>
      <c r="AC731" s="2"/>
      <c r="AD731" s="239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</row>
    <row r="732" spans="1:206" s="4" customFormat="1">
      <c r="A732" s="6"/>
      <c r="B732" s="6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2"/>
      <c r="U732" s="2"/>
      <c r="V732" s="79"/>
      <c r="W732" s="146"/>
      <c r="X732" s="129"/>
      <c r="Y732" s="79"/>
      <c r="Z732" s="77"/>
      <c r="AA732" s="77"/>
      <c r="AB732" s="2"/>
      <c r="AC732" s="2"/>
      <c r="AD732" s="239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</row>
    <row r="733" spans="1:206" s="4" customFormat="1">
      <c r="A733" s="6"/>
      <c r="B733" s="6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2"/>
      <c r="U733" s="2"/>
      <c r="V733" s="79"/>
      <c r="W733" s="146"/>
      <c r="X733" s="129"/>
      <c r="Y733" s="79"/>
      <c r="Z733" s="77"/>
      <c r="AA733" s="77"/>
      <c r="AB733" s="2"/>
      <c r="AC733" s="2"/>
      <c r="AD733" s="239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</row>
    <row r="734" spans="1:206" s="4" customFormat="1">
      <c r="A734" s="6"/>
      <c r="B734" s="6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2"/>
      <c r="U734" s="2"/>
      <c r="V734" s="79"/>
      <c r="W734" s="146"/>
      <c r="X734" s="129"/>
      <c r="Y734" s="79"/>
      <c r="Z734" s="77"/>
      <c r="AA734" s="77"/>
      <c r="AB734" s="2"/>
      <c r="AC734" s="2"/>
      <c r="AD734" s="239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</row>
    <row r="735" spans="1:206" s="4" customFormat="1">
      <c r="A735" s="6"/>
      <c r="B735" s="6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2"/>
      <c r="U735" s="2"/>
      <c r="V735" s="79"/>
      <c r="W735" s="146"/>
      <c r="X735" s="129"/>
      <c r="Y735" s="79"/>
      <c r="Z735" s="77"/>
      <c r="AA735" s="77"/>
      <c r="AB735" s="2"/>
      <c r="AC735" s="2"/>
      <c r="AD735" s="239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</row>
    <row r="736" spans="1:206" s="4" customFormat="1">
      <c r="A736" s="6"/>
      <c r="B736" s="6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2"/>
      <c r="U736" s="2"/>
      <c r="V736" s="79"/>
      <c r="W736" s="146"/>
      <c r="X736" s="129"/>
      <c r="Y736" s="79"/>
      <c r="Z736" s="77"/>
      <c r="AA736" s="77"/>
      <c r="AB736" s="2"/>
      <c r="AC736" s="2"/>
      <c r="AD736" s="239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</row>
    <row r="737" spans="1:206" s="4" customFormat="1">
      <c r="A737" s="6"/>
      <c r="B737" s="6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2"/>
      <c r="U737" s="2"/>
      <c r="V737" s="79"/>
      <c r="W737" s="146"/>
      <c r="X737" s="129"/>
      <c r="Y737" s="79"/>
      <c r="Z737" s="77"/>
      <c r="AA737" s="77"/>
      <c r="AB737" s="2"/>
      <c r="AC737" s="2"/>
      <c r="AD737" s="239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</row>
    <row r="738" spans="1:206" s="4" customFormat="1">
      <c r="A738" s="6"/>
      <c r="B738" s="6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2"/>
      <c r="U738" s="2"/>
      <c r="V738" s="79"/>
      <c r="W738" s="146"/>
      <c r="X738" s="129"/>
      <c r="Y738" s="79"/>
      <c r="Z738" s="77"/>
      <c r="AA738" s="77"/>
      <c r="AB738" s="2"/>
      <c r="AC738" s="2"/>
      <c r="AD738" s="239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</row>
    <row r="739" spans="1:206" s="4" customFormat="1">
      <c r="A739" s="6"/>
      <c r="B739" s="6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2"/>
      <c r="U739" s="2"/>
      <c r="V739" s="79"/>
      <c r="W739" s="146"/>
      <c r="X739" s="129"/>
      <c r="Y739" s="79"/>
      <c r="Z739" s="77"/>
      <c r="AA739" s="77"/>
      <c r="AB739" s="2"/>
      <c r="AC739" s="2"/>
      <c r="AD739" s="239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</row>
    <row r="740" spans="1:206" s="4" customFormat="1">
      <c r="A740" s="6"/>
      <c r="B740" s="6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2"/>
      <c r="U740" s="2"/>
      <c r="V740" s="79"/>
      <c r="W740" s="146"/>
      <c r="X740" s="129"/>
      <c r="Y740" s="79"/>
      <c r="Z740" s="77"/>
      <c r="AA740" s="77"/>
      <c r="AB740" s="2"/>
      <c r="AC740" s="2"/>
      <c r="AD740" s="239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</row>
    <row r="741" spans="1:206" s="4" customFormat="1">
      <c r="A741" s="6"/>
      <c r="B741" s="6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2"/>
      <c r="U741" s="2"/>
      <c r="V741" s="79"/>
      <c r="W741" s="146"/>
      <c r="X741" s="129"/>
      <c r="Y741" s="79"/>
      <c r="Z741" s="77"/>
      <c r="AA741" s="77"/>
      <c r="AB741" s="2"/>
      <c r="AC741" s="2"/>
      <c r="AD741" s="239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</row>
    <row r="742" spans="1:206" s="4" customFormat="1">
      <c r="A742" s="6"/>
      <c r="B742" s="6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2"/>
      <c r="U742" s="2"/>
      <c r="V742" s="79"/>
      <c r="W742" s="146"/>
      <c r="X742" s="129"/>
      <c r="Y742" s="79"/>
      <c r="Z742" s="77"/>
      <c r="AA742" s="77"/>
      <c r="AB742" s="2"/>
      <c r="AC742" s="2"/>
      <c r="AD742" s="239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</row>
    <row r="743" spans="1:206" s="4" customFormat="1">
      <c r="A743" s="6"/>
      <c r="B743" s="6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2"/>
      <c r="U743" s="2"/>
      <c r="V743" s="79"/>
      <c r="W743" s="146"/>
      <c r="X743" s="129"/>
      <c r="Y743" s="79"/>
      <c r="Z743" s="77"/>
      <c r="AA743" s="77"/>
      <c r="AB743" s="2"/>
      <c r="AC743" s="2"/>
      <c r="AD743" s="239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</row>
    <row r="744" spans="1:206" s="4" customFormat="1">
      <c r="A744" s="6"/>
      <c r="B744" s="6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2"/>
      <c r="U744" s="2"/>
      <c r="V744" s="79"/>
      <c r="W744" s="146"/>
      <c r="X744" s="129"/>
      <c r="Y744" s="79"/>
      <c r="Z744" s="77"/>
      <c r="AA744" s="77"/>
      <c r="AB744" s="2"/>
      <c r="AC744" s="2"/>
      <c r="AD744" s="239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</row>
    <row r="745" spans="1:206" s="4" customFormat="1">
      <c r="A745" s="6"/>
      <c r="B745" s="6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2"/>
      <c r="U745" s="2"/>
      <c r="V745" s="79"/>
      <c r="W745" s="146"/>
      <c r="X745" s="129"/>
      <c r="Y745" s="79"/>
      <c r="Z745" s="77"/>
      <c r="AA745" s="77"/>
      <c r="AB745" s="2"/>
      <c r="AC745" s="2"/>
      <c r="AD745" s="239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</row>
    <row r="746" spans="1:206" s="4" customFormat="1">
      <c r="A746" s="6"/>
      <c r="B746" s="6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2"/>
      <c r="U746" s="2"/>
      <c r="V746" s="79"/>
      <c r="W746" s="146"/>
      <c r="X746" s="129"/>
      <c r="Y746" s="79"/>
      <c r="Z746" s="77"/>
      <c r="AA746" s="77"/>
      <c r="AB746" s="2"/>
      <c r="AC746" s="2"/>
      <c r="AD746" s="239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</row>
    <row r="747" spans="1:206" s="4" customFormat="1">
      <c r="A747" s="6"/>
      <c r="B747" s="6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2"/>
      <c r="U747" s="2"/>
      <c r="V747" s="79"/>
      <c r="W747" s="146"/>
      <c r="X747" s="129"/>
      <c r="Y747" s="79"/>
      <c r="Z747" s="77"/>
      <c r="AA747" s="77"/>
      <c r="AB747" s="2"/>
      <c r="AC747" s="2"/>
      <c r="AD747" s="239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</row>
    <row r="748" spans="1:206" s="4" customFormat="1">
      <c r="A748" s="6"/>
      <c r="B748" s="6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2"/>
      <c r="U748" s="2"/>
      <c r="V748" s="79"/>
      <c r="W748" s="146"/>
      <c r="X748" s="129"/>
      <c r="Y748" s="79"/>
      <c r="Z748" s="77"/>
      <c r="AA748" s="77"/>
      <c r="AB748" s="2"/>
      <c r="AC748" s="2"/>
      <c r="AD748" s="239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</row>
    <row r="749" spans="1:206" s="4" customFormat="1">
      <c r="A749" s="6"/>
      <c r="B749" s="6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2"/>
      <c r="U749" s="2"/>
      <c r="V749" s="79"/>
      <c r="W749" s="146"/>
      <c r="X749" s="129"/>
      <c r="Y749" s="79"/>
      <c r="Z749" s="77"/>
      <c r="AA749" s="77"/>
      <c r="AB749" s="2"/>
      <c r="AC749" s="2"/>
      <c r="AD749" s="239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</row>
    <row r="750" spans="1:206" s="4" customFormat="1">
      <c r="A750" s="6"/>
      <c r="B750" s="6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2"/>
      <c r="U750" s="2"/>
      <c r="V750" s="79"/>
      <c r="W750" s="146"/>
      <c r="X750" s="129"/>
      <c r="Y750" s="79"/>
      <c r="Z750" s="77"/>
      <c r="AA750" s="77"/>
      <c r="AB750" s="2"/>
      <c r="AC750" s="2"/>
      <c r="AD750" s="239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</row>
    <row r="751" spans="1:206" s="4" customFormat="1">
      <c r="A751" s="6"/>
      <c r="B751" s="6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2"/>
      <c r="U751" s="2"/>
      <c r="V751" s="79"/>
      <c r="W751" s="146"/>
      <c r="X751" s="129"/>
      <c r="Y751" s="79"/>
      <c r="Z751" s="77"/>
      <c r="AA751" s="77"/>
      <c r="AB751" s="2"/>
      <c r="AC751" s="2"/>
      <c r="AD751" s="239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</row>
    <row r="752" spans="1:206" s="4" customFormat="1">
      <c r="A752" s="6"/>
      <c r="B752" s="6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2"/>
      <c r="U752" s="2"/>
      <c r="V752" s="79"/>
      <c r="W752" s="146"/>
      <c r="X752" s="129"/>
      <c r="Y752" s="79"/>
      <c r="Z752" s="77"/>
      <c r="AA752" s="77"/>
      <c r="AB752" s="2"/>
      <c r="AC752" s="2"/>
      <c r="AD752" s="239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</row>
    <row r="753" spans="1:206" s="4" customFormat="1">
      <c r="A753" s="6"/>
      <c r="B753" s="6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2"/>
      <c r="U753" s="2"/>
      <c r="V753" s="79"/>
      <c r="W753" s="146"/>
      <c r="X753" s="129"/>
      <c r="Y753" s="79"/>
      <c r="Z753" s="77"/>
      <c r="AA753" s="77"/>
      <c r="AB753" s="2"/>
      <c r="AC753" s="2"/>
      <c r="AD753" s="239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</row>
    <row r="754" spans="1:206" s="4" customFormat="1">
      <c r="A754" s="6"/>
      <c r="B754" s="6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2"/>
      <c r="U754" s="2"/>
      <c r="V754" s="79"/>
      <c r="W754" s="146"/>
      <c r="X754" s="129"/>
      <c r="Y754" s="79"/>
      <c r="Z754" s="77"/>
      <c r="AA754" s="77"/>
      <c r="AB754" s="2"/>
      <c r="AC754" s="2"/>
      <c r="AD754" s="239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</row>
    <row r="755" spans="1:206" s="4" customFormat="1">
      <c r="A755" s="6"/>
      <c r="B755" s="6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2"/>
      <c r="U755" s="2"/>
      <c r="V755" s="79"/>
      <c r="W755" s="146"/>
      <c r="X755" s="129"/>
      <c r="Y755" s="79"/>
      <c r="Z755" s="77"/>
      <c r="AA755" s="77"/>
      <c r="AB755" s="2"/>
      <c r="AC755" s="2"/>
      <c r="AD755" s="239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</row>
    <row r="756" spans="1:206" s="4" customFormat="1">
      <c r="A756" s="6"/>
      <c r="B756" s="6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2"/>
      <c r="U756" s="2"/>
      <c r="V756" s="79"/>
      <c r="W756" s="146"/>
      <c r="X756" s="129"/>
      <c r="Y756" s="79"/>
      <c r="Z756" s="77"/>
      <c r="AA756" s="77"/>
      <c r="AB756" s="2"/>
      <c r="AC756" s="2"/>
      <c r="AD756" s="239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</row>
    <row r="757" spans="1:206" s="4" customFormat="1">
      <c r="A757" s="6"/>
      <c r="B757" s="6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2"/>
      <c r="U757" s="2"/>
      <c r="V757" s="79"/>
      <c r="W757" s="146"/>
      <c r="X757" s="129"/>
      <c r="Y757" s="79"/>
      <c r="Z757" s="77"/>
      <c r="AA757" s="77"/>
      <c r="AB757" s="2"/>
      <c r="AC757" s="2"/>
      <c r="AD757" s="239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</row>
    <row r="758" spans="1:206" s="4" customFormat="1">
      <c r="A758" s="6"/>
      <c r="B758" s="6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2"/>
      <c r="U758" s="2"/>
      <c r="V758" s="79"/>
      <c r="W758" s="146"/>
      <c r="X758" s="129"/>
      <c r="Y758" s="79"/>
      <c r="Z758" s="77"/>
      <c r="AA758" s="77"/>
      <c r="AB758" s="2"/>
      <c r="AC758" s="2"/>
      <c r="AD758" s="239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</row>
    <row r="759" spans="1:206" s="4" customFormat="1">
      <c r="A759" s="6"/>
      <c r="B759" s="6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2"/>
      <c r="U759" s="2"/>
      <c r="V759" s="79"/>
      <c r="W759" s="146"/>
      <c r="X759" s="129"/>
      <c r="Y759" s="79"/>
      <c r="Z759" s="77"/>
      <c r="AA759" s="77"/>
      <c r="AB759" s="2"/>
      <c r="AC759" s="2"/>
      <c r="AD759" s="239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</row>
    <row r="760" spans="1:206" s="4" customFormat="1">
      <c r="A760" s="6"/>
      <c r="B760" s="6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2"/>
      <c r="U760" s="2"/>
      <c r="V760" s="79"/>
      <c r="W760" s="146"/>
      <c r="X760" s="129"/>
      <c r="Y760" s="79"/>
      <c r="Z760" s="77"/>
      <c r="AA760" s="77"/>
      <c r="AB760" s="2"/>
      <c r="AC760" s="2"/>
      <c r="AD760" s="239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</row>
    <row r="761" spans="1:206" s="4" customFormat="1">
      <c r="A761" s="6"/>
      <c r="B761" s="6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2"/>
      <c r="U761" s="2"/>
      <c r="V761" s="79"/>
      <c r="W761" s="146"/>
      <c r="X761" s="129"/>
      <c r="Y761" s="79"/>
      <c r="Z761" s="77"/>
      <c r="AA761" s="77"/>
      <c r="AB761" s="2"/>
      <c r="AC761" s="2"/>
      <c r="AD761" s="239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</row>
    <row r="762" spans="1:206" s="4" customFormat="1">
      <c r="A762" s="6"/>
      <c r="B762" s="6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2"/>
      <c r="U762" s="2"/>
      <c r="V762" s="79"/>
      <c r="W762" s="146"/>
      <c r="X762" s="129"/>
      <c r="Y762" s="79"/>
      <c r="Z762" s="77"/>
      <c r="AA762" s="77"/>
      <c r="AB762" s="2"/>
      <c r="AC762" s="2"/>
      <c r="AD762" s="239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</row>
    <row r="763" spans="1:206" s="4" customFormat="1">
      <c r="A763" s="6"/>
      <c r="B763" s="6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2"/>
      <c r="U763" s="2"/>
      <c r="V763" s="79"/>
      <c r="W763" s="146"/>
      <c r="X763" s="129"/>
      <c r="Y763" s="79"/>
      <c r="Z763" s="77"/>
      <c r="AA763" s="77"/>
      <c r="AB763" s="2"/>
      <c r="AC763" s="2"/>
      <c r="AD763" s="239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</row>
    <row r="764" spans="1:206" s="4" customFormat="1">
      <c r="A764" s="6"/>
      <c r="B764" s="6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2"/>
      <c r="U764" s="2"/>
      <c r="V764" s="79"/>
      <c r="W764" s="146"/>
      <c r="X764" s="129"/>
      <c r="Y764" s="79"/>
      <c r="Z764" s="77"/>
      <c r="AA764" s="77"/>
      <c r="AB764" s="2"/>
      <c r="AC764" s="2"/>
      <c r="AD764" s="239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</row>
    <row r="765" spans="1:206" s="4" customFormat="1">
      <c r="A765" s="6"/>
      <c r="B765" s="6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2"/>
      <c r="U765" s="2"/>
      <c r="V765" s="79"/>
      <c r="W765" s="146"/>
      <c r="X765" s="129"/>
      <c r="Y765" s="79"/>
      <c r="Z765" s="77"/>
      <c r="AA765" s="77"/>
      <c r="AB765" s="2"/>
      <c r="AC765" s="2"/>
      <c r="AD765" s="239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</row>
    <row r="766" spans="1:206" s="4" customFormat="1">
      <c r="A766" s="6"/>
      <c r="B766" s="6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2"/>
      <c r="U766" s="2"/>
      <c r="V766" s="79"/>
      <c r="W766" s="146"/>
      <c r="X766" s="129"/>
      <c r="Y766" s="79"/>
      <c r="Z766" s="77"/>
      <c r="AA766" s="77"/>
      <c r="AB766" s="2"/>
      <c r="AC766" s="2"/>
      <c r="AD766" s="239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</row>
    <row r="767" spans="1:206" s="4" customFormat="1">
      <c r="A767" s="6"/>
      <c r="B767" s="6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2"/>
      <c r="U767" s="2"/>
      <c r="V767" s="79"/>
      <c r="W767" s="146"/>
      <c r="X767" s="129"/>
      <c r="Y767" s="79"/>
      <c r="Z767" s="77"/>
      <c r="AA767" s="77"/>
      <c r="AB767" s="2"/>
      <c r="AC767" s="2"/>
      <c r="AD767" s="239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</row>
    <row r="768" spans="1:206" s="4" customFormat="1">
      <c r="A768" s="6"/>
      <c r="B768" s="6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2"/>
      <c r="U768" s="2"/>
      <c r="V768" s="79"/>
      <c r="W768" s="146"/>
      <c r="X768" s="129"/>
      <c r="Y768" s="79"/>
      <c r="Z768" s="77"/>
      <c r="AA768" s="77"/>
      <c r="AB768" s="2"/>
      <c r="AC768" s="2"/>
      <c r="AD768" s="239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</row>
    <row r="769" spans="1:206" s="4" customFormat="1">
      <c r="A769" s="6"/>
      <c r="B769" s="6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2"/>
      <c r="U769" s="2"/>
      <c r="V769" s="79"/>
      <c r="W769" s="146"/>
      <c r="X769" s="129"/>
      <c r="Y769" s="79"/>
      <c r="Z769" s="77"/>
      <c r="AA769" s="77"/>
      <c r="AB769" s="2"/>
      <c r="AC769" s="2"/>
      <c r="AD769" s="239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</row>
    <row r="770" spans="1:206" s="4" customFormat="1">
      <c r="A770" s="6"/>
      <c r="B770" s="6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2"/>
      <c r="U770" s="2"/>
      <c r="V770" s="79"/>
      <c r="W770" s="146"/>
      <c r="X770" s="129"/>
      <c r="Y770" s="79"/>
      <c r="Z770" s="77"/>
      <c r="AA770" s="77"/>
      <c r="AB770" s="2"/>
      <c r="AC770" s="2"/>
      <c r="AD770" s="239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</row>
    <row r="771" spans="1:206" s="4" customFormat="1">
      <c r="A771" s="6"/>
      <c r="B771" s="6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2"/>
      <c r="U771" s="2"/>
      <c r="V771" s="79"/>
      <c r="W771" s="146"/>
      <c r="X771" s="129"/>
      <c r="Y771" s="79"/>
      <c r="Z771" s="77"/>
      <c r="AA771" s="77"/>
      <c r="AB771" s="2"/>
      <c r="AC771" s="2"/>
      <c r="AD771" s="239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</row>
    <row r="772" spans="1:206" s="4" customFormat="1">
      <c r="A772" s="6"/>
      <c r="B772" s="6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2"/>
      <c r="U772" s="2"/>
      <c r="V772" s="79"/>
      <c r="W772" s="146"/>
      <c r="X772" s="129"/>
      <c r="Y772" s="79"/>
      <c r="Z772" s="77"/>
      <c r="AA772" s="77"/>
      <c r="AB772" s="2"/>
      <c r="AC772" s="2"/>
      <c r="AD772" s="239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</row>
    <row r="773" spans="1:206" s="4" customFormat="1">
      <c r="A773" s="6"/>
      <c r="B773" s="6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2"/>
      <c r="U773" s="2"/>
      <c r="V773" s="79"/>
      <c r="W773" s="146"/>
      <c r="X773" s="129"/>
      <c r="Y773" s="79"/>
      <c r="Z773" s="77"/>
      <c r="AA773" s="77"/>
      <c r="AB773" s="2"/>
      <c r="AC773" s="2"/>
      <c r="AD773" s="239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</row>
    <row r="774" spans="1:206" s="4" customFormat="1">
      <c r="A774" s="6"/>
      <c r="B774" s="6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2"/>
      <c r="U774" s="2"/>
      <c r="V774" s="79"/>
      <c r="W774" s="146"/>
      <c r="X774" s="129"/>
      <c r="Y774" s="79"/>
      <c r="Z774" s="77"/>
      <c r="AA774" s="77"/>
      <c r="AB774" s="2"/>
      <c r="AC774" s="2"/>
      <c r="AD774" s="239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</row>
    <row r="775" spans="1:206" s="4" customFormat="1">
      <c r="A775" s="6"/>
      <c r="B775" s="6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2"/>
      <c r="U775" s="2"/>
      <c r="V775" s="79"/>
      <c r="W775" s="146"/>
      <c r="X775" s="129"/>
      <c r="Y775" s="79"/>
      <c r="Z775" s="77"/>
      <c r="AA775" s="77"/>
      <c r="AB775" s="2"/>
      <c r="AC775" s="2"/>
      <c r="AD775" s="239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</row>
    <row r="776" spans="1:206" s="4" customFormat="1">
      <c r="A776" s="6"/>
      <c r="B776" s="6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2"/>
      <c r="U776" s="2"/>
      <c r="V776" s="79"/>
      <c r="W776" s="146"/>
      <c r="X776" s="129"/>
      <c r="Y776" s="79"/>
      <c r="Z776" s="77"/>
      <c r="AA776" s="77"/>
      <c r="AB776" s="2"/>
      <c r="AC776" s="2"/>
      <c r="AD776" s="239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</row>
    <row r="777" spans="1:206" s="4" customFormat="1">
      <c r="A777" s="6"/>
      <c r="B777" s="6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2"/>
      <c r="U777" s="2"/>
      <c r="V777" s="79"/>
      <c r="W777" s="146"/>
      <c r="X777" s="129"/>
      <c r="Y777" s="79"/>
      <c r="Z777" s="77"/>
      <c r="AA777" s="77"/>
      <c r="AB777" s="2"/>
      <c r="AC777" s="2"/>
      <c r="AD777" s="239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</row>
    <row r="778" spans="1:206" s="4" customFormat="1">
      <c r="A778" s="6"/>
      <c r="B778" s="6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2"/>
      <c r="U778" s="2"/>
      <c r="V778" s="79"/>
      <c r="W778" s="146"/>
      <c r="X778" s="129"/>
      <c r="Y778" s="79"/>
      <c r="Z778" s="77"/>
      <c r="AA778" s="77"/>
      <c r="AB778" s="2"/>
      <c r="AC778" s="2"/>
      <c r="AD778" s="239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</row>
    <row r="779" spans="1:206" s="4" customFormat="1">
      <c r="A779" s="6"/>
      <c r="B779" s="6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2"/>
      <c r="U779" s="2"/>
      <c r="V779" s="79"/>
      <c r="W779" s="146"/>
      <c r="X779" s="129"/>
      <c r="Y779" s="79"/>
      <c r="Z779" s="77"/>
      <c r="AA779" s="77"/>
      <c r="AB779" s="2"/>
      <c r="AC779" s="2"/>
      <c r="AD779" s="239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</row>
    <row r="780" spans="1:206" s="4" customFormat="1">
      <c r="A780" s="6"/>
      <c r="B780" s="6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2"/>
      <c r="U780" s="2"/>
      <c r="V780" s="79"/>
      <c r="W780" s="146"/>
      <c r="X780" s="129"/>
      <c r="Y780" s="79"/>
      <c r="Z780" s="77"/>
      <c r="AA780" s="77"/>
      <c r="AB780" s="2"/>
      <c r="AC780" s="2"/>
      <c r="AD780" s="239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</row>
    <row r="781" spans="1:206" s="4" customFormat="1">
      <c r="A781" s="6"/>
      <c r="B781" s="6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2"/>
      <c r="U781" s="2"/>
      <c r="V781" s="79"/>
      <c r="W781" s="146"/>
      <c r="X781" s="129"/>
      <c r="Y781" s="79"/>
      <c r="Z781" s="77"/>
      <c r="AA781" s="77"/>
      <c r="AB781" s="2"/>
      <c r="AC781" s="2"/>
      <c r="AD781" s="239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</row>
    <row r="782" spans="1:206" s="4" customFormat="1">
      <c r="A782" s="6"/>
      <c r="B782" s="6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2"/>
      <c r="U782" s="2"/>
      <c r="V782" s="79"/>
      <c r="W782" s="146"/>
      <c r="X782" s="129"/>
      <c r="Y782" s="79"/>
      <c r="Z782" s="77"/>
      <c r="AA782" s="77"/>
      <c r="AB782" s="2"/>
      <c r="AC782" s="2"/>
      <c r="AD782" s="239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</row>
    <row r="783" spans="1:206" s="4" customFormat="1">
      <c r="A783" s="6"/>
      <c r="B783" s="6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2"/>
      <c r="U783" s="2"/>
      <c r="V783" s="79"/>
      <c r="W783" s="146"/>
      <c r="X783" s="129"/>
      <c r="Y783" s="79"/>
      <c r="Z783" s="77"/>
      <c r="AA783" s="77"/>
      <c r="AB783" s="2"/>
      <c r="AC783" s="2"/>
      <c r="AD783" s="239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</row>
    <row r="784" spans="1:206" s="4" customFormat="1">
      <c r="A784" s="6"/>
      <c r="B784" s="6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2"/>
      <c r="U784" s="2"/>
      <c r="V784" s="79"/>
      <c r="W784" s="146"/>
      <c r="X784" s="129"/>
      <c r="Y784" s="79"/>
      <c r="Z784" s="77"/>
      <c r="AA784" s="77"/>
      <c r="AB784" s="2"/>
      <c r="AC784" s="2"/>
      <c r="AD784" s="239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</row>
    <row r="785" spans="1:206" s="4" customFormat="1">
      <c r="A785" s="6"/>
      <c r="B785" s="6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2"/>
      <c r="U785" s="2"/>
      <c r="V785" s="79"/>
      <c r="W785" s="146"/>
      <c r="X785" s="129"/>
      <c r="Y785" s="79"/>
      <c r="Z785" s="77"/>
      <c r="AA785" s="77"/>
      <c r="AB785" s="2"/>
      <c r="AC785" s="2"/>
      <c r="AD785" s="239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</row>
    <row r="786" spans="1:206" s="4" customFormat="1">
      <c r="A786" s="6"/>
      <c r="B786" s="6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2"/>
      <c r="U786" s="2"/>
      <c r="V786" s="79"/>
      <c r="W786" s="146"/>
      <c r="X786" s="129"/>
      <c r="Y786" s="79"/>
      <c r="Z786" s="77"/>
      <c r="AA786" s="77"/>
      <c r="AB786" s="2"/>
      <c r="AC786" s="2"/>
      <c r="AD786" s="239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</row>
    <row r="787" spans="1:206" s="4" customFormat="1">
      <c r="A787" s="6"/>
      <c r="B787" s="6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2"/>
      <c r="U787" s="2"/>
      <c r="V787" s="79"/>
      <c r="W787" s="146"/>
      <c r="X787" s="129"/>
      <c r="Y787" s="79"/>
      <c r="Z787" s="77"/>
      <c r="AA787" s="77"/>
      <c r="AB787" s="2"/>
      <c r="AC787" s="2"/>
      <c r="AD787" s="239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</row>
    <row r="788" spans="1:206" s="4" customFormat="1">
      <c r="A788" s="6"/>
      <c r="B788" s="6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2"/>
      <c r="U788" s="2"/>
      <c r="V788" s="79"/>
      <c r="W788" s="146"/>
      <c r="X788" s="129"/>
      <c r="Y788" s="79"/>
      <c r="Z788" s="77"/>
      <c r="AA788" s="77"/>
      <c r="AB788" s="2"/>
      <c r="AC788" s="2"/>
      <c r="AD788" s="239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</row>
    <row r="789" spans="1:206" s="4" customFormat="1">
      <c r="A789" s="6"/>
      <c r="B789" s="6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2"/>
      <c r="U789" s="2"/>
      <c r="V789" s="79"/>
      <c r="W789" s="146"/>
      <c r="X789" s="129"/>
      <c r="Y789" s="79"/>
      <c r="Z789" s="77"/>
      <c r="AA789" s="77"/>
      <c r="AB789" s="2"/>
      <c r="AC789" s="2"/>
      <c r="AD789" s="239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</row>
    <row r="790" spans="1:206" s="4" customFormat="1">
      <c r="A790" s="6"/>
      <c r="B790" s="6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2"/>
      <c r="U790" s="2"/>
      <c r="V790" s="79"/>
      <c r="W790" s="146"/>
      <c r="X790" s="129"/>
      <c r="Y790" s="79"/>
      <c r="Z790" s="77"/>
      <c r="AA790" s="77"/>
      <c r="AB790" s="2"/>
      <c r="AC790" s="2"/>
      <c r="AD790" s="239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</row>
    <row r="791" spans="1:206" s="4" customFormat="1">
      <c r="A791" s="6"/>
      <c r="B791" s="6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2"/>
      <c r="U791" s="2"/>
      <c r="V791" s="79"/>
      <c r="W791" s="146"/>
      <c r="X791" s="129"/>
      <c r="Y791" s="79"/>
      <c r="Z791" s="77"/>
      <c r="AA791" s="77"/>
      <c r="AB791" s="2"/>
      <c r="AC791" s="2"/>
      <c r="AD791" s="239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</row>
    <row r="792" spans="1:206" s="4" customFormat="1">
      <c r="A792" s="6"/>
      <c r="B792" s="6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2"/>
      <c r="U792" s="2"/>
      <c r="V792" s="79"/>
      <c r="W792" s="146"/>
      <c r="X792" s="129"/>
      <c r="Y792" s="79"/>
      <c r="Z792" s="77"/>
      <c r="AA792" s="77"/>
      <c r="AB792" s="2"/>
      <c r="AC792" s="2"/>
      <c r="AD792" s="239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</row>
    <row r="793" spans="1:206" s="4" customFormat="1">
      <c r="A793" s="6"/>
      <c r="B793" s="6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2"/>
      <c r="U793" s="2"/>
      <c r="V793" s="79"/>
      <c r="W793" s="146"/>
      <c r="X793" s="129"/>
      <c r="Y793" s="79"/>
      <c r="Z793" s="77"/>
      <c r="AA793" s="77"/>
      <c r="AB793" s="2"/>
      <c r="AC793" s="2"/>
      <c r="AD793" s="239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</row>
    <row r="794" spans="1:206" s="4" customFormat="1">
      <c r="A794" s="6"/>
      <c r="B794" s="6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2"/>
      <c r="U794" s="2"/>
      <c r="V794" s="79"/>
      <c r="W794" s="146"/>
      <c r="X794" s="129"/>
      <c r="Y794" s="79"/>
      <c r="Z794" s="77"/>
      <c r="AA794" s="77"/>
      <c r="AB794" s="2"/>
      <c r="AC794" s="2"/>
      <c r="AD794" s="239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</row>
    <row r="795" spans="1:206" s="4" customFormat="1">
      <c r="A795" s="6"/>
      <c r="B795" s="6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2"/>
      <c r="U795" s="2"/>
      <c r="V795" s="79"/>
      <c r="W795" s="146"/>
      <c r="X795" s="129"/>
      <c r="Y795" s="79"/>
      <c r="Z795" s="77"/>
      <c r="AA795" s="77"/>
      <c r="AB795" s="2"/>
      <c r="AC795" s="2"/>
      <c r="AD795" s="239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</row>
    <row r="796" spans="1:206" s="4" customFormat="1">
      <c r="A796" s="6"/>
      <c r="B796" s="6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2"/>
      <c r="U796" s="2"/>
      <c r="V796" s="79"/>
      <c r="W796" s="146"/>
      <c r="X796" s="129"/>
      <c r="Y796" s="79"/>
      <c r="Z796" s="77"/>
      <c r="AA796" s="77"/>
      <c r="AB796" s="2"/>
      <c r="AC796" s="2"/>
      <c r="AD796" s="239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</row>
    <row r="797" spans="1:206" s="4" customFormat="1">
      <c r="A797" s="6"/>
      <c r="B797" s="6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2"/>
      <c r="U797" s="2"/>
      <c r="V797" s="79"/>
      <c r="W797" s="146"/>
      <c r="X797" s="129"/>
      <c r="Y797" s="79"/>
      <c r="Z797" s="77"/>
      <c r="AA797" s="77"/>
      <c r="AB797" s="2"/>
      <c r="AC797" s="2"/>
      <c r="AD797" s="239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</row>
    <row r="798" spans="1:206" s="4" customFormat="1">
      <c r="A798" s="6"/>
      <c r="B798" s="6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2"/>
      <c r="U798" s="2"/>
      <c r="V798" s="79"/>
      <c r="W798" s="146"/>
      <c r="X798" s="129"/>
      <c r="Y798" s="79"/>
      <c r="Z798" s="77"/>
      <c r="AA798" s="77"/>
      <c r="AB798" s="2"/>
      <c r="AC798" s="2"/>
      <c r="AD798" s="239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</row>
    <row r="799" spans="1:206" s="4" customFormat="1">
      <c r="A799" s="6"/>
      <c r="B799" s="6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2"/>
      <c r="U799" s="2"/>
      <c r="V799" s="79"/>
      <c r="W799" s="146"/>
      <c r="X799" s="129"/>
      <c r="Y799" s="79"/>
      <c r="Z799" s="77"/>
      <c r="AA799" s="77"/>
      <c r="AB799" s="2"/>
      <c r="AC799" s="2"/>
      <c r="AD799" s="239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</row>
    <row r="800" spans="1:206" s="4" customFormat="1">
      <c r="A800" s="6"/>
      <c r="B800" s="6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2"/>
      <c r="U800" s="2"/>
      <c r="V800" s="79"/>
      <c r="W800" s="146"/>
      <c r="X800" s="129"/>
      <c r="Y800" s="79"/>
      <c r="Z800" s="77"/>
      <c r="AA800" s="77"/>
      <c r="AB800" s="2"/>
      <c r="AC800" s="2"/>
      <c r="AD800" s="239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</row>
    <row r="801" spans="1:206" s="4" customFormat="1">
      <c r="A801" s="6"/>
      <c r="B801" s="6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2"/>
      <c r="U801" s="2"/>
      <c r="V801" s="79"/>
      <c r="W801" s="146"/>
      <c r="X801" s="129"/>
      <c r="Y801" s="79"/>
      <c r="Z801" s="77"/>
      <c r="AA801" s="77"/>
      <c r="AB801" s="2"/>
      <c r="AC801" s="2"/>
      <c r="AD801" s="239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</row>
    <row r="802" spans="1:206" s="4" customFormat="1">
      <c r="A802" s="6"/>
      <c r="B802" s="6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2"/>
      <c r="U802" s="2"/>
      <c r="V802" s="79"/>
      <c r="W802" s="146"/>
      <c r="X802" s="129"/>
      <c r="Y802" s="79"/>
      <c r="Z802" s="77"/>
      <c r="AA802" s="77"/>
      <c r="AB802" s="2"/>
      <c r="AC802" s="2"/>
      <c r="AD802" s="239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</row>
    <row r="803" spans="1:206" s="4" customFormat="1">
      <c r="A803" s="6"/>
      <c r="B803" s="6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2"/>
      <c r="U803" s="2"/>
      <c r="V803" s="79"/>
      <c r="W803" s="146"/>
      <c r="X803" s="129"/>
      <c r="Y803" s="79"/>
      <c r="Z803" s="77"/>
      <c r="AA803" s="77"/>
      <c r="AB803" s="2"/>
      <c r="AC803" s="2"/>
      <c r="AD803" s="239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</row>
    <row r="804" spans="1:206" s="4" customFormat="1">
      <c r="A804" s="6"/>
      <c r="B804" s="6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2"/>
      <c r="U804" s="2"/>
      <c r="V804" s="79"/>
      <c r="W804" s="146"/>
      <c r="X804" s="129"/>
      <c r="Y804" s="79"/>
      <c r="Z804" s="77"/>
      <c r="AA804" s="77"/>
      <c r="AB804" s="2"/>
      <c r="AC804" s="2"/>
      <c r="AD804" s="239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</row>
    <row r="805" spans="1:206" s="4" customFormat="1">
      <c r="A805" s="6"/>
      <c r="B805" s="6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2"/>
      <c r="U805" s="2"/>
      <c r="V805" s="79"/>
      <c r="W805" s="146"/>
      <c r="X805" s="129"/>
      <c r="Y805" s="79"/>
      <c r="Z805" s="77"/>
      <c r="AA805" s="77"/>
      <c r="AB805" s="2"/>
      <c r="AC805" s="2"/>
      <c r="AD805" s="239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</row>
    <row r="806" spans="1:206" s="4" customFormat="1">
      <c r="A806" s="6"/>
      <c r="B806" s="6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2"/>
      <c r="U806" s="2"/>
      <c r="V806" s="79"/>
      <c r="W806" s="146"/>
      <c r="X806" s="129"/>
      <c r="Y806" s="79"/>
      <c r="Z806" s="77"/>
      <c r="AA806" s="77"/>
      <c r="AB806" s="2"/>
      <c r="AC806" s="2"/>
      <c r="AD806" s="239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</row>
    <row r="807" spans="1:206" s="4" customFormat="1">
      <c r="A807" s="6"/>
      <c r="B807" s="6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2"/>
      <c r="U807" s="2"/>
      <c r="V807" s="79"/>
      <c r="W807" s="146"/>
      <c r="X807" s="129"/>
      <c r="Y807" s="79"/>
      <c r="Z807" s="77"/>
      <c r="AA807" s="77"/>
      <c r="AB807" s="2"/>
      <c r="AC807" s="2"/>
      <c r="AD807" s="239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</row>
    <row r="808" spans="1:206" s="4" customFormat="1">
      <c r="A808" s="6"/>
      <c r="B808" s="6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2"/>
      <c r="U808" s="2"/>
      <c r="V808" s="79"/>
      <c r="W808" s="146"/>
      <c r="X808" s="129"/>
      <c r="Y808" s="79"/>
      <c r="Z808" s="77"/>
      <c r="AA808" s="77"/>
      <c r="AB808" s="2"/>
      <c r="AC808" s="2"/>
      <c r="AD808" s="239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</row>
    <row r="809" spans="1:206" s="4" customFormat="1">
      <c r="A809" s="6"/>
      <c r="B809" s="6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2"/>
      <c r="U809" s="2"/>
      <c r="V809" s="79"/>
      <c r="W809" s="146"/>
      <c r="X809" s="129"/>
      <c r="Y809" s="79"/>
      <c r="Z809" s="77"/>
      <c r="AA809" s="77"/>
      <c r="AB809" s="2"/>
      <c r="AC809" s="2"/>
      <c r="AD809" s="239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</row>
    <row r="810" spans="1:206" s="4" customFormat="1">
      <c r="A810" s="6"/>
      <c r="B810" s="6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2"/>
      <c r="U810" s="2"/>
      <c r="V810" s="79"/>
      <c r="W810" s="146"/>
      <c r="X810" s="129"/>
      <c r="Y810" s="79"/>
      <c r="Z810" s="77"/>
      <c r="AA810" s="77"/>
      <c r="AB810" s="2"/>
      <c r="AC810" s="2"/>
      <c r="AD810" s="239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</row>
    <row r="811" spans="1:206" s="4" customFormat="1">
      <c r="A811" s="6"/>
      <c r="B811" s="6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2"/>
      <c r="U811" s="2"/>
      <c r="V811" s="79"/>
      <c r="W811" s="146"/>
      <c r="X811" s="129"/>
      <c r="Y811" s="79"/>
      <c r="Z811" s="77"/>
      <c r="AA811" s="77"/>
      <c r="AB811" s="2"/>
      <c r="AC811" s="2"/>
      <c r="AD811" s="239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</row>
    <row r="812" spans="1:206" s="4" customFormat="1">
      <c r="A812" s="6"/>
      <c r="B812" s="6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2"/>
      <c r="U812" s="2"/>
      <c r="V812" s="79"/>
      <c r="W812" s="146"/>
      <c r="X812" s="129"/>
      <c r="Y812" s="79"/>
      <c r="Z812" s="77"/>
      <c r="AA812" s="77"/>
      <c r="AB812" s="2"/>
      <c r="AC812" s="2"/>
      <c r="AD812" s="239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</row>
    <row r="813" spans="1:206" s="4" customFormat="1">
      <c r="A813" s="6"/>
      <c r="B813" s="6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2"/>
      <c r="U813" s="2"/>
      <c r="V813" s="79"/>
      <c r="W813" s="146"/>
      <c r="X813" s="129"/>
      <c r="Y813" s="79"/>
      <c r="Z813" s="77"/>
      <c r="AA813" s="77"/>
      <c r="AB813" s="2"/>
      <c r="AC813" s="2"/>
      <c r="AD813" s="239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</row>
    <row r="814" spans="1:206" s="4" customFormat="1">
      <c r="A814" s="6"/>
      <c r="B814" s="6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2"/>
      <c r="U814" s="2"/>
      <c r="V814" s="79"/>
      <c r="W814" s="146"/>
      <c r="X814" s="129"/>
      <c r="Y814" s="79"/>
      <c r="Z814" s="77"/>
      <c r="AA814" s="77"/>
      <c r="AB814" s="2"/>
      <c r="AC814" s="2"/>
      <c r="AD814" s="239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</row>
    <row r="815" spans="1:206" s="4" customFormat="1">
      <c r="A815" s="6"/>
      <c r="B815" s="6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2"/>
      <c r="U815" s="2"/>
      <c r="V815" s="79"/>
      <c r="W815" s="146"/>
      <c r="X815" s="129"/>
      <c r="Y815" s="79"/>
      <c r="Z815" s="77"/>
      <c r="AA815" s="77"/>
      <c r="AB815" s="2"/>
      <c r="AC815" s="2"/>
      <c r="AD815" s="239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</row>
    <row r="816" spans="1:206" s="4" customFormat="1">
      <c r="A816" s="6"/>
      <c r="B816" s="6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2"/>
      <c r="U816" s="2"/>
      <c r="V816" s="79"/>
      <c r="W816" s="146"/>
      <c r="X816" s="129"/>
      <c r="Y816" s="79"/>
      <c r="Z816" s="77"/>
      <c r="AA816" s="77"/>
      <c r="AB816" s="2"/>
      <c r="AC816" s="2"/>
      <c r="AD816" s="239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</row>
    <row r="817" spans="1:206" s="4" customFormat="1">
      <c r="A817" s="6"/>
      <c r="B817" s="6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2"/>
      <c r="U817" s="2"/>
      <c r="V817" s="79"/>
      <c r="W817" s="146"/>
      <c r="X817" s="129"/>
      <c r="Y817" s="79"/>
      <c r="Z817" s="77"/>
      <c r="AA817" s="77"/>
      <c r="AB817" s="2"/>
      <c r="AC817" s="2"/>
      <c r="AD817" s="239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</row>
    <row r="818" spans="1:206" s="4" customFormat="1">
      <c r="A818" s="6"/>
      <c r="B818" s="6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2"/>
      <c r="U818" s="2"/>
      <c r="V818" s="79"/>
      <c r="W818" s="146"/>
      <c r="X818" s="129"/>
      <c r="Y818" s="79"/>
      <c r="Z818" s="77"/>
      <c r="AA818" s="77"/>
      <c r="AB818" s="2"/>
      <c r="AC818" s="2"/>
      <c r="AD818" s="239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</row>
    <row r="819" spans="1:206" s="4" customFormat="1">
      <c r="A819" s="6"/>
      <c r="B819" s="6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2"/>
      <c r="U819" s="2"/>
      <c r="V819" s="79"/>
      <c r="W819" s="146"/>
      <c r="X819" s="129"/>
      <c r="Y819" s="79"/>
      <c r="Z819" s="77"/>
      <c r="AA819" s="77"/>
      <c r="AB819" s="2"/>
      <c r="AC819" s="2"/>
      <c r="AD819" s="239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</row>
    <row r="820" spans="1:206" s="4" customFormat="1">
      <c r="A820" s="6"/>
      <c r="B820" s="6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2"/>
      <c r="U820" s="2"/>
      <c r="V820" s="79"/>
      <c r="W820" s="146"/>
      <c r="X820" s="129"/>
      <c r="Y820" s="79"/>
      <c r="Z820" s="77"/>
      <c r="AA820" s="77"/>
      <c r="AB820" s="2"/>
      <c r="AC820" s="2"/>
      <c r="AD820" s="239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</row>
    <row r="821" spans="1:206" s="4" customFormat="1">
      <c r="A821" s="6"/>
      <c r="B821" s="6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2"/>
      <c r="U821" s="2"/>
      <c r="V821" s="79"/>
      <c r="W821" s="146"/>
      <c r="X821" s="129"/>
      <c r="Y821" s="79"/>
      <c r="Z821" s="77"/>
      <c r="AA821" s="77"/>
      <c r="AB821" s="2"/>
      <c r="AC821" s="2"/>
      <c r="AD821" s="239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</row>
    <row r="822" spans="1:206" s="4" customFormat="1">
      <c r="A822" s="6"/>
      <c r="B822" s="6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2"/>
      <c r="U822" s="2"/>
      <c r="V822" s="79"/>
      <c r="W822" s="146"/>
      <c r="X822" s="129"/>
      <c r="Y822" s="79"/>
      <c r="Z822" s="77"/>
      <c r="AA822" s="77"/>
      <c r="AB822" s="2"/>
      <c r="AC822" s="2"/>
      <c r="AD822" s="239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</row>
    <row r="823" spans="1:206" s="4" customFormat="1">
      <c r="A823" s="6"/>
      <c r="B823" s="6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2"/>
      <c r="U823" s="2"/>
      <c r="V823" s="79"/>
      <c r="W823" s="146"/>
      <c r="X823" s="129"/>
      <c r="Y823" s="79"/>
      <c r="Z823" s="77"/>
      <c r="AA823" s="77"/>
      <c r="AB823" s="2"/>
      <c r="AC823" s="2"/>
      <c r="AD823" s="239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</row>
    <row r="824" spans="1:206" s="4" customFormat="1">
      <c r="A824" s="6"/>
      <c r="B824" s="6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2"/>
      <c r="U824" s="2"/>
      <c r="V824" s="79"/>
      <c r="W824" s="146"/>
      <c r="X824" s="129"/>
      <c r="Y824" s="79"/>
      <c r="Z824" s="77"/>
      <c r="AA824" s="77"/>
      <c r="AB824" s="2"/>
      <c r="AC824" s="2"/>
      <c r="AD824" s="239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</row>
    <row r="825" spans="1:206" s="4" customFormat="1">
      <c r="A825" s="6"/>
      <c r="B825" s="6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2"/>
      <c r="U825" s="2"/>
      <c r="V825" s="79"/>
      <c r="W825" s="146"/>
      <c r="X825" s="129"/>
      <c r="Y825" s="79"/>
      <c r="Z825" s="77"/>
      <c r="AA825" s="77"/>
      <c r="AB825" s="2"/>
      <c r="AC825" s="2"/>
      <c r="AD825" s="239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</row>
    <row r="826" spans="1:206" s="4" customFormat="1">
      <c r="A826" s="6"/>
      <c r="B826" s="6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2"/>
      <c r="U826" s="2"/>
      <c r="V826" s="79"/>
      <c r="W826" s="146"/>
      <c r="X826" s="129"/>
      <c r="Y826" s="79"/>
      <c r="Z826" s="77"/>
      <c r="AA826" s="77"/>
      <c r="AB826" s="2"/>
      <c r="AC826" s="2"/>
      <c r="AD826" s="239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</row>
    <row r="827" spans="1:206" s="4" customFormat="1">
      <c r="A827" s="6"/>
      <c r="B827" s="6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2"/>
      <c r="U827" s="2"/>
      <c r="V827" s="79"/>
      <c r="W827" s="146"/>
      <c r="X827" s="129"/>
      <c r="Y827" s="79"/>
      <c r="Z827" s="77"/>
      <c r="AA827" s="77"/>
      <c r="AB827" s="2"/>
      <c r="AC827" s="2"/>
      <c r="AD827" s="239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</row>
    <row r="828" spans="1:206" s="4" customFormat="1">
      <c r="A828" s="6"/>
      <c r="B828" s="6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2"/>
      <c r="U828" s="2"/>
      <c r="V828" s="79"/>
      <c r="W828" s="146"/>
      <c r="X828" s="129"/>
      <c r="Y828" s="79"/>
      <c r="Z828" s="77"/>
      <c r="AA828" s="77"/>
      <c r="AB828" s="2"/>
      <c r="AC828" s="2"/>
      <c r="AD828" s="239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</row>
    <row r="829" spans="1:206" s="4" customFormat="1">
      <c r="A829" s="6"/>
      <c r="B829" s="6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2"/>
      <c r="U829" s="2"/>
      <c r="V829" s="79"/>
      <c r="W829" s="146"/>
      <c r="X829" s="129"/>
      <c r="Y829" s="79"/>
      <c r="Z829" s="77"/>
      <c r="AA829" s="77"/>
      <c r="AB829" s="2"/>
      <c r="AC829" s="2"/>
      <c r="AD829" s="239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</row>
    <row r="830" spans="1:206" s="4" customFormat="1">
      <c r="A830" s="6"/>
      <c r="B830" s="6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2"/>
      <c r="U830" s="2"/>
      <c r="V830" s="79"/>
      <c r="W830" s="146"/>
      <c r="X830" s="129"/>
      <c r="Y830" s="79"/>
      <c r="Z830" s="77"/>
      <c r="AA830" s="77"/>
      <c r="AB830" s="2"/>
      <c r="AC830" s="2"/>
      <c r="AD830" s="239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</row>
    <row r="831" spans="1:206" s="4" customFormat="1">
      <c r="A831" s="6"/>
      <c r="B831" s="6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2"/>
      <c r="U831" s="2"/>
      <c r="V831" s="79"/>
      <c r="W831" s="146"/>
      <c r="X831" s="129"/>
      <c r="Y831" s="79"/>
      <c r="Z831" s="77"/>
      <c r="AA831" s="77"/>
      <c r="AB831" s="2"/>
      <c r="AC831" s="2"/>
      <c r="AD831" s="239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</row>
    <row r="832" spans="1:206" s="4" customFormat="1">
      <c r="A832" s="6"/>
      <c r="B832" s="6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2"/>
      <c r="U832" s="2"/>
      <c r="V832" s="79"/>
      <c r="W832" s="146"/>
      <c r="X832" s="129"/>
      <c r="Y832" s="79"/>
      <c r="Z832" s="77"/>
      <c r="AA832" s="77"/>
      <c r="AB832" s="2"/>
      <c r="AC832" s="2"/>
      <c r="AD832" s="239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</row>
    <row r="833" spans="1:206" s="4" customFormat="1">
      <c r="A833" s="6"/>
      <c r="B833" s="6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2"/>
      <c r="U833" s="2"/>
      <c r="V833" s="79"/>
      <c r="W833" s="146"/>
      <c r="X833" s="129"/>
      <c r="Y833" s="79"/>
      <c r="Z833" s="77"/>
      <c r="AA833" s="77"/>
      <c r="AB833" s="2"/>
      <c r="AC833" s="2"/>
      <c r="AD833" s="239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</row>
    <row r="834" spans="1:206" s="4" customFormat="1">
      <c r="A834" s="6"/>
      <c r="B834" s="6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2"/>
      <c r="U834" s="2"/>
      <c r="V834" s="79"/>
      <c r="W834" s="146"/>
      <c r="X834" s="129"/>
      <c r="Y834" s="79"/>
      <c r="Z834" s="77"/>
      <c r="AA834" s="77"/>
      <c r="AB834" s="2"/>
      <c r="AC834" s="2"/>
      <c r="AD834" s="239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</row>
    <row r="835" spans="1:206" s="4" customFormat="1">
      <c r="A835" s="6"/>
      <c r="B835" s="6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2"/>
      <c r="U835" s="2"/>
      <c r="V835" s="79"/>
      <c r="W835" s="146"/>
      <c r="X835" s="129"/>
      <c r="Y835" s="79"/>
      <c r="Z835" s="77"/>
      <c r="AA835" s="77"/>
      <c r="AB835" s="2"/>
      <c r="AC835" s="2"/>
      <c r="AD835" s="239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</row>
    <row r="836" spans="1:206" s="4" customFormat="1">
      <c r="A836" s="6"/>
      <c r="B836" s="6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2"/>
      <c r="U836" s="2"/>
      <c r="V836" s="79"/>
      <c r="W836" s="146"/>
      <c r="X836" s="129"/>
      <c r="Y836" s="79"/>
      <c r="Z836" s="77"/>
      <c r="AA836" s="77"/>
      <c r="AB836" s="2"/>
      <c r="AC836" s="2"/>
      <c r="AD836" s="239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</row>
    <row r="837" spans="1:206" s="4" customFormat="1">
      <c r="A837" s="6"/>
      <c r="B837" s="6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2"/>
      <c r="U837" s="2"/>
      <c r="V837" s="79"/>
      <c r="W837" s="146"/>
      <c r="X837" s="129"/>
      <c r="Y837" s="79"/>
      <c r="Z837" s="77"/>
      <c r="AA837" s="77"/>
      <c r="AB837" s="2"/>
      <c r="AC837" s="2"/>
      <c r="AD837" s="239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</row>
    <row r="838" spans="1:206" s="4" customFormat="1">
      <c r="A838" s="6"/>
      <c r="B838" s="6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2"/>
      <c r="U838" s="2"/>
      <c r="V838" s="79"/>
      <c r="W838" s="146"/>
      <c r="X838" s="129"/>
      <c r="Y838" s="79"/>
      <c r="Z838" s="77"/>
      <c r="AA838" s="77"/>
      <c r="AB838" s="2"/>
      <c r="AC838" s="2"/>
      <c r="AD838" s="239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</row>
    <row r="839" spans="1:206" s="4" customFormat="1">
      <c r="A839" s="6"/>
      <c r="B839" s="6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2"/>
      <c r="U839" s="2"/>
      <c r="V839" s="79"/>
      <c r="W839" s="146"/>
      <c r="X839" s="129"/>
      <c r="Y839" s="79"/>
      <c r="Z839" s="77"/>
      <c r="AA839" s="77"/>
      <c r="AB839" s="2"/>
      <c r="AC839" s="2"/>
      <c r="AD839" s="239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</row>
    <row r="840" spans="1:206" s="4" customFormat="1">
      <c r="A840" s="6"/>
      <c r="B840" s="6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2"/>
      <c r="U840" s="2"/>
      <c r="V840" s="79"/>
      <c r="W840" s="146"/>
      <c r="X840" s="129"/>
      <c r="Y840" s="79"/>
      <c r="Z840" s="77"/>
      <c r="AA840" s="77"/>
      <c r="AB840" s="2"/>
      <c r="AC840" s="2"/>
      <c r="AD840" s="239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</row>
    <row r="841" spans="1:206" s="4" customFormat="1">
      <c r="A841" s="6"/>
      <c r="B841" s="6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2"/>
      <c r="U841" s="2"/>
      <c r="V841" s="79"/>
      <c r="W841" s="146"/>
      <c r="X841" s="129"/>
      <c r="Y841" s="79"/>
      <c r="Z841" s="77"/>
      <c r="AA841" s="77"/>
      <c r="AB841" s="2"/>
      <c r="AC841" s="2"/>
      <c r="AD841" s="239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</row>
    <row r="842" spans="1:206" s="4" customFormat="1">
      <c r="A842" s="6"/>
      <c r="B842" s="6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2"/>
      <c r="U842" s="2"/>
      <c r="V842" s="79"/>
      <c r="W842" s="146"/>
      <c r="X842" s="129"/>
      <c r="Y842" s="79"/>
      <c r="Z842" s="77"/>
      <c r="AA842" s="77"/>
      <c r="AB842" s="2"/>
      <c r="AC842" s="2"/>
      <c r="AD842" s="239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</row>
    <row r="843" spans="1:206" s="4" customFormat="1">
      <c r="A843" s="6"/>
      <c r="B843" s="6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2"/>
      <c r="U843" s="2"/>
      <c r="V843" s="79"/>
      <c r="W843" s="146"/>
      <c r="X843" s="129"/>
      <c r="Y843" s="79"/>
      <c r="Z843" s="77"/>
      <c r="AA843" s="77"/>
      <c r="AB843" s="2"/>
      <c r="AC843" s="2"/>
      <c r="AD843" s="239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</row>
    <row r="844" spans="1:206" s="4" customFormat="1">
      <c r="A844" s="6"/>
      <c r="B844" s="6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2"/>
      <c r="U844" s="2"/>
      <c r="V844" s="79"/>
      <c r="W844" s="146"/>
      <c r="X844" s="129"/>
      <c r="Y844" s="79"/>
      <c r="Z844" s="77"/>
      <c r="AA844" s="77"/>
      <c r="AB844" s="2"/>
      <c r="AC844" s="2"/>
      <c r="AD844" s="239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</row>
    <row r="845" spans="1:206" s="4" customFormat="1">
      <c r="A845" s="6"/>
      <c r="B845" s="6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2"/>
      <c r="U845" s="2"/>
      <c r="V845" s="79"/>
      <c r="W845" s="146"/>
      <c r="X845" s="129"/>
      <c r="Y845" s="79"/>
      <c r="Z845" s="77"/>
      <c r="AA845" s="77"/>
      <c r="AB845" s="2"/>
      <c r="AC845" s="2"/>
      <c r="AD845" s="239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</row>
    <row r="846" spans="1:206" s="4" customFormat="1">
      <c r="A846" s="6"/>
      <c r="B846" s="6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2"/>
      <c r="U846" s="2"/>
      <c r="V846" s="79"/>
      <c r="W846" s="146"/>
      <c r="X846" s="129"/>
      <c r="Y846" s="79"/>
      <c r="Z846" s="77"/>
      <c r="AA846" s="77"/>
      <c r="AB846" s="2"/>
      <c r="AC846" s="2"/>
      <c r="AD846" s="239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</row>
    <row r="847" spans="1:206" s="4" customFormat="1">
      <c r="A847" s="6"/>
      <c r="B847" s="6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2"/>
      <c r="U847" s="2"/>
      <c r="V847" s="79"/>
      <c r="W847" s="146"/>
      <c r="X847" s="129"/>
      <c r="Y847" s="79"/>
      <c r="Z847" s="77"/>
      <c r="AA847" s="77"/>
      <c r="AB847" s="2"/>
      <c r="AC847" s="2"/>
      <c r="AD847" s="239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</row>
    <row r="848" spans="1:206" s="4" customFormat="1">
      <c r="A848" s="6"/>
      <c r="B848" s="6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2"/>
      <c r="U848" s="2"/>
      <c r="V848" s="79"/>
      <c r="W848" s="146"/>
      <c r="X848" s="129"/>
      <c r="Y848" s="79"/>
      <c r="Z848" s="77"/>
      <c r="AA848" s="77"/>
      <c r="AB848" s="2"/>
      <c r="AC848" s="2"/>
      <c r="AD848" s="239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</row>
    <row r="849" spans="1:206" s="4" customFormat="1">
      <c r="A849" s="6"/>
      <c r="B849" s="6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2"/>
      <c r="U849" s="2"/>
      <c r="V849" s="79"/>
      <c r="W849" s="146"/>
      <c r="X849" s="129"/>
      <c r="Y849" s="79"/>
      <c r="Z849" s="77"/>
      <c r="AA849" s="77"/>
      <c r="AB849" s="2"/>
      <c r="AC849" s="2"/>
      <c r="AD849" s="239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</row>
    <row r="850" spans="1:206" s="4" customFormat="1">
      <c r="A850" s="6"/>
      <c r="B850" s="6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2"/>
      <c r="U850" s="2"/>
      <c r="V850" s="79"/>
      <c r="W850" s="146"/>
      <c r="X850" s="129"/>
      <c r="Y850" s="79"/>
      <c r="Z850" s="77"/>
      <c r="AA850" s="77"/>
      <c r="AB850" s="2"/>
      <c r="AC850" s="2"/>
      <c r="AD850" s="239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</row>
    <row r="851" spans="1:206" s="4" customFormat="1">
      <c r="A851" s="6"/>
      <c r="B851" s="6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2"/>
      <c r="U851" s="2"/>
      <c r="V851" s="79"/>
      <c r="W851" s="146"/>
      <c r="X851" s="129"/>
      <c r="Y851" s="79"/>
      <c r="Z851" s="77"/>
      <c r="AA851" s="77"/>
      <c r="AB851" s="2"/>
      <c r="AC851" s="2"/>
      <c r="AD851" s="239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</row>
    <row r="852" spans="1:206" s="4" customFormat="1">
      <c r="A852" s="6"/>
      <c r="B852" s="6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2"/>
      <c r="U852" s="2"/>
      <c r="V852" s="79"/>
      <c r="W852" s="146"/>
      <c r="X852" s="129"/>
      <c r="Y852" s="79"/>
      <c r="Z852" s="77"/>
      <c r="AA852" s="77"/>
      <c r="AB852" s="2"/>
      <c r="AC852" s="2"/>
      <c r="AD852" s="239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</row>
    <row r="853" spans="1:206" s="4" customFormat="1">
      <c r="A853" s="6"/>
      <c r="B853" s="6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2"/>
      <c r="U853" s="2"/>
      <c r="V853" s="79"/>
      <c r="W853" s="146"/>
      <c r="X853" s="129"/>
      <c r="Y853" s="79"/>
      <c r="Z853" s="77"/>
      <c r="AA853" s="77"/>
      <c r="AB853" s="2"/>
      <c r="AC853" s="2"/>
      <c r="AD853" s="239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</row>
    <row r="854" spans="1:206" s="4" customFormat="1">
      <c r="A854" s="6"/>
      <c r="B854" s="6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2"/>
      <c r="U854" s="2"/>
      <c r="V854" s="79"/>
      <c r="W854" s="146"/>
      <c r="X854" s="129"/>
      <c r="Y854" s="79"/>
      <c r="Z854" s="77"/>
      <c r="AA854" s="77"/>
      <c r="AB854" s="2"/>
      <c r="AC854" s="2"/>
      <c r="AD854" s="239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</row>
    <row r="855" spans="1:206" s="4" customFormat="1">
      <c r="A855" s="6"/>
      <c r="B855" s="6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2"/>
      <c r="U855" s="2"/>
      <c r="V855" s="79"/>
      <c r="W855" s="146"/>
      <c r="X855" s="129"/>
      <c r="Y855" s="79"/>
      <c r="Z855" s="77"/>
      <c r="AA855" s="77"/>
      <c r="AB855" s="2"/>
      <c r="AC855" s="2"/>
      <c r="AD855" s="239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</row>
    <row r="856" spans="1:206" s="4" customFormat="1">
      <c r="A856" s="6"/>
      <c r="B856" s="6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2"/>
      <c r="U856" s="2"/>
      <c r="V856" s="79"/>
      <c r="W856" s="146"/>
      <c r="X856" s="129"/>
      <c r="Y856" s="79"/>
      <c r="Z856" s="77"/>
      <c r="AA856" s="77"/>
      <c r="AB856" s="2"/>
      <c r="AC856" s="2"/>
      <c r="AD856" s="239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</row>
    <row r="857" spans="1:206" s="4" customFormat="1">
      <c r="A857" s="6"/>
      <c r="B857" s="6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2"/>
      <c r="U857" s="2"/>
      <c r="V857" s="79"/>
      <c r="W857" s="146"/>
      <c r="X857" s="129"/>
      <c r="Y857" s="79"/>
      <c r="Z857" s="77"/>
      <c r="AA857" s="77"/>
      <c r="AB857" s="2"/>
      <c r="AC857" s="2"/>
      <c r="AD857" s="239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</row>
    <row r="858" spans="1:206" s="4" customFormat="1">
      <c r="A858" s="6"/>
      <c r="B858" s="6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2"/>
      <c r="U858" s="2"/>
      <c r="V858" s="79"/>
      <c r="W858" s="146"/>
      <c r="X858" s="129"/>
      <c r="Y858" s="79"/>
      <c r="Z858" s="77"/>
      <c r="AA858" s="77"/>
      <c r="AB858" s="2"/>
      <c r="AC858" s="2"/>
      <c r="AD858" s="239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</row>
    <row r="859" spans="1:206" s="4" customFormat="1">
      <c r="A859" s="6"/>
      <c r="B859" s="6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2"/>
      <c r="U859" s="2"/>
      <c r="V859" s="79"/>
      <c r="W859" s="146"/>
      <c r="X859" s="129"/>
      <c r="Y859" s="79"/>
      <c r="Z859" s="77"/>
      <c r="AA859" s="77"/>
      <c r="AB859" s="2"/>
      <c r="AC859" s="2"/>
      <c r="AD859" s="239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</row>
    <row r="860" spans="1:206" s="4" customFormat="1">
      <c r="A860" s="6"/>
      <c r="B860" s="6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2"/>
      <c r="U860" s="2"/>
      <c r="V860" s="79"/>
      <c r="W860" s="146"/>
      <c r="X860" s="129"/>
      <c r="Y860" s="79"/>
      <c r="Z860" s="77"/>
      <c r="AA860" s="77"/>
      <c r="AB860" s="2"/>
      <c r="AC860" s="2"/>
      <c r="AD860" s="239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</row>
    <row r="861" spans="1:206" s="4" customFormat="1">
      <c r="A861" s="6"/>
      <c r="B861" s="6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2"/>
      <c r="U861" s="2"/>
      <c r="V861" s="79"/>
      <c r="W861" s="146"/>
      <c r="X861" s="129"/>
      <c r="Y861" s="79"/>
      <c r="Z861" s="77"/>
      <c r="AA861" s="77"/>
      <c r="AB861" s="2"/>
      <c r="AC861" s="2"/>
      <c r="AD861" s="239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</row>
    <row r="862" spans="1:206" s="4" customFormat="1">
      <c r="A862" s="6"/>
      <c r="B862" s="6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2"/>
      <c r="U862" s="2"/>
      <c r="V862" s="79"/>
      <c r="W862" s="146"/>
      <c r="X862" s="129"/>
      <c r="Y862" s="79"/>
      <c r="Z862" s="77"/>
      <c r="AA862" s="77"/>
      <c r="AB862" s="2"/>
      <c r="AC862" s="2"/>
      <c r="AD862" s="239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</row>
    <row r="863" spans="1:206" s="4" customFormat="1">
      <c r="A863" s="6"/>
      <c r="B863" s="6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2"/>
      <c r="U863" s="2"/>
      <c r="V863" s="79"/>
      <c r="W863" s="146"/>
      <c r="X863" s="129"/>
      <c r="Y863" s="79"/>
      <c r="Z863" s="77"/>
      <c r="AA863" s="77"/>
      <c r="AB863" s="2"/>
      <c r="AC863" s="2"/>
      <c r="AD863" s="239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</row>
    <row r="864" spans="1:206" s="4" customFormat="1">
      <c r="A864" s="6"/>
      <c r="B864" s="6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2"/>
      <c r="U864" s="2"/>
      <c r="V864" s="79"/>
      <c r="W864" s="146"/>
      <c r="X864" s="129"/>
      <c r="Y864" s="79"/>
      <c r="Z864" s="77"/>
      <c r="AA864" s="77"/>
      <c r="AB864" s="2"/>
      <c r="AC864" s="2"/>
      <c r="AD864" s="239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</row>
    <row r="865" spans="1:206" s="4" customFormat="1">
      <c r="A865" s="6"/>
      <c r="B865" s="6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2"/>
      <c r="U865" s="2"/>
      <c r="V865" s="79"/>
      <c r="W865" s="146"/>
      <c r="X865" s="129"/>
      <c r="Y865" s="79"/>
      <c r="Z865" s="77"/>
      <c r="AA865" s="77"/>
      <c r="AB865" s="2"/>
      <c r="AC865" s="2"/>
      <c r="AD865" s="239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</row>
    <row r="866" spans="1:206" s="4" customFormat="1">
      <c r="A866" s="6"/>
      <c r="B866" s="6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2"/>
      <c r="U866" s="2"/>
      <c r="V866" s="79"/>
      <c r="W866" s="146"/>
      <c r="X866" s="129"/>
      <c r="Y866" s="79"/>
      <c r="Z866" s="77"/>
      <c r="AA866" s="77"/>
      <c r="AB866" s="2"/>
      <c r="AC866" s="2"/>
      <c r="AD866" s="239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</row>
    <row r="867" spans="1:206" s="4" customFormat="1">
      <c r="A867" s="6"/>
      <c r="B867" s="6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2"/>
      <c r="U867" s="2"/>
      <c r="V867" s="79"/>
      <c r="W867" s="146"/>
      <c r="X867" s="129"/>
      <c r="Y867" s="79"/>
      <c r="Z867" s="77"/>
      <c r="AA867" s="77"/>
      <c r="AB867" s="2"/>
      <c r="AC867" s="2"/>
      <c r="AD867" s="239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</row>
    <row r="868" spans="1:206" s="4" customFormat="1">
      <c r="A868" s="6"/>
      <c r="B868" s="6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2"/>
      <c r="U868" s="2"/>
      <c r="V868" s="79"/>
      <c r="W868" s="146"/>
      <c r="X868" s="129"/>
      <c r="Y868" s="79"/>
      <c r="Z868" s="77"/>
      <c r="AA868" s="77"/>
      <c r="AB868" s="2"/>
      <c r="AC868" s="2"/>
      <c r="AD868" s="239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</row>
    <row r="869" spans="1:206" s="4" customFormat="1">
      <c r="A869" s="6"/>
      <c r="B869" s="6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2"/>
      <c r="U869" s="2"/>
      <c r="V869" s="79"/>
      <c r="W869" s="146"/>
      <c r="X869" s="129"/>
      <c r="Y869" s="79"/>
      <c r="Z869" s="77"/>
      <c r="AA869" s="77"/>
      <c r="AB869" s="2"/>
      <c r="AC869" s="2"/>
      <c r="AD869" s="239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</row>
    <row r="870" spans="1:206" s="4" customFormat="1">
      <c r="A870" s="6"/>
      <c r="B870" s="6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2"/>
      <c r="U870" s="2"/>
      <c r="V870" s="79"/>
      <c r="W870" s="146"/>
      <c r="X870" s="129"/>
      <c r="Y870" s="79"/>
      <c r="Z870" s="77"/>
      <c r="AA870" s="77"/>
      <c r="AB870" s="2"/>
      <c r="AC870" s="2"/>
      <c r="AD870" s="239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</row>
    <row r="871" spans="1:206" s="4" customFormat="1">
      <c r="A871" s="6"/>
      <c r="B871" s="6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2"/>
      <c r="U871" s="2"/>
      <c r="V871" s="79"/>
      <c r="W871" s="146"/>
      <c r="X871" s="129"/>
      <c r="Y871" s="79"/>
      <c r="Z871" s="77"/>
      <c r="AA871" s="77"/>
      <c r="AB871" s="2"/>
      <c r="AC871" s="2"/>
      <c r="AD871" s="239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</row>
    <row r="872" spans="1:206" s="4" customFormat="1">
      <c r="A872" s="6"/>
      <c r="B872" s="6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2"/>
      <c r="U872" s="2"/>
      <c r="V872" s="79"/>
      <c r="W872" s="146"/>
      <c r="X872" s="129"/>
      <c r="Y872" s="79"/>
      <c r="Z872" s="77"/>
      <c r="AA872" s="77"/>
      <c r="AB872" s="2"/>
      <c r="AC872" s="2"/>
      <c r="AD872" s="239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</row>
    <row r="873" spans="1:206" s="4" customFormat="1">
      <c r="A873" s="6"/>
      <c r="B873" s="6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2"/>
      <c r="U873" s="2"/>
      <c r="V873" s="79"/>
      <c r="W873" s="146"/>
      <c r="X873" s="129"/>
      <c r="Y873" s="79"/>
      <c r="Z873" s="77"/>
      <c r="AA873" s="77"/>
      <c r="AB873" s="2"/>
      <c r="AC873" s="2"/>
      <c r="AD873" s="239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</row>
    <row r="874" spans="1:206" s="4" customFormat="1">
      <c r="A874" s="6"/>
      <c r="B874" s="6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2"/>
      <c r="U874" s="2"/>
      <c r="V874" s="79"/>
      <c r="W874" s="146"/>
      <c r="X874" s="129"/>
      <c r="Y874" s="79"/>
      <c r="Z874" s="77"/>
      <c r="AA874" s="77"/>
      <c r="AB874" s="2"/>
      <c r="AC874" s="2"/>
      <c r="AD874" s="239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</row>
    <row r="875" spans="1:206" s="4" customFormat="1">
      <c r="A875" s="6"/>
      <c r="B875" s="6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2"/>
      <c r="U875" s="2"/>
      <c r="V875" s="79"/>
      <c r="W875" s="146"/>
      <c r="X875" s="129"/>
      <c r="Y875" s="79"/>
      <c r="Z875" s="77"/>
      <c r="AA875" s="77"/>
      <c r="AB875" s="2"/>
      <c r="AC875" s="2"/>
      <c r="AD875" s="239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</row>
    <row r="876" spans="1:206" s="4" customFormat="1">
      <c r="A876" s="6"/>
      <c r="B876" s="6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2"/>
      <c r="U876" s="2"/>
      <c r="V876" s="79"/>
      <c r="W876" s="146"/>
      <c r="X876" s="129"/>
      <c r="Y876" s="79"/>
      <c r="Z876" s="77"/>
      <c r="AA876" s="77"/>
      <c r="AB876" s="2"/>
      <c r="AC876" s="2"/>
      <c r="AD876" s="239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</row>
    <row r="877" spans="1:206" s="4" customFormat="1">
      <c r="A877" s="6"/>
      <c r="B877" s="6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2"/>
      <c r="U877" s="2"/>
      <c r="V877" s="79"/>
      <c r="W877" s="146"/>
      <c r="X877" s="129"/>
      <c r="Y877" s="79"/>
      <c r="Z877" s="77"/>
      <c r="AA877" s="77"/>
      <c r="AB877" s="2"/>
      <c r="AC877" s="2"/>
      <c r="AD877" s="239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</row>
    <row r="878" spans="1:206" s="4" customFormat="1">
      <c r="A878" s="6"/>
      <c r="B878" s="6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2"/>
      <c r="U878" s="2"/>
      <c r="V878" s="79"/>
      <c r="W878" s="146"/>
      <c r="X878" s="129"/>
      <c r="Y878" s="79"/>
      <c r="Z878" s="77"/>
      <c r="AA878" s="77"/>
      <c r="AB878" s="2"/>
      <c r="AC878" s="2"/>
      <c r="AD878" s="239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</row>
    <row r="879" spans="1:206" s="4" customFormat="1">
      <c r="A879" s="6"/>
      <c r="B879" s="6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2"/>
      <c r="U879" s="2"/>
      <c r="V879" s="79"/>
      <c r="W879" s="146"/>
      <c r="X879" s="129"/>
      <c r="Y879" s="79"/>
      <c r="Z879" s="77"/>
      <c r="AA879" s="77"/>
      <c r="AB879" s="2"/>
      <c r="AC879" s="2"/>
      <c r="AD879" s="239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</row>
    <row r="880" spans="1:206" s="4" customFormat="1">
      <c r="A880" s="6"/>
      <c r="B880" s="6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2"/>
      <c r="U880" s="2"/>
      <c r="V880" s="79"/>
      <c r="W880" s="146"/>
      <c r="X880" s="129"/>
      <c r="Y880" s="79"/>
      <c r="Z880" s="77"/>
      <c r="AA880" s="77"/>
      <c r="AB880" s="2"/>
      <c r="AC880" s="2"/>
      <c r="AD880" s="239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</row>
    <row r="881" spans="1:206" s="4" customFormat="1">
      <c r="A881" s="6"/>
      <c r="B881" s="6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2"/>
      <c r="U881" s="2"/>
      <c r="V881" s="79"/>
      <c r="W881" s="146"/>
      <c r="X881" s="129"/>
      <c r="Y881" s="79"/>
      <c r="Z881" s="77"/>
      <c r="AA881" s="77"/>
      <c r="AB881" s="2"/>
      <c r="AC881" s="2"/>
      <c r="AD881" s="239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</row>
    <row r="882" spans="1:206" s="4" customFormat="1">
      <c r="A882" s="6"/>
      <c r="B882" s="6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2"/>
      <c r="U882" s="2"/>
      <c r="V882" s="79"/>
      <c r="W882" s="146"/>
      <c r="X882" s="129"/>
      <c r="Y882" s="79"/>
      <c r="Z882" s="77"/>
      <c r="AA882" s="77"/>
      <c r="AB882" s="2"/>
      <c r="AC882" s="2"/>
      <c r="AD882" s="239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</row>
    <row r="883" spans="1:206" s="4" customFormat="1">
      <c r="A883" s="6"/>
      <c r="B883" s="6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2"/>
      <c r="U883" s="2"/>
      <c r="V883" s="79"/>
      <c r="W883" s="146"/>
      <c r="X883" s="129"/>
      <c r="Y883" s="79"/>
      <c r="Z883" s="77"/>
      <c r="AA883" s="77"/>
      <c r="AB883" s="2"/>
      <c r="AC883" s="2"/>
      <c r="AD883" s="239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</row>
    <row r="884" spans="1:206" s="4" customFormat="1">
      <c r="A884" s="6"/>
      <c r="B884" s="6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2"/>
      <c r="U884" s="2"/>
      <c r="V884" s="79"/>
      <c r="W884" s="146"/>
      <c r="X884" s="129"/>
      <c r="Y884" s="79"/>
      <c r="Z884" s="77"/>
      <c r="AA884" s="77"/>
      <c r="AB884" s="2"/>
      <c r="AC884" s="2"/>
      <c r="AD884" s="239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</row>
    <row r="885" spans="1:206" s="4" customFormat="1">
      <c r="A885" s="6"/>
      <c r="B885" s="6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2"/>
      <c r="U885" s="2"/>
      <c r="V885" s="79"/>
      <c r="W885" s="146"/>
      <c r="X885" s="129"/>
      <c r="Y885" s="79"/>
      <c r="Z885" s="77"/>
      <c r="AA885" s="77"/>
      <c r="AB885" s="2"/>
      <c r="AC885" s="2"/>
      <c r="AD885" s="239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</row>
    <row r="886" spans="1:206" s="4" customFormat="1">
      <c r="A886" s="6"/>
      <c r="B886" s="6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2"/>
      <c r="U886" s="2"/>
      <c r="V886" s="79"/>
      <c r="W886" s="146"/>
      <c r="X886" s="129"/>
      <c r="Y886" s="79"/>
      <c r="Z886" s="77"/>
      <c r="AA886" s="77"/>
      <c r="AB886" s="2"/>
      <c r="AC886" s="2"/>
      <c r="AD886" s="239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</row>
    <row r="887" spans="1:206" s="4" customFormat="1">
      <c r="A887" s="6"/>
      <c r="B887" s="6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2"/>
      <c r="U887" s="2"/>
      <c r="V887" s="79"/>
      <c r="W887" s="146"/>
      <c r="X887" s="129"/>
      <c r="Y887" s="79"/>
      <c r="Z887" s="77"/>
      <c r="AA887" s="77"/>
      <c r="AB887" s="2"/>
      <c r="AC887" s="2"/>
      <c r="AD887" s="239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</row>
    <row r="888" spans="1:206" s="4" customFormat="1">
      <c r="A888" s="6"/>
      <c r="B888" s="6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2"/>
      <c r="U888" s="2"/>
      <c r="V888" s="79"/>
      <c r="W888" s="146"/>
      <c r="X888" s="129"/>
      <c r="Y888" s="79"/>
      <c r="Z888" s="77"/>
      <c r="AA888" s="77"/>
      <c r="AB888" s="2"/>
      <c r="AC888" s="2"/>
      <c r="AD888" s="239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</row>
    <row r="889" spans="1:206" s="4" customFormat="1">
      <c r="A889" s="6"/>
      <c r="B889" s="6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2"/>
      <c r="U889" s="2"/>
      <c r="V889" s="79"/>
      <c r="W889" s="146"/>
      <c r="X889" s="129"/>
      <c r="Y889" s="79"/>
      <c r="Z889" s="77"/>
      <c r="AA889" s="77"/>
      <c r="AB889" s="2"/>
      <c r="AC889" s="2"/>
      <c r="AD889" s="239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</row>
    <row r="890" spans="1:206" s="4" customFormat="1">
      <c r="A890" s="6"/>
      <c r="B890" s="6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2"/>
      <c r="U890" s="2"/>
      <c r="V890" s="79"/>
      <c r="W890" s="146"/>
      <c r="X890" s="129"/>
      <c r="Y890" s="79"/>
      <c r="Z890" s="77"/>
      <c r="AA890" s="77"/>
      <c r="AB890" s="2"/>
      <c r="AC890" s="2"/>
      <c r="AD890" s="239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</row>
    <row r="891" spans="1:206" s="4" customFormat="1">
      <c r="A891" s="6"/>
      <c r="B891" s="6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2"/>
      <c r="U891" s="2"/>
      <c r="V891" s="79"/>
      <c r="W891" s="146"/>
      <c r="X891" s="129"/>
      <c r="Y891" s="79"/>
      <c r="Z891" s="77"/>
      <c r="AA891" s="77"/>
      <c r="AB891" s="2"/>
      <c r="AC891" s="2"/>
      <c r="AD891" s="239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</row>
    <row r="892" spans="1:206" s="4" customFormat="1">
      <c r="A892" s="6"/>
      <c r="B892" s="6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2"/>
      <c r="U892" s="2"/>
      <c r="V892" s="79"/>
      <c r="W892" s="146"/>
      <c r="X892" s="129"/>
      <c r="Y892" s="79"/>
      <c r="Z892" s="77"/>
      <c r="AA892" s="77"/>
      <c r="AB892" s="2"/>
      <c r="AC892" s="2"/>
      <c r="AD892" s="239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</row>
    <row r="893" spans="1:206" s="4" customFormat="1">
      <c r="A893" s="6"/>
      <c r="B893" s="6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2"/>
      <c r="U893" s="2"/>
      <c r="V893" s="79"/>
      <c r="W893" s="146"/>
      <c r="X893" s="129"/>
      <c r="Y893" s="79"/>
      <c r="Z893" s="77"/>
      <c r="AA893" s="77"/>
      <c r="AB893" s="2"/>
      <c r="AC893" s="2"/>
      <c r="AD893" s="239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</row>
    <row r="894" spans="1:206" s="4" customFormat="1">
      <c r="A894" s="6"/>
      <c r="B894" s="6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2"/>
      <c r="U894" s="2"/>
      <c r="V894" s="79"/>
      <c r="W894" s="146"/>
      <c r="X894" s="129"/>
      <c r="Y894" s="79"/>
      <c r="Z894" s="77"/>
      <c r="AA894" s="77"/>
      <c r="AB894" s="2"/>
      <c r="AC894" s="2"/>
      <c r="AD894" s="239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</row>
    <row r="895" spans="1:206" s="4" customFormat="1">
      <c r="A895" s="6"/>
      <c r="B895" s="6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2"/>
      <c r="U895" s="2"/>
      <c r="V895" s="79"/>
      <c r="W895" s="146"/>
      <c r="X895" s="129"/>
      <c r="Y895" s="79"/>
      <c r="Z895" s="77"/>
      <c r="AA895" s="77"/>
      <c r="AB895" s="2"/>
      <c r="AC895" s="2"/>
      <c r="AD895" s="239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</row>
    <row r="896" spans="1:206" s="4" customFormat="1">
      <c r="A896" s="6"/>
      <c r="B896" s="6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2"/>
      <c r="U896" s="2"/>
      <c r="V896" s="79"/>
      <c r="W896" s="146"/>
      <c r="X896" s="129"/>
      <c r="Y896" s="79"/>
      <c r="Z896" s="77"/>
      <c r="AA896" s="77"/>
      <c r="AB896" s="2"/>
      <c r="AC896" s="2"/>
      <c r="AD896" s="239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</row>
    <row r="897" spans="1:206" s="4" customFormat="1">
      <c r="A897" s="6"/>
      <c r="B897" s="6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2"/>
      <c r="U897" s="2"/>
      <c r="V897" s="79"/>
      <c r="W897" s="146"/>
      <c r="X897" s="129"/>
      <c r="Y897" s="79"/>
      <c r="Z897" s="77"/>
      <c r="AA897" s="77"/>
      <c r="AB897" s="2"/>
      <c r="AC897" s="2"/>
      <c r="AD897" s="239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</row>
    <row r="898" spans="1:206" s="4" customFormat="1">
      <c r="A898" s="6"/>
      <c r="B898" s="6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2"/>
      <c r="U898" s="2"/>
      <c r="V898" s="79"/>
      <c r="W898" s="146"/>
      <c r="X898" s="129"/>
      <c r="Y898" s="79"/>
      <c r="Z898" s="77"/>
      <c r="AA898" s="77"/>
      <c r="AB898" s="2"/>
      <c r="AC898" s="2"/>
      <c r="AD898" s="239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</row>
    <row r="899" spans="1:206" s="4" customFormat="1">
      <c r="A899" s="6"/>
      <c r="B899" s="6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2"/>
      <c r="U899" s="2"/>
      <c r="V899" s="79"/>
      <c r="W899" s="146"/>
      <c r="X899" s="129"/>
      <c r="Y899" s="79"/>
      <c r="Z899" s="77"/>
      <c r="AA899" s="77"/>
      <c r="AB899" s="2"/>
      <c r="AC899" s="2"/>
      <c r="AD899" s="239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</row>
    <row r="900" spans="1:206" s="4" customFormat="1">
      <c r="A900" s="6"/>
      <c r="B900" s="6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2"/>
      <c r="U900" s="2"/>
      <c r="V900" s="79"/>
      <c r="W900" s="146"/>
      <c r="X900" s="129"/>
      <c r="Y900" s="79"/>
      <c r="Z900" s="77"/>
      <c r="AA900" s="77"/>
      <c r="AB900" s="2"/>
      <c r="AC900" s="2"/>
      <c r="AD900" s="239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</row>
    <row r="901" spans="1:206" s="4" customFormat="1">
      <c r="A901" s="6"/>
      <c r="B901" s="6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2"/>
      <c r="U901" s="2"/>
      <c r="V901" s="79"/>
      <c r="W901" s="146"/>
      <c r="X901" s="129"/>
      <c r="Y901" s="79"/>
      <c r="Z901" s="77"/>
      <c r="AA901" s="77"/>
      <c r="AB901" s="2"/>
      <c r="AC901" s="2"/>
      <c r="AD901" s="239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</row>
    <row r="902" spans="1:206" s="4" customFormat="1">
      <c r="A902" s="6"/>
      <c r="B902" s="6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2"/>
      <c r="U902" s="2"/>
      <c r="V902" s="79"/>
      <c r="W902" s="146"/>
      <c r="X902" s="129"/>
      <c r="Y902" s="79"/>
      <c r="Z902" s="77"/>
      <c r="AA902" s="77"/>
      <c r="AB902" s="2"/>
      <c r="AC902" s="2"/>
      <c r="AD902" s="239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</row>
    <row r="903" spans="1:206" s="4" customFormat="1">
      <c r="A903" s="6"/>
      <c r="B903" s="6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2"/>
      <c r="U903" s="2"/>
      <c r="V903" s="79"/>
      <c r="W903" s="146"/>
      <c r="X903" s="129"/>
      <c r="Y903" s="79"/>
      <c r="Z903" s="77"/>
      <c r="AA903" s="77"/>
      <c r="AB903" s="2"/>
      <c r="AC903" s="2"/>
      <c r="AD903" s="239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</row>
    <row r="904" spans="1:206" s="4" customFormat="1">
      <c r="A904" s="6"/>
      <c r="B904" s="6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2"/>
      <c r="U904" s="2"/>
      <c r="V904" s="79"/>
      <c r="W904" s="146"/>
      <c r="X904" s="129"/>
      <c r="Y904" s="79"/>
      <c r="Z904" s="77"/>
      <c r="AA904" s="77"/>
      <c r="AB904" s="2"/>
      <c r="AC904" s="2"/>
      <c r="AD904" s="239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</row>
    <row r="905" spans="1:206" s="4" customFormat="1">
      <c r="A905" s="6"/>
      <c r="B905" s="6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2"/>
      <c r="U905" s="2"/>
      <c r="V905" s="79"/>
      <c r="W905" s="146"/>
      <c r="X905" s="129"/>
      <c r="Y905" s="79"/>
      <c r="Z905" s="77"/>
      <c r="AA905" s="77"/>
      <c r="AB905" s="2"/>
      <c r="AC905" s="2"/>
      <c r="AD905" s="239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</row>
    <row r="906" spans="1:206" s="4" customFormat="1">
      <c r="A906" s="6"/>
      <c r="B906" s="6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2"/>
      <c r="U906" s="2"/>
      <c r="V906" s="79"/>
      <c r="W906" s="146"/>
      <c r="X906" s="129"/>
      <c r="Y906" s="79"/>
      <c r="Z906" s="77"/>
      <c r="AA906" s="77"/>
      <c r="AB906" s="2"/>
      <c r="AC906" s="2"/>
      <c r="AD906" s="239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</row>
    <row r="907" spans="1:206" s="4" customFormat="1">
      <c r="A907" s="6"/>
      <c r="B907" s="6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2"/>
      <c r="U907" s="2"/>
      <c r="V907" s="79"/>
      <c r="W907" s="146"/>
      <c r="X907" s="129"/>
      <c r="Y907" s="79"/>
      <c r="Z907" s="77"/>
      <c r="AA907" s="77"/>
      <c r="AB907" s="2"/>
      <c r="AC907" s="2"/>
      <c r="AD907" s="239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</row>
    <row r="908" spans="1:206" s="4" customFormat="1">
      <c r="A908" s="6"/>
      <c r="B908" s="6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2"/>
      <c r="U908" s="2"/>
      <c r="V908" s="79"/>
      <c r="W908" s="146"/>
      <c r="X908" s="129"/>
      <c r="Y908" s="79"/>
      <c r="Z908" s="77"/>
      <c r="AA908" s="77"/>
      <c r="AB908" s="2"/>
      <c r="AC908" s="2"/>
      <c r="AD908" s="239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</row>
    <row r="909" spans="1:206" s="4" customFormat="1">
      <c r="A909" s="6"/>
      <c r="B909" s="6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2"/>
      <c r="U909" s="2"/>
      <c r="V909" s="79"/>
      <c r="W909" s="146"/>
      <c r="X909" s="129"/>
      <c r="Y909" s="79"/>
      <c r="Z909" s="77"/>
      <c r="AA909" s="77"/>
      <c r="AB909" s="2"/>
      <c r="AC909" s="2"/>
      <c r="AD909" s="239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</row>
    <row r="910" spans="1:206" s="4" customFormat="1">
      <c r="A910" s="6"/>
      <c r="B910" s="6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2"/>
      <c r="U910" s="2"/>
      <c r="V910" s="79"/>
      <c r="W910" s="146"/>
      <c r="X910" s="129"/>
      <c r="Y910" s="79"/>
      <c r="Z910" s="77"/>
      <c r="AA910" s="77"/>
      <c r="AB910" s="2"/>
      <c r="AC910" s="2"/>
      <c r="AD910" s="239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</row>
    <row r="911" spans="1:206" s="4" customFormat="1">
      <c r="A911" s="6"/>
      <c r="B911" s="6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2"/>
      <c r="U911" s="2"/>
      <c r="V911" s="79"/>
      <c r="W911" s="146"/>
      <c r="X911" s="129"/>
      <c r="Y911" s="79"/>
      <c r="Z911" s="77"/>
      <c r="AA911" s="77"/>
      <c r="AB911" s="2"/>
      <c r="AC911" s="2"/>
      <c r="AD911" s="239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</row>
    <row r="912" spans="1:206" s="4" customFormat="1">
      <c r="A912" s="6"/>
      <c r="B912" s="6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2"/>
      <c r="U912" s="2"/>
      <c r="V912" s="79"/>
      <c r="W912" s="146"/>
      <c r="X912" s="129"/>
      <c r="Y912" s="79"/>
      <c r="Z912" s="77"/>
      <c r="AA912" s="77"/>
      <c r="AB912" s="2"/>
      <c r="AC912" s="2"/>
      <c r="AD912" s="239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</row>
    <row r="913" spans="1:206" s="4" customFormat="1">
      <c r="A913" s="6"/>
      <c r="B913" s="6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2"/>
      <c r="U913" s="2"/>
      <c r="V913" s="79"/>
      <c r="W913" s="146"/>
      <c r="X913" s="129"/>
      <c r="Y913" s="79"/>
      <c r="Z913" s="77"/>
      <c r="AA913" s="77"/>
      <c r="AB913" s="2"/>
      <c r="AC913" s="2"/>
      <c r="AD913" s="239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</row>
    <row r="914" spans="1:206" s="4" customFormat="1">
      <c r="A914" s="6"/>
      <c r="B914" s="6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2"/>
      <c r="U914" s="2"/>
      <c r="V914" s="79"/>
      <c r="W914" s="146"/>
      <c r="X914" s="129"/>
      <c r="Y914" s="79"/>
      <c r="Z914" s="77"/>
      <c r="AA914" s="77"/>
      <c r="AB914" s="2"/>
      <c r="AC914" s="2"/>
      <c r="AD914" s="239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</row>
    <row r="915" spans="1:206" s="4" customFormat="1">
      <c r="A915" s="6"/>
      <c r="B915" s="6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2"/>
      <c r="U915" s="2"/>
      <c r="V915" s="79"/>
      <c r="W915" s="146"/>
      <c r="X915" s="129"/>
      <c r="Y915" s="79"/>
      <c r="Z915" s="77"/>
      <c r="AA915" s="77"/>
      <c r="AB915" s="2"/>
      <c r="AC915" s="2"/>
      <c r="AD915" s="239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</row>
    <row r="916" spans="1:206" s="4" customFormat="1">
      <c r="A916" s="6"/>
      <c r="B916" s="6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2"/>
      <c r="U916" s="2"/>
      <c r="V916" s="79"/>
      <c r="W916" s="146"/>
      <c r="X916" s="129"/>
      <c r="Y916" s="79"/>
      <c r="Z916" s="77"/>
      <c r="AA916" s="77"/>
      <c r="AB916" s="2"/>
      <c r="AC916" s="2"/>
      <c r="AD916" s="239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</row>
    <row r="917" spans="1:206" s="4" customFormat="1">
      <c r="A917" s="6"/>
      <c r="B917" s="6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2"/>
      <c r="U917" s="2"/>
      <c r="V917" s="79"/>
      <c r="W917" s="146"/>
      <c r="X917" s="129"/>
      <c r="Y917" s="79"/>
      <c r="Z917" s="77"/>
      <c r="AA917" s="77"/>
      <c r="AB917" s="2"/>
      <c r="AC917" s="2"/>
      <c r="AD917" s="239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</row>
    <row r="918" spans="1:206" s="4" customFormat="1">
      <c r="A918" s="6"/>
      <c r="B918" s="6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2"/>
      <c r="U918" s="2"/>
      <c r="V918" s="79"/>
      <c r="W918" s="146"/>
      <c r="X918" s="129"/>
      <c r="Y918" s="79"/>
      <c r="Z918" s="77"/>
      <c r="AA918" s="77"/>
      <c r="AB918" s="2"/>
      <c r="AC918" s="2"/>
      <c r="AD918" s="239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</row>
    <row r="919" spans="1:206" s="4" customFormat="1">
      <c r="A919" s="6"/>
      <c r="B919" s="6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2"/>
      <c r="U919" s="2"/>
      <c r="V919" s="79"/>
      <c r="W919" s="146"/>
      <c r="X919" s="129"/>
      <c r="Y919" s="79"/>
      <c r="Z919" s="77"/>
      <c r="AA919" s="77"/>
      <c r="AB919" s="2"/>
      <c r="AC919" s="2"/>
      <c r="AD919" s="239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</row>
    <row r="920" spans="1:206" s="4" customFormat="1">
      <c r="A920" s="6"/>
      <c r="B920" s="6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2"/>
      <c r="U920" s="2"/>
      <c r="V920" s="79"/>
      <c r="W920" s="146"/>
      <c r="X920" s="129"/>
      <c r="Y920" s="79"/>
      <c r="Z920" s="77"/>
      <c r="AA920" s="77"/>
      <c r="AB920" s="2"/>
      <c r="AC920" s="2"/>
      <c r="AD920" s="239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</row>
    <row r="921" spans="1:206" s="4" customFormat="1">
      <c r="A921" s="6"/>
      <c r="B921" s="6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2"/>
      <c r="U921" s="2"/>
      <c r="V921" s="79"/>
      <c r="W921" s="146"/>
      <c r="X921" s="129"/>
      <c r="Y921" s="79"/>
      <c r="Z921" s="77"/>
      <c r="AA921" s="77"/>
      <c r="AB921" s="2"/>
      <c r="AC921" s="2"/>
      <c r="AD921" s="239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</row>
    <row r="922" spans="1:206" s="4" customFormat="1">
      <c r="A922" s="6"/>
      <c r="B922" s="6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2"/>
      <c r="U922" s="2"/>
      <c r="V922" s="79"/>
      <c r="W922" s="146"/>
      <c r="X922" s="129"/>
      <c r="Y922" s="79"/>
      <c r="Z922" s="77"/>
      <c r="AA922" s="77"/>
      <c r="AB922" s="2"/>
      <c r="AC922" s="2"/>
      <c r="AD922" s="239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</row>
    <row r="923" spans="1:206" s="4" customFormat="1">
      <c r="A923" s="6"/>
      <c r="B923" s="6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2"/>
      <c r="U923" s="2"/>
      <c r="V923" s="79"/>
      <c r="W923" s="146"/>
      <c r="X923" s="129"/>
      <c r="Y923" s="79"/>
      <c r="Z923" s="77"/>
      <c r="AA923" s="77"/>
      <c r="AB923" s="2"/>
      <c r="AC923" s="2"/>
      <c r="AD923" s="239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</row>
    <row r="924" spans="1:206" s="4" customFormat="1">
      <c r="A924" s="6"/>
      <c r="B924" s="6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2"/>
      <c r="U924" s="2"/>
      <c r="V924" s="79"/>
      <c r="W924" s="146"/>
      <c r="X924" s="129"/>
      <c r="Y924" s="79"/>
      <c r="Z924" s="77"/>
      <c r="AA924" s="77"/>
      <c r="AB924" s="2"/>
      <c r="AC924" s="2"/>
      <c r="AD924" s="239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</row>
    <row r="925" spans="1:206" s="4" customFormat="1">
      <c r="A925" s="6"/>
      <c r="B925" s="6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2"/>
      <c r="U925" s="2"/>
      <c r="V925" s="79"/>
      <c r="W925" s="146"/>
      <c r="X925" s="129"/>
      <c r="Y925" s="79"/>
      <c r="Z925" s="77"/>
      <c r="AA925" s="77"/>
      <c r="AB925" s="2"/>
      <c r="AC925" s="2"/>
      <c r="AD925" s="239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</row>
    <row r="926" spans="1:206" s="4" customFormat="1">
      <c r="A926" s="6"/>
      <c r="B926" s="6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2"/>
      <c r="U926" s="2"/>
      <c r="V926" s="79"/>
      <c r="W926" s="146"/>
      <c r="X926" s="129"/>
      <c r="Y926" s="79"/>
      <c r="Z926" s="77"/>
      <c r="AA926" s="77"/>
      <c r="AB926" s="2"/>
      <c r="AC926" s="2"/>
      <c r="AD926" s="239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</row>
    <row r="927" spans="1:206" s="4" customFormat="1">
      <c r="A927" s="6"/>
      <c r="B927" s="6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2"/>
      <c r="U927" s="2"/>
      <c r="V927" s="79"/>
      <c r="W927" s="146"/>
      <c r="X927" s="129"/>
      <c r="Y927" s="79"/>
      <c r="Z927" s="77"/>
      <c r="AA927" s="77"/>
      <c r="AB927" s="2"/>
      <c r="AC927" s="2"/>
      <c r="AD927" s="239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</row>
    <row r="928" spans="1:206" s="4" customFormat="1">
      <c r="A928" s="6"/>
      <c r="B928" s="6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2"/>
      <c r="U928" s="2"/>
      <c r="V928" s="79"/>
      <c r="W928" s="146"/>
      <c r="X928" s="129"/>
      <c r="Y928" s="79"/>
      <c r="Z928" s="77"/>
      <c r="AA928" s="77"/>
      <c r="AB928" s="2"/>
      <c r="AC928" s="2"/>
      <c r="AD928" s="239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</row>
    <row r="929" spans="1:206" s="4" customFormat="1">
      <c r="A929" s="6"/>
      <c r="B929" s="6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2"/>
      <c r="U929" s="2"/>
      <c r="V929" s="79"/>
      <c r="W929" s="146"/>
      <c r="X929" s="129"/>
      <c r="Y929" s="79"/>
      <c r="Z929" s="77"/>
      <c r="AA929" s="77"/>
      <c r="AB929" s="2"/>
      <c r="AC929" s="2"/>
      <c r="AD929" s="239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</row>
    <row r="930" spans="1:206" s="4" customFormat="1">
      <c r="A930" s="6"/>
      <c r="B930" s="6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2"/>
      <c r="U930" s="2"/>
      <c r="V930" s="79"/>
      <c r="W930" s="146"/>
      <c r="X930" s="129"/>
      <c r="Y930" s="79"/>
      <c r="Z930" s="77"/>
      <c r="AA930" s="77"/>
      <c r="AB930" s="2"/>
      <c r="AC930" s="2"/>
      <c r="AD930" s="239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</row>
    <row r="931" spans="1:206" s="4" customFormat="1">
      <c r="A931" s="6"/>
      <c r="B931" s="6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2"/>
      <c r="U931" s="2"/>
      <c r="V931" s="79"/>
      <c r="W931" s="146"/>
      <c r="X931" s="129"/>
      <c r="Y931" s="79"/>
      <c r="Z931" s="77"/>
      <c r="AA931" s="77"/>
      <c r="AB931" s="2"/>
      <c r="AC931" s="2"/>
      <c r="AD931" s="239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</row>
    <row r="932" spans="1:206" s="4" customFormat="1">
      <c r="A932" s="6"/>
      <c r="B932" s="6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2"/>
      <c r="U932" s="2"/>
      <c r="V932" s="79"/>
      <c r="W932" s="146"/>
      <c r="X932" s="129"/>
      <c r="Y932" s="79"/>
      <c r="Z932" s="77"/>
      <c r="AA932" s="77"/>
      <c r="AB932" s="2"/>
      <c r="AC932" s="2"/>
      <c r="AD932" s="239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</row>
    <row r="933" spans="1:206" s="4" customFormat="1">
      <c r="A933" s="6"/>
      <c r="B933" s="6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2"/>
      <c r="U933" s="2"/>
      <c r="V933" s="79"/>
      <c r="W933" s="146"/>
      <c r="X933" s="129"/>
      <c r="Y933" s="79"/>
      <c r="Z933" s="77"/>
      <c r="AA933" s="77"/>
      <c r="AB933" s="2"/>
      <c r="AC933" s="2"/>
      <c r="AD933" s="239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</row>
    <row r="934" spans="1:206" s="4" customFormat="1">
      <c r="A934" s="6"/>
      <c r="B934" s="6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2"/>
      <c r="U934" s="2"/>
      <c r="V934" s="79"/>
      <c r="W934" s="146"/>
      <c r="X934" s="129"/>
      <c r="Y934" s="79"/>
      <c r="Z934" s="77"/>
      <c r="AA934" s="77"/>
      <c r="AB934" s="2"/>
      <c r="AC934" s="2"/>
      <c r="AD934" s="239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</row>
    <row r="935" spans="1:206" s="4" customFormat="1">
      <c r="A935" s="6"/>
      <c r="B935" s="6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2"/>
      <c r="U935" s="2"/>
      <c r="V935" s="79"/>
      <c r="W935" s="146"/>
      <c r="X935" s="129"/>
      <c r="Y935" s="79"/>
      <c r="Z935" s="77"/>
      <c r="AA935" s="77"/>
      <c r="AB935" s="2"/>
      <c r="AC935" s="2"/>
      <c r="AD935" s="239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</row>
    <row r="936" spans="1:206" s="4" customFormat="1">
      <c r="A936" s="6"/>
      <c r="B936" s="6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2"/>
      <c r="U936" s="2"/>
      <c r="V936" s="79"/>
      <c r="W936" s="146"/>
      <c r="X936" s="129"/>
      <c r="Y936" s="79"/>
      <c r="Z936" s="77"/>
      <c r="AA936" s="77"/>
      <c r="AB936" s="2"/>
      <c r="AC936" s="2"/>
      <c r="AD936" s="239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</row>
    <row r="937" spans="1:206" s="4" customFormat="1">
      <c r="A937" s="6"/>
      <c r="B937" s="6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2"/>
      <c r="U937" s="2"/>
      <c r="V937" s="79"/>
      <c r="W937" s="146"/>
      <c r="X937" s="129"/>
      <c r="Y937" s="79"/>
      <c r="Z937" s="77"/>
      <c r="AA937" s="77"/>
      <c r="AB937" s="2"/>
      <c r="AC937" s="2"/>
      <c r="AD937" s="239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</row>
    <row r="938" spans="1:206" s="4" customFormat="1">
      <c r="A938" s="6"/>
      <c r="B938" s="6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2"/>
      <c r="U938" s="2"/>
      <c r="V938" s="79"/>
      <c r="W938" s="146"/>
      <c r="X938" s="129"/>
      <c r="Y938" s="79"/>
      <c r="Z938" s="77"/>
      <c r="AA938" s="77"/>
      <c r="AB938" s="2"/>
      <c r="AC938" s="2"/>
      <c r="AD938" s="239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</row>
    <row r="939" spans="1:206" s="4" customFormat="1">
      <c r="A939" s="6"/>
      <c r="B939" s="6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2"/>
      <c r="U939" s="2"/>
      <c r="V939" s="79"/>
      <c r="W939" s="146"/>
      <c r="X939" s="129"/>
      <c r="Y939" s="79"/>
      <c r="Z939" s="77"/>
      <c r="AA939" s="77"/>
      <c r="AB939" s="2"/>
      <c r="AC939" s="2"/>
      <c r="AD939" s="239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</row>
    <row r="940" spans="1:206" s="4" customFormat="1">
      <c r="A940" s="6"/>
      <c r="B940" s="6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2"/>
      <c r="U940" s="2"/>
      <c r="V940" s="79"/>
      <c r="W940" s="146"/>
      <c r="X940" s="129"/>
      <c r="Y940" s="79"/>
      <c r="Z940" s="77"/>
      <c r="AA940" s="77"/>
      <c r="AB940" s="2"/>
      <c r="AC940" s="2"/>
      <c r="AD940" s="239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</row>
    <row r="941" spans="1:206" s="4" customFormat="1">
      <c r="A941" s="6"/>
      <c r="B941" s="6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2"/>
      <c r="U941" s="2"/>
      <c r="V941" s="79"/>
      <c r="W941" s="146"/>
      <c r="X941" s="129"/>
      <c r="Y941" s="79"/>
      <c r="Z941" s="77"/>
      <c r="AA941" s="77"/>
      <c r="AB941" s="2"/>
      <c r="AC941" s="2"/>
      <c r="AD941" s="239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</row>
    <row r="942" spans="1:206" s="4" customFormat="1">
      <c r="A942" s="6"/>
      <c r="B942" s="6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2"/>
      <c r="U942" s="2"/>
      <c r="V942" s="79"/>
      <c r="W942" s="146"/>
      <c r="X942" s="129"/>
      <c r="Y942" s="79"/>
      <c r="Z942" s="77"/>
      <c r="AA942" s="77"/>
      <c r="AB942" s="2"/>
      <c r="AC942" s="2"/>
      <c r="AD942" s="239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</row>
    <row r="943" spans="1:206" s="4" customFormat="1">
      <c r="A943" s="6"/>
      <c r="B943" s="6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2"/>
      <c r="U943" s="2"/>
      <c r="V943" s="79"/>
      <c r="W943" s="146"/>
      <c r="X943" s="129"/>
      <c r="Y943" s="79"/>
      <c r="Z943" s="77"/>
      <c r="AA943" s="77"/>
      <c r="AB943" s="2"/>
      <c r="AC943" s="2"/>
      <c r="AD943" s="239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</row>
    <row r="944" spans="1:206" s="4" customFormat="1">
      <c r="A944" s="6"/>
      <c r="B944" s="6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2"/>
      <c r="U944" s="2"/>
      <c r="V944" s="79"/>
      <c r="W944" s="146"/>
      <c r="X944" s="129"/>
      <c r="Y944" s="79"/>
      <c r="Z944" s="77"/>
      <c r="AA944" s="77"/>
      <c r="AB944" s="2"/>
      <c r="AC944" s="2"/>
      <c r="AD944" s="239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</row>
    <row r="945" spans="1:206" s="4" customFormat="1">
      <c r="A945" s="6"/>
      <c r="B945" s="6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2"/>
      <c r="U945" s="2"/>
      <c r="V945" s="79"/>
      <c r="W945" s="146"/>
      <c r="X945" s="129"/>
      <c r="Y945" s="79"/>
      <c r="Z945" s="77"/>
      <c r="AA945" s="77"/>
      <c r="AB945" s="2"/>
      <c r="AC945" s="2"/>
      <c r="AD945" s="239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</row>
    <row r="946" spans="1:206" s="4" customFormat="1">
      <c r="A946" s="6"/>
      <c r="B946" s="6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2"/>
      <c r="U946" s="2"/>
      <c r="V946" s="79"/>
      <c r="W946" s="146"/>
      <c r="X946" s="129"/>
      <c r="Y946" s="79"/>
      <c r="Z946" s="77"/>
      <c r="AA946" s="77"/>
      <c r="AB946" s="2"/>
      <c r="AC946" s="2"/>
      <c r="AD946" s="239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</row>
    <row r="947" spans="1:206" s="4" customFormat="1">
      <c r="A947" s="6"/>
      <c r="B947" s="6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2"/>
      <c r="U947" s="2"/>
      <c r="V947" s="79"/>
      <c r="W947" s="146"/>
      <c r="X947" s="129"/>
      <c r="Y947" s="79"/>
      <c r="Z947" s="77"/>
      <c r="AA947" s="77"/>
      <c r="AB947" s="2"/>
      <c r="AC947" s="2"/>
      <c r="AD947" s="239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</row>
    <row r="948" spans="1:206" s="4" customFormat="1">
      <c r="A948" s="6"/>
      <c r="B948" s="6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2"/>
      <c r="U948" s="2"/>
      <c r="V948" s="79"/>
      <c r="W948" s="146"/>
      <c r="X948" s="129"/>
      <c r="Y948" s="79"/>
      <c r="Z948" s="77"/>
      <c r="AA948" s="77"/>
      <c r="AB948" s="2"/>
      <c r="AC948" s="2"/>
      <c r="AD948" s="239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</row>
    <row r="949" spans="1:206" s="4" customFormat="1">
      <c r="A949" s="6"/>
      <c r="B949" s="6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2"/>
      <c r="U949" s="2"/>
      <c r="V949" s="79"/>
      <c r="W949" s="146"/>
      <c r="X949" s="129"/>
      <c r="Y949" s="79"/>
      <c r="Z949" s="77"/>
      <c r="AA949" s="77"/>
      <c r="AB949" s="2"/>
      <c r="AC949" s="2"/>
      <c r="AD949" s="239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</row>
    <row r="950" spans="1:206" s="4" customFormat="1">
      <c r="A950" s="6"/>
      <c r="B950" s="6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2"/>
      <c r="U950" s="2"/>
      <c r="V950" s="79"/>
      <c r="W950" s="146"/>
      <c r="X950" s="129"/>
      <c r="Y950" s="79"/>
      <c r="Z950" s="77"/>
      <c r="AA950" s="77"/>
      <c r="AB950" s="2"/>
      <c r="AC950" s="2"/>
      <c r="AD950" s="239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</row>
    <row r="951" spans="1:206" s="4" customFormat="1">
      <c r="A951" s="6"/>
      <c r="B951" s="6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2"/>
      <c r="U951" s="2"/>
      <c r="V951" s="79"/>
      <c r="W951" s="146"/>
      <c r="X951" s="129"/>
      <c r="Y951" s="79"/>
      <c r="Z951" s="77"/>
      <c r="AA951" s="77"/>
      <c r="AB951" s="2"/>
      <c r="AC951" s="2"/>
      <c r="AD951" s="239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</row>
    <row r="952" spans="1:206" s="4" customFormat="1">
      <c r="A952" s="6"/>
      <c r="B952" s="6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2"/>
      <c r="U952" s="2"/>
      <c r="V952" s="79"/>
      <c r="W952" s="146"/>
      <c r="X952" s="129"/>
      <c r="Y952" s="79"/>
      <c r="Z952" s="77"/>
      <c r="AA952" s="77"/>
      <c r="AB952" s="2"/>
      <c r="AC952" s="2"/>
      <c r="AD952" s="239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</row>
    <row r="953" spans="1:206" s="4" customFormat="1">
      <c r="A953" s="6"/>
      <c r="B953" s="6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2"/>
      <c r="U953" s="2"/>
      <c r="V953" s="79"/>
      <c r="W953" s="146"/>
      <c r="X953" s="129"/>
      <c r="Y953" s="79"/>
      <c r="Z953" s="77"/>
      <c r="AA953" s="77"/>
      <c r="AB953" s="2"/>
      <c r="AC953" s="2"/>
      <c r="AD953" s="239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</row>
    <row r="954" spans="1:206" s="4" customFormat="1">
      <c r="A954" s="6"/>
      <c r="B954" s="6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2"/>
      <c r="U954" s="2"/>
      <c r="V954" s="79"/>
      <c r="W954" s="146"/>
      <c r="X954" s="129"/>
      <c r="Y954" s="79"/>
      <c r="Z954" s="77"/>
      <c r="AA954" s="77"/>
      <c r="AB954" s="2"/>
      <c r="AC954" s="2"/>
      <c r="AD954" s="239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</row>
    <row r="955" spans="1:206" s="4" customFormat="1">
      <c r="A955" s="6"/>
      <c r="B955" s="6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2"/>
      <c r="U955" s="2"/>
      <c r="V955" s="79"/>
      <c r="W955" s="146"/>
      <c r="X955" s="129"/>
      <c r="Y955" s="79"/>
      <c r="Z955" s="77"/>
      <c r="AA955" s="77"/>
      <c r="AB955" s="2"/>
      <c r="AC955" s="2"/>
      <c r="AD955" s="239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</row>
    <row r="956" spans="1:206" s="4" customFormat="1">
      <c r="A956" s="6"/>
      <c r="B956" s="6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2"/>
      <c r="U956" s="2"/>
      <c r="V956" s="79"/>
      <c r="W956" s="146"/>
      <c r="X956" s="129"/>
      <c r="Y956" s="79"/>
      <c r="Z956" s="77"/>
      <c r="AA956" s="77"/>
      <c r="AB956" s="2"/>
      <c r="AC956" s="2"/>
      <c r="AD956" s="239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</row>
    <row r="957" spans="1:206" s="4" customFormat="1">
      <c r="A957" s="6"/>
      <c r="B957" s="6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2"/>
      <c r="U957" s="2"/>
      <c r="V957" s="79"/>
      <c r="W957" s="146"/>
      <c r="X957" s="129"/>
      <c r="Y957" s="79"/>
      <c r="Z957" s="77"/>
      <c r="AA957" s="77"/>
      <c r="AB957" s="2"/>
      <c r="AC957" s="2"/>
      <c r="AD957" s="239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</row>
    <row r="958" spans="1:206" s="4" customFormat="1">
      <c r="A958" s="6"/>
      <c r="B958" s="6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2"/>
      <c r="U958" s="2"/>
      <c r="V958" s="79"/>
      <c r="W958" s="146"/>
      <c r="X958" s="129"/>
      <c r="Y958" s="79"/>
      <c r="Z958" s="77"/>
      <c r="AA958" s="77"/>
      <c r="AB958" s="2"/>
      <c r="AC958" s="2"/>
      <c r="AD958" s="239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</row>
    <row r="959" spans="1:206" s="4" customFormat="1">
      <c r="A959" s="6"/>
      <c r="B959" s="6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2"/>
      <c r="U959" s="2"/>
      <c r="V959" s="79"/>
      <c r="W959" s="146"/>
      <c r="X959" s="129"/>
      <c r="Y959" s="79"/>
      <c r="Z959" s="77"/>
      <c r="AA959" s="77"/>
      <c r="AB959" s="2"/>
      <c r="AC959" s="2"/>
      <c r="AD959" s="239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</row>
    <row r="960" spans="1:206" s="4" customFormat="1">
      <c r="A960" s="6"/>
      <c r="B960" s="6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2"/>
      <c r="U960" s="2"/>
      <c r="V960" s="79"/>
      <c r="W960" s="146"/>
      <c r="X960" s="129"/>
      <c r="Y960" s="79"/>
      <c r="Z960" s="77"/>
      <c r="AA960" s="77"/>
      <c r="AB960" s="2"/>
      <c r="AC960" s="2"/>
      <c r="AD960" s="239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</row>
    <row r="961" spans="1:206" s="4" customFormat="1">
      <c r="A961" s="6"/>
      <c r="B961" s="6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2"/>
      <c r="U961" s="2"/>
      <c r="V961" s="79"/>
      <c r="W961" s="146"/>
      <c r="X961" s="129"/>
      <c r="Y961" s="79"/>
      <c r="Z961" s="77"/>
      <c r="AA961" s="77"/>
      <c r="AB961" s="2"/>
      <c r="AC961" s="2"/>
      <c r="AD961" s="239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</row>
    <row r="962" spans="1:206" s="4" customFormat="1">
      <c r="A962" s="6"/>
      <c r="B962" s="6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2"/>
      <c r="U962" s="2"/>
      <c r="V962" s="79"/>
      <c r="W962" s="146"/>
      <c r="X962" s="129"/>
      <c r="Y962" s="79"/>
      <c r="Z962" s="77"/>
      <c r="AA962" s="77"/>
      <c r="AB962" s="2"/>
      <c r="AC962" s="2"/>
      <c r="AD962" s="239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</row>
    <row r="963" spans="1:206" s="4" customFormat="1">
      <c r="A963" s="6"/>
      <c r="B963" s="6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2"/>
      <c r="U963" s="2"/>
      <c r="V963" s="79"/>
      <c r="W963" s="146"/>
      <c r="X963" s="129"/>
      <c r="Y963" s="79"/>
      <c r="Z963" s="77"/>
      <c r="AA963" s="77"/>
      <c r="AB963" s="2"/>
      <c r="AC963" s="2"/>
      <c r="AD963" s="239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</row>
    <row r="964" spans="1:206" s="4" customFormat="1">
      <c r="A964" s="6"/>
      <c r="B964" s="6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2"/>
      <c r="U964" s="2"/>
      <c r="V964" s="79"/>
      <c r="W964" s="146"/>
      <c r="X964" s="129"/>
      <c r="Y964" s="79"/>
      <c r="Z964" s="77"/>
      <c r="AA964" s="77"/>
      <c r="AB964" s="2"/>
      <c r="AC964" s="2"/>
      <c r="AD964" s="239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</row>
    <row r="965" spans="1:206" s="4" customFormat="1">
      <c r="A965" s="6"/>
      <c r="B965" s="6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2"/>
      <c r="U965" s="2"/>
      <c r="V965" s="79"/>
      <c r="W965" s="146"/>
      <c r="X965" s="129"/>
      <c r="Y965" s="79"/>
      <c r="Z965" s="77"/>
      <c r="AA965" s="77"/>
      <c r="AB965" s="2"/>
      <c r="AC965" s="2"/>
      <c r="AD965" s="239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</row>
    <row r="966" spans="1:206" s="4" customFormat="1">
      <c r="A966" s="6"/>
      <c r="B966" s="6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2"/>
      <c r="U966" s="2"/>
      <c r="V966" s="79"/>
      <c r="W966" s="146"/>
      <c r="X966" s="129"/>
      <c r="Y966" s="79"/>
      <c r="Z966" s="77"/>
      <c r="AA966" s="77"/>
      <c r="AB966" s="2"/>
      <c r="AC966" s="2"/>
      <c r="AD966" s="239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</row>
    <row r="967" spans="1:206" s="4" customFormat="1">
      <c r="A967" s="6"/>
      <c r="B967" s="6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2"/>
      <c r="U967" s="2"/>
      <c r="V967" s="79"/>
      <c r="W967" s="146"/>
      <c r="X967" s="129"/>
      <c r="Y967" s="79"/>
      <c r="Z967" s="77"/>
      <c r="AA967" s="77"/>
      <c r="AB967" s="2"/>
      <c r="AC967" s="2"/>
      <c r="AD967" s="239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</row>
    <row r="968" spans="1:206" s="4" customFormat="1">
      <c r="A968" s="6"/>
      <c r="B968" s="6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2"/>
      <c r="U968" s="2"/>
      <c r="V968" s="79"/>
      <c r="W968" s="146"/>
      <c r="X968" s="129"/>
      <c r="Y968" s="79"/>
      <c r="Z968" s="77"/>
      <c r="AA968" s="77"/>
      <c r="AB968" s="2"/>
      <c r="AC968" s="2"/>
      <c r="AD968" s="239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</row>
    <row r="969" spans="1:206" s="4" customFormat="1">
      <c r="A969" s="6"/>
      <c r="B969" s="6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2"/>
      <c r="U969" s="2"/>
      <c r="V969" s="79"/>
      <c r="W969" s="146"/>
      <c r="X969" s="129"/>
      <c r="Y969" s="79"/>
      <c r="Z969" s="77"/>
      <c r="AA969" s="77"/>
      <c r="AB969" s="2"/>
      <c r="AC969" s="2"/>
      <c r="AD969" s="239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</row>
    <row r="970" spans="1:206" s="4" customFormat="1">
      <c r="A970" s="6"/>
      <c r="B970" s="6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2"/>
      <c r="U970" s="2"/>
      <c r="V970" s="79"/>
      <c r="W970" s="146"/>
      <c r="X970" s="129"/>
      <c r="Y970" s="79"/>
      <c r="Z970" s="77"/>
      <c r="AA970" s="77"/>
      <c r="AB970" s="2"/>
      <c r="AC970" s="2"/>
      <c r="AD970" s="239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</row>
    <row r="971" spans="1:206" s="4" customFormat="1">
      <c r="A971" s="6"/>
      <c r="B971" s="6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2"/>
      <c r="U971" s="2"/>
      <c r="V971" s="79"/>
      <c r="W971" s="146"/>
      <c r="X971" s="129"/>
      <c r="Y971" s="79"/>
      <c r="Z971" s="77"/>
      <c r="AA971" s="77"/>
      <c r="AB971" s="2"/>
      <c r="AC971" s="2"/>
      <c r="AD971" s="239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</row>
    <row r="972" spans="1:206" s="4" customFormat="1">
      <c r="A972" s="6"/>
      <c r="B972" s="6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2"/>
      <c r="U972" s="2"/>
      <c r="V972" s="79"/>
      <c r="W972" s="146"/>
      <c r="X972" s="129"/>
      <c r="Y972" s="79"/>
      <c r="Z972" s="77"/>
      <c r="AA972" s="77"/>
      <c r="AB972" s="2"/>
      <c r="AC972" s="2"/>
      <c r="AD972" s="239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</row>
    <row r="973" spans="1:206" s="4" customFormat="1">
      <c r="A973" s="6"/>
      <c r="B973" s="6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2"/>
      <c r="U973" s="2"/>
      <c r="V973" s="79"/>
      <c r="W973" s="146"/>
      <c r="X973" s="129"/>
      <c r="Y973" s="79"/>
      <c r="Z973" s="77"/>
      <c r="AA973" s="77"/>
      <c r="AB973" s="2"/>
      <c r="AC973" s="2"/>
      <c r="AD973" s="239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</row>
    <row r="974" spans="1:206" s="4" customFormat="1">
      <c r="A974" s="6"/>
      <c r="B974" s="6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2"/>
      <c r="U974" s="2"/>
      <c r="V974" s="79"/>
      <c r="W974" s="146"/>
      <c r="X974" s="129"/>
      <c r="Y974" s="79"/>
      <c r="Z974" s="77"/>
      <c r="AA974" s="77"/>
      <c r="AB974" s="2"/>
      <c r="AC974" s="2"/>
      <c r="AD974" s="239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</row>
    <row r="975" spans="1:206" s="4" customFormat="1">
      <c r="A975" s="6"/>
      <c r="B975" s="6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2"/>
      <c r="U975" s="2"/>
      <c r="V975" s="79"/>
      <c r="W975" s="146"/>
      <c r="X975" s="129"/>
      <c r="Y975" s="79"/>
      <c r="Z975" s="77"/>
      <c r="AA975" s="77"/>
      <c r="AB975" s="2"/>
      <c r="AC975" s="2"/>
      <c r="AD975" s="239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</row>
    <row r="976" spans="1:206" s="4" customFormat="1">
      <c r="A976" s="6"/>
      <c r="B976" s="6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2"/>
      <c r="U976" s="2"/>
      <c r="V976" s="79"/>
      <c r="W976" s="146"/>
      <c r="X976" s="129"/>
      <c r="Y976" s="79"/>
      <c r="Z976" s="77"/>
      <c r="AA976" s="77"/>
      <c r="AB976" s="2"/>
      <c r="AC976" s="2"/>
      <c r="AD976" s="239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</row>
    <row r="977" spans="1:206" s="4" customFormat="1">
      <c r="A977" s="6"/>
      <c r="B977" s="6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2"/>
      <c r="U977" s="2"/>
      <c r="V977" s="79"/>
      <c r="W977" s="146"/>
      <c r="X977" s="129"/>
      <c r="Y977" s="79"/>
      <c r="Z977" s="77"/>
      <c r="AA977" s="77"/>
      <c r="AB977" s="2"/>
      <c r="AC977" s="2"/>
      <c r="AD977" s="239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</row>
    <row r="978" spans="1:206" s="4" customFormat="1">
      <c r="A978" s="6"/>
      <c r="B978" s="6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2"/>
      <c r="U978" s="2"/>
      <c r="V978" s="79"/>
      <c r="W978" s="146"/>
      <c r="X978" s="129"/>
      <c r="Y978" s="79"/>
      <c r="Z978" s="77"/>
      <c r="AA978" s="77"/>
      <c r="AB978" s="2"/>
      <c r="AC978" s="2"/>
      <c r="AD978" s="239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</row>
    <row r="979" spans="1:206" s="4" customFormat="1">
      <c r="A979" s="6"/>
      <c r="B979" s="6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2"/>
      <c r="U979" s="2"/>
      <c r="V979" s="79"/>
      <c r="W979" s="146"/>
      <c r="X979" s="129"/>
      <c r="Y979" s="79"/>
      <c r="Z979" s="77"/>
      <c r="AA979" s="77"/>
      <c r="AB979" s="2"/>
      <c r="AC979" s="2"/>
      <c r="AD979" s="239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</row>
    <row r="980" spans="1:206" s="4" customFormat="1">
      <c r="A980" s="6"/>
      <c r="B980" s="6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2"/>
      <c r="U980" s="2"/>
      <c r="V980" s="79"/>
      <c r="W980" s="146"/>
      <c r="X980" s="129"/>
      <c r="Y980" s="79"/>
      <c r="Z980" s="77"/>
      <c r="AA980" s="77"/>
      <c r="AB980" s="2"/>
      <c r="AC980" s="2"/>
      <c r="AD980" s="239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</row>
    <row r="981" spans="1:206" s="4" customFormat="1">
      <c r="A981" s="6"/>
      <c r="B981" s="6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2"/>
      <c r="U981" s="2"/>
      <c r="V981" s="79"/>
      <c r="W981" s="146"/>
      <c r="X981" s="129"/>
      <c r="Y981" s="79"/>
      <c r="Z981" s="77"/>
      <c r="AA981" s="77"/>
      <c r="AB981" s="2"/>
      <c r="AC981" s="2"/>
      <c r="AD981" s="239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</row>
    <row r="982" spans="1:206" s="4" customFormat="1">
      <c r="A982" s="6"/>
      <c r="B982" s="6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2"/>
      <c r="U982" s="2"/>
      <c r="V982" s="79"/>
      <c r="W982" s="146"/>
      <c r="X982" s="129"/>
      <c r="Y982" s="79"/>
      <c r="Z982" s="77"/>
      <c r="AA982" s="77"/>
      <c r="AB982" s="2"/>
      <c r="AC982" s="2"/>
      <c r="AD982" s="239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</row>
    <row r="983" spans="1:206" s="4" customFormat="1">
      <c r="A983" s="6"/>
      <c r="B983" s="6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2"/>
      <c r="U983" s="2"/>
      <c r="V983" s="79"/>
      <c r="W983" s="146"/>
      <c r="X983" s="129"/>
      <c r="Y983" s="79"/>
      <c r="Z983" s="77"/>
      <c r="AA983" s="77"/>
      <c r="AB983" s="2"/>
      <c r="AC983" s="2"/>
      <c r="AD983" s="239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</row>
    <row r="984" spans="1:206" s="4" customFormat="1">
      <c r="A984" s="6"/>
      <c r="B984" s="6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2"/>
      <c r="U984" s="2"/>
      <c r="V984" s="79"/>
      <c r="W984" s="146"/>
      <c r="X984" s="129"/>
      <c r="Y984" s="79"/>
      <c r="Z984" s="77"/>
      <c r="AA984" s="77"/>
      <c r="AB984" s="2"/>
      <c r="AC984" s="2"/>
      <c r="AD984" s="239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</row>
    <row r="985" spans="1:206" s="4" customFormat="1">
      <c r="A985" s="6"/>
      <c r="B985" s="6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2"/>
      <c r="U985" s="2"/>
      <c r="V985" s="79"/>
      <c r="W985" s="146"/>
      <c r="X985" s="129"/>
      <c r="Y985" s="79"/>
      <c r="Z985" s="77"/>
      <c r="AA985" s="77"/>
      <c r="AB985" s="2"/>
      <c r="AC985" s="2"/>
      <c r="AD985" s="239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</row>
    <row r="986" spans="1:206" s="4" customFormat="1">
      <c r="A986" s="6"/>
      <c r="B986" s="6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2"/>
      <c r="U986" s="2"/>
      <c r="V986" s="79"/>
      <c r="W986" s="146"/>
      <c r="X986" s="129"/>
      <c r="Y986" s="79"/>
      <c r="Z986" s="77"/>
      <c r="AA986" s="77"/>
      <c r="AB986" s="2"/>
      <c r="AC986" s="2"/>
      <c r="AD986" s="239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</row>
    <row r="987" spans="1:206" s="4" customFormat="1">
      <c r="A987" s="6"/>
      <c r="B987" s="6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2"/>
      <c r="U987" s="2"/>
      <c r="V987" s="79"/>
      <c r="W987" s="146"/>
      <c r="X987" s="129"/>
      <c r="Y987" s="79"/>
      <c r="Z987" s="77"/>
      <c r="AA987" s="77"/>
      <c r="AB987" s="2"/>
      <c r="AC987" s="2"/>
      <c r="AD987" s="239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</row>
    <row r="988" spans="1:206" s="4" customFormat="1">
      <c r="A988" s="6"/>
      <c r="B988" s="6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2"/>
      <c r="U988" s="2"/>
      <c r="V988" s="79"/>
      <c r="W988" s="146"/>
      <c r="X988" s="129"/>
      <c r="Y988" s="79"/>
      <c r="Z988" s="77"/>
      <c r="AA988" s="77"/>
      <c r="AB988" s="2"/>
      <c r="AC988" s="2"/>
      <c r="AD988" s="239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</row>
    <row r="989" spans="1:206" s="4" customFormat="1">
      <c r="A989" s="6"/>
      <c r="B989" s="6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2"/>
      <c r="U989" s="2"/>
      <c r="V989" s="79"/>
      <c r="W989" s="146"/>
      <c r="X989" s="129"/>
      <c r="Y989" s="79"/>
      <c r="Z989" s="77"/>
      <c r="AA989" s="77"/>
      <c r="AB989" s="2"/>
      <c r="AC989" s="2"/>
      <c r="AD989" s="239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</row>
    <row r="990" spans="1:206" s="4" customFormat="1">
      <c r="A990" s="6"/>
      <c r="B990" s="6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2"/>
      <c r="U990" s="2"/>
      <c r="V990" s="79"/>
      <c r="W990" s="146"/>
      <c r="X990" s="129"/>
      <c r="Y990" s="79"/>
      <c r="Z990" s="77"/>
      <c r="AA990" s="77"/>
      <c r="AB990" s="2"/>
      <c r="AC990" s="2"/>
      <c r="AD990" s="239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</row>
    <row r="991" spans="1:206" s="4" customFormat="1">
      <c r="A991" s="6"/>
      <c r="B991" s="6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2"/>
      <c r="U991" s="2"/>
      <c r="V991" s="79"/>
      <c r="W991" s="146"/>
      <c r="X991" s="129"/>
      <c r="Y991" s="79"/>
      <c r="Z991" s="77"/>
      <c r="AA991" s="77"/>
      <c r="AB991" s="2"/>
      <c r="AC991" s="2"/>
      <c r="AD991" s="239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</row>
    <row r="992" spans="1:206" s="4" customFormat="1">
      <c r="A992" s="6"/>
      <c r="B992" s="6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2"/>
      <c r="U992" s="2"/>
      <c r="V992" s="79"/>
      <c r="W992" s="146"/>
      <c r="X992" s="129"/>
      <c r="Y992" s="79"/>
      <c r="Z992" s="77"/>
      <c r="AA992" s="77"/>
      <c r="AB992" s="2"/>
      <c r="AC992" s="2"/>
      <c r="AD992" s="239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</row>
    <row r="993" spans="1:206" s="4" customFormat="1">
      <c r="A993" s="6"/>
      <c r="B993" s="6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2"/>
      <c r="U993" s="2"/>
      <c r="V993" s="79"/>
      <c r="W993" s="146"/>
      <c r="X993" s="129"/>
      <c r="Y993" s="79"/>
      <c r="Z993" s="77"/>
      <c r="AA993" s="77"/>
      <c r="AB993" s="2"/>
      <c r="AC993" s="2"/>
      <c r="AD993" s="239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</row>
    <row r="994" spans="1:206" s="4" customFormat="1">
      <c r="A994" s="6"/>
      <c r="B994" s="6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2"/>
      <c r="U994" s="2"/>
      <c r="V994" s="79"/>
      <c r="W994" s="146"/>
      <c r="X994" s="129"/>
      <c r="Y994" s="79"/>
      <c r="Z994" s="77"/>
      <c r="AA994" s="77"/>
      <c r="AB994" s="2"/>
      <c r="AC994" s="2"/>
      <c r="AD994" s="239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</row>
    <row r="995" spans="1:206" s="4" customFormat="1">
      <c r="A995" s="6"/>
      <c r="B995" s="6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2"/>
      <c r="U995" s="2"/>
      <c r="V995" s="79"/>
      <c r="W995" s="146"/>
      <c r="X995" s="129"/>
      <c r="Y995" s="79"/>
      <c r="Z995" s="77"/>
      <c r="AA995" s="77"/>
      <c r="AB995" s="2"/>
      <c r="AC995" s="2"/>
      <c r="AD995" s="239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</row>
    <row r="996" spans="1:206" s="4" customFormat="1">
      <c r="A996" s="6"/>
      <c r="B996" s="6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2"/>
      <c r="U996" s="2"/>
      <c r="V996" s="79"/>
      <c r="W996" s="146"/>
      <c r="X996" s="129"/>
      <c r="Y996" s="79"/>
      <c r="Z996" s="77"/>
      <c r="AA996" s="77"/>
      <c r="AB996" s="2"/>
      <c r="AC996" s="2"/>
      <c r="AD996" s="239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</row>
    <row r="997" spans="1:206" s="4" customFormat="1">
      <c r="A997" s="6"/>
      <c r="B997" s="6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2"/>
      <c r="U997" s="2"/>
      <c r="V997" s="79"/>
      <c r="W997" s="146"/>
      <c r="X997" s="129"/>
      <c r="Y997" s="79"/>
      <c r="Z997" s="77"/>
      <c r="AA997" s="77"/>
      <c r="AB997" s="2"/>
      <c r="AC997" s="2"/>
      <c r="AD997" s="239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</row>
    <row r="998" spans="1:206" s="4" customFormat="1">
      <c r="A998" s="6"/>
      <c r="B998" s="6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2"/>
      <c r="U998" s="2"/>
      <c r="V998" s="79"/>
      <c r="W998" s="146"/>
      <c r="X998" s="129"/>
      <c r="Y998" s="79"/>
      <c r="Z998" s="77"/>
      <c r="AA998" s="77"/>
      <c r="AB998" s="2"/>
      <c r="AC998" s="2"/>
      <c r="AD998" s="239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</row>
    <row r="999" spans="1:206" s="4" customFormat="1">
      <c r="A999" s="6"/>
      <c r="B999" s="6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2"/>
      <c r="U999" s="2"/>
      <c r="V999" s="79"/>
      <c r="W999" s="146"/>
      <c r="X999" s="129"/>
      <c r="Y999" s="79"/>
      <c r="Z999" s="77"/>
      <c r="AA999" s="77"/>
      <c r="AB999" s="2"/>
      <c r="AC999" s="2"/>
      <c r="AD999" s="239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</row>
    <row r="1000" spans="1:206" s="4" customFormat="1">
      <c r="A1000" s="6"/>
      <c r="B1000" s="6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2"/>
      <c r="U1000" s="2"/>
      <c r="V1000" s="79"/>
      <c r="W1000" s="146"/>
      <c r="X1000" s="129"/>
      <c r="Y1000" s="79"/>
      <c r="Z1000" s="77"/>
      <c r="AA1000" s="77"/>
      <c r="AB1000" s="2"/>
      <c r="AC1000" s="2"/>
      <c r="AD1000" s="239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</row>
    <row r="1001" spans="1:206" s="4" customFormat="1">
      <c r="A1001" s="6"/>
      <c r="B1001" s="6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2"/>
      <c r="U1001" s="2"/>
      <c r="V1001" s="79"/>
      <c r="W1001" s="146"/>
      <c r="X1001" s="129"/>
      <c r="Y1001" s="79"/>
      <c r="Z1001" s="77"/>
      <c r="AA1001" s="77"/>
      <c r="AB1001" s="2"/>
      <c r="AC1001" s="2"/>
      <c r="AD1001" s="239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</row>
    <row r="1002" spans="1:206" s="4" customFormat="1">
      <c r="A1002" s="6"/>
      <c r="B1002" s="6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2"/>
      <c r="U1002" s="2"/>
      <c r="V1002" s="79"/>
      <c r="W1002" s="146"/>
      <c r="X1002" s="129"/>
      <c r="Y1002" s="79"/>
      <c r="Z1002" s="77"/>
      <c r="AA1002" s="77"/>
      <c r="AB1002" s="2"/>
      <c r="AC1002" s="2"/>
      <c r="AD1002" s="239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</row>
    <row r="1003" spans="1:206" s="4" customFormat="1">
      <c r="A1003" s="6"/>
      <c r="B1003" s="6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2"/>
      <c r="U1003" s="2"/>
      <c r="V1003" s="79"/>
      <c r="W1003" s="146"/>
      <c r="X1003" s="129"/>
      <c r="Y1003" s="79"/>
      <c r="Z1003" s="77"/>
      <c r="AA1003" s="77"/>
      <c r="AB1003" s="2"/>
      <c r="AC1003" s="2"/>
      <c r="AD1003" s="239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</row>
    <row r="1004" spans="1:206" s="4" customFormat="1">
      <c r="A1004" s="6"/>
      <c r="B1004" s="6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2"/>
      <c r="U1004" s="2"/>
      <c r="V1004" s="79"/>
      <c r="W1004" s="146"/>
      <c r="X1004" s="129"/>
      <c r="Y1004" s="79"/>
      <c r="Z1004" s="77"/>
      <c r="AA1004" s="77"/>
      <c r="AB1004" s="2"/>
      <c r="AC1004" s="2"/>
      <c r="AD1004" s="239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</row>
    <row r="1005" spans="1:206" s="4" customFormat="1">
      <c r="A1005" s="6"/>
      <c r="B1005" s="6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2"/>
      <c r="U1005" s="2"/>
      <c r="V1005" s="79"/>
      <c r="W1005" s="146"/>
      <c r="X1005" s="129"/>
      <c r="Y1005" s="79"/>
      <c r="Z1005" s="77"/>
      <c r="AA1005" s="77"/>
      <c r="AB1005" s="2"/>
      <c r="AC1005" s="2"/>
      <c r="AD1005" s="239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</row>
    <row r="1006" spans="1:206" s="4" customFormat="1">
      <c r="A1006" s="6"/>
      <c r="B1006" s="6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2"/>
      <c r="U1006" s="2"/>
      <c r="V1006" s="79"/>
      <c r="W1006" s="146"/>
      <c r="X1006" s="129"/>
      <c r="Y1006" s="79"/>
      <c r="Z1006" s="77"/>
      <c r="AA1006" s="77"/>
      <c r="AB1006" s="2"/>
      <c r="AC1006" s="2"/>
      <c r="AD1006" s="239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</row>
    <row r="1007" spans="1:206" s="4" customFormat="1">
      <c r="A1007" s="6"/>
      <c r="B1007" s="6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2"/>
      <c r="U1007" s="2"/>
      <c r="V1007" s="79"/>
      <c r="W1007" s="146"/>
      <c r="X1007" s="129"/>
      <c r="Y1007" s="79"/>
      <c r="Z1007" s="77"/>
      <c r="AA1007" s="77"/>
      <c r="AB1007" s="2"/>
      <c r="AC1007" s="2"/>
      <c r="AD1007" s="239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</row>
    <row r="1008" spans="1:206" s="4" customFormat="1">
      <c r="A1008" s="6"/>
      <c r="B1008" s="6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2"/>
      <c r="U1008" s="2"/>
      <c r="V1008" s="79"/>
      <c r="W1008" s="146"/>
      <c r="X1008" s="129"/>
      <c r="Y1008" s="79"/>
      <c r="Z1008" s="77"/>
      <c r="AA1008" s="77"/>
      <c r="AB1008" s="2"/>
      <c r="AC1008" s="2"/>
      <c r="AD1008" s="239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</row>
    <row r="1009" spans="1:206" s="4" customFormat="1">
      <c r="A1009" s="6"/>
      <c r="B1009" s="6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2"/>
      <c r="U1009" s="2"/>
      <c r="V1009" s="79"/>
      <c r="W1009" s="146"/>
      <c r="X1009" s="129"/>
      <c r="Y1009" s="79"/>
      <c r="Z1009" s="77"/>
      <c r="AA1009" s="77"/>
      <c r="AB1009" s="2"/>
      <c r="AC1009" s="2"/>
      <c r="AD1009" s="239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</row>
    <row r="1010" spans="1:206" s="4" customFormat="1">
      <c r="A1010" s="6"/>
      <c r="B1010" s="6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2"/>
      <c r="U1010" s="2"/>
      <c r="V1010" s="79"/>
      <c r="W1010" s="146"/>
      <c r="X1010" s="129"/>
      <c r="Y1010" s="79"/>
      <c r="Z1010" s="77"/>
      <c r="AA1010" s="77"/>
      <c r="AB1010" s="2"/>
      <c r="AC1010" s="2"/>
      <c r="AD1010" s="239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</row>
    <row r="1011" spans="1:206" s="4" customFormat="1">
      <c r="A1011" s="6"/>
      <c r="B1011" s="6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2"/>
      <c r="U1011" s="2"/>
      <c r="V1011" s="79"/>
      <c r="W1011" s="146"/>
      <c r="X1011" s="129"/>
      <c r="Y1011" s="79"/>
      <c r="Z1011" s="77"/>
      <c r="AA1011" s="77"/>
      <c r="AB1011" s="2"/>
      <c r="AC1011" s="2"/>
      <c r="AD1011" s="239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</row>
    <row r="1012" spans="1:206" s="4" customFormat="1">
      <c r="A1012" s="6"/>
      <c r="B1012" s="6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2"/>
      <c r="U1012" s="2"/>
      <c r="V1012" s="79"/>
      <c r="W1012" s="146"/>
      <c r="X1012" s="129"/>
      <c r="Y1012" s="79"/>
      <c r="Z1012" s="77"/>
      <c r="AA1012" s="77"/>
      <c r="AB1012" s="2"/>
      <c r="AC1012" s="2"/>
      <c r="AD1012" s="239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</row>
    <row r="1013" spans="1:206" s="4" customFormat="1">
      <c r="A1013" s="6"/>
      <c r="B1013" s="6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2"/>
      <c r="U1013" s="2"/>
      <c r="V1013" s="79"/>
      <c r="W1013" s="146"/>
      <c r="X1013" s="129"/>
      <c r="Y1013" s="79"/>
      <c r="Z1013" s="77"/>
      <c r="AA1013" s="77"/>
      <c r="AB1013" s="2"/>
      <c r="AC1013" s="2"/>
      <c r="AD1013" s="239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</row>
    <row r="1014" spans="1:206" s="4" customFormat="1">
      <c r="A1014" s="6"/>
      <c r="B1014" s="6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2"/>
      <c r="U1014" s="2"/>
      <c r="V1014" s="79"/>
      <c r="W1014" s="146"/>
      <c r="X1014" s="129"/>
      <c r="Y1014" s="79"/>
      <c r="Z1014" s="77"/>
      <c r="AA1014" s="77"/>
      <c r="AB1014" s="2"/>
      <c r="AC1014" s="2"/>
      <c r="AD1014" s="239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</row>
    <row r="1015" spans="1:206" s="4" customFormat="1">
      <c r="A1015" s="6"/>
      <c r="B1015" s="6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2"/>
      <c r="U1015" s="2"/>
      <c r="V1015" s="79"/>
      <c r="W1015" s="146"/>
      <c r="X1015" s="129"/>
      <c r="Y1015" s="79"/>
      <c r="Z1015" s="77"/>
      <c r="AA1015" s="77"/>
      <c r="AB1015" s="2"/>
      <c r="AC1015" s="2"/>
      <c r="AD1015" s="239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</row>
    <row r="1016" spans="1:206" s="4" customFormat="1">
      <c r="A1016" s="6"/>
      <c r="B1016" s="6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2"/>
      <c r="U1016" s="2"/>
      <c r="V1016" s="79"/>
      <c r="W1016" s="146"/>
      <c r="X1016" s="129"/>
      <c r="Y1016" s="79"/>
      <c r="Z1016" s="77"/>
      <c r="AA1016" s="77"/>
      <c r="AB1016" s="2"/>
      <c r="AC1016" s="2"/>
      <c r="AD1016" s="239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</row>
    <row r="1017" spans="1:206" s="4" customFormat="1">
      <c r="A1017" s="6"/>
      <c r="B1017" s="6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2"/>
      <c r="U1017" s="2"/>
      <c r="V1017" s="79"/>
      <c r="W1017" s="146"/>
      <c r="X1017" s="129"/>
      <c r="Y1017" s="79"/>
      <c r="Z1017" s="77"/>
      <c r="AA1017" s="77"/>
      <c r="AB1017" s="2"/>
      <c r="AC1017" s="2"/>
      <c r="AD1017" s="239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</row>
    <row r="1018" spans="1:206" s="4" customFormat="1">
      <c r="A1018" s="6"/>
      <c r="B1018" s="6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2"/>
      <c r="U1018" s="2"/>
      <c r="V1018" s="79"/>
      <c r="W1018" s="146"/>
      <c r="X1018" s="129"/>
      <c r="Y1018" s="79"/>
      <c r="Z1018" s="77"/>
      <c r="AA1018" s="77"/>
      <c r="AB1018" s="2"/>
      <c r="AC1018" s="2"/>
      <c r="AD1018" s="239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</row>
    <row r="1019" spans="1:206" s="4" customFormat="1">
      <c r="A1019" s="6"/>
      <c r="B1019" s="6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2"/>
      <c r="U1019" s="2"/>
      <c r="V1019" s="79"/>
      <c r="W1019" s="146"/>
      <c r="X1019" s="129"/>
      <c r="Y1019" s="79"/>
      <c r="Z1019" s="77"/>
      <c r="AA1019" s="77"/>
      <c r="AB1019" s="2"/>
      <c r="AC1019" s="2"/>
      <c r="AD1019" s="239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</row>
    <row r="1020" spans="1:206" s="4" customFormat="1">
      <c r="A1020" s="6"/>
      <c r="B1020" s="6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2"/>
      <c r="U1020" s="2"/>
      <c r="V1020" s="79"/>
      <c r="W1020" s="146"/>
      <c r="X1020" s="129"/>
      <c r="Y1020" s="79"/>
      <c r="Z1020" s="77"/>
      <c r="AA1020" s="77"/>
      <c r="AB1020" s="2"/>
      <c r="AC1020" s="2"/>
      <c r="AD1020" s="239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</row>
    <row r="1021" spans="1:206" s="4" customFormat="1">
      <c r="A1021" s="6"/>
      <c r="B1021" s="6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2"/>
      <c r="U1021" s="2"/>
      <c r="V1021" s="79"/>
      <c r="W1021" s="146"/>
      <c r="X1021" s="129"/>
      <c r="Y1021" s="79"/>
      <c r="Z1021" s="77"/>
      <c r="AA1021" s="77"/>
      <c r="AB1021" s="2"/>
      <c r="AC1021" s="2"/>
      <c r="AD1021" s="239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</row>
    <row r="1022" spans="1:206" s="4" customFormat="1">
      <c r="A1022" s="6"/>
      <c r="B1022" s="6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2"/>
      <c r="U1022" s="2"/>
      <c r="V1022" s="79"/>
      <c r="W1022" s="146"/>
      <c r="X1022" s="129"/>
      <c r="Y1022" s="79"/>
      <c r="Z1022" s="77"/>
      <c r="AA1022" s="77"/>
      <c r="AB1022" s="2"/>
      <c r="AC1022" s="2"/>
      <c r="AD1022" s="239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</row>
    <row r="1023" spans="1:206" s="4" customFormat="1">
      <c r="A1023" s="6"/>
      <c r="B1023" s="6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2"/>
      <c r="U1023" s="2"/>
      <c r="V1023" s="79"/>
      <c r="W1023" s="146"/>
      <c r="X1023" s="129"/>
      <c r="Y1023" s="79"/>
      <c r="Z1023" s="77"/>
      <c r="AA1023" s="77"/>
      <c r="AB1023" s="2"/>
      <c r="AC1023" s="2"/>
      <c r="AD1023" s="239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</row>
    <row r="1024" spans="1:206" s="4" customFormat="1">
      <c r="A1024" s="6"/>
      <c r="B1024" s="6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2"/>
      <c r="U1024" s="2"/>
      <c r="V1024" s="79"/>
      <c r="W1024" s="146"/>
      <c r="X1024" s="129"/>
      <c r="Y1024" s="79"/>
      <c r="Z1024" s="77"/>
      <c r="AA1024" s="77"/>
      <c r="AB1024" s="2"/>
      <c r="AC1024" s="2"/>
      <c r="AD1024" s="239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</row>
    <row r="1025" spans="1:206" s="4" customFormat="1">
      <c r="A1025" s="6"/>
      <c r="B1025" s="6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2"/>
      <c r="U1025" s="2"/>
      <c r="V1025" s="79"/>
      <c r="W1025" s="146"/>
      <c r="X1025" s="129"/>
      <c r="Y1025" s="79"/>
      <c r="Z1025" s="77"/>
      <c r="AA1025" s="77"/>
      <c r="AB1025" s="2"/>
      <c r="AC1025" s="2"/>
      <c r="AD1025" s="239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</row>
    <row r="1026" spans="1:206" s="4" customFormat="1">
      <c r="A1026" s="6"/>
      <c r="B1026" s="6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2"/>
      <c r="U1026" s="2"/>
      <c r="V1026" s="79"/>
      <c r="W1026" s="146"/>
      <c r="X1026" s="129"/>
      <c r="Y1026" s="79"/>
      <c r="Z1026" s="77"/>
      <c r="AA1026" s="77"/>
      <c r="AB1026" s="2"/>
      <c r="AC1026" s="2"/>
      <c r="AD1026" s="239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</row>
    <row r="1027" spans="1:206" s="4" customFormat="1">
      <c r="A1027" s="6"/>
      <c r="B1027" s="6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2"/>
      <c r="U1027" s="2"/>
      <c r="V1027" s="79"/>
      <c r="W1027" s="146"/>
      <c r="X1027" s="129"/>
      <c r="Y1027" s="79"/>
      <c r="Z1027" s="77"/>
      <c r="AA1027" s="77"/>
      <c r="AB1027" s="2"/>
      <c r="AC1027" s="2"/>
      <c r="AD1027" s="239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</row>
    <row r="1028" spans="1:206" s="4" customFormat="1">
      <c r="A1028" s="6"/>
      <c r="B1028" s="6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2"/>
      <c r="U1028" s="2"/>
      <c r="V1028" s="79"/>
      <c r="W1028" s="146"/>
      <c r="X1028" s="129"/>
      <c r="Y1028" s="79"/>
      <c r="Z1028" s="77"/>
      <c r="AA1028" s="77"/>
      <c r="AB1028" s="2"/>
      <c r="AC1028" s="2"/>
      <c r="AD1028" s="239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</row>
    <row r="1029" spans="1:206" s="4" customFormat="1">
      <c r="A1029" s="6"/>
      <c r="B1029" s="6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2"/>
      <c r="U1029" s="2"/>
      <c r="V1029" s="79"/>
      <c r="W1029" s="146"/>
      <c r="X1029" s="129"/>
      <c r="Y1029" s="79"/>
      <c r="Z1029" s="77"/>
      <c r="AA1029" s="77"/>
      <c r="AB1029" s="2"/>
      <c r="AC1029" s="2"/>
      <c r="AD1029" s="239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</row>
    <row r="1030" spans="1:206" s="4" customFormat="1">
      <c r="A1030" s="6"/>
      <c r="B1030" s="6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2"/>
      <c r="U1030" s="2"/>
      <c r="V1030" s="79"/>
      <c r="W1030" s="146"/>
      <c r="X1030" s="129"/>
      <c r="Y1030" s="79"/>
      <c r="Z1030" s="77"/>
      <c r="AA1030" s="77"/>
      <c r="AB1030" s="2"/>
      <c r="AC1030" s="2"/>
      <c r="AD1030" s="239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</row>
    <row r="1031" spans="1:206" s="4" customFormat="1">
      <c r="A1031" s="6"/>
      <c r="B1031" s="6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2"/>
      <c r="U1031" s="2"/>
      <c r="V1031" s="79"/>
      <c r="W1031" s="146"/>
      <c r="X1031" s="129"/>
      <c r="Y1031" s="79"/>
      <c r="Z1031" s="77"/>
      <c r="AA1031" s="77"/>
      <c r="AB1031" s="2"/>
      <c r="AC1031" s="2"/>
      <c r="AD1031" s="239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</row>
    <row r="1032" spans="1:206" s="4" customFormat="1">
      <c r="A1032" s="6"/>
      <c r="B1032" s="6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2"/>
      <c r="U1032" s="2"/>
      <c r="V1032" s="79"/>
      <c r="W1032" s="146"/>
      <c r="X1032" s="129"/>
      <c r="Y1032" s="79"/>
      <c r="Z1032" s="77"/>
      <c r="AA1032" s="77"/>
      <c r="AB1032" s="2"/>
      <c r="AC1032" s="2"/>
      <c r="AD1032" s="239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</row>
    <row r="1033" spans="1:206" s="4" customFormat="1">
      <c r="A1033" s="6"/>
      <c r="B1033" s="6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2"/>
      <c r="U1033" s="2"/>
      <c r="V1033" s="79"/>
      <c r="W1033" s="146"/>
      <c r="X1033" s="129"/>
      <c r="Y1033" s="79"/>
      <c r="Z1033" s="77"/>
      <c r="AA1033" s="77"/>
      <c r="AB1033" s="2"/>
      <c r="AC1033" s="2"/>
      <c r="AD1033" s="239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</row>
    <row r="1034" spans="1:206" s="4" customFormat="1">
      <c r="A1034" s="6"/>
      <c r="B1034" s="6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2"/>
      <c r="U1034" s="2"/>
      <c r="V1034" s="79"/>
      <c r="W1034" s="146"/>
      <c r="X1034" s="129"/>
      <c r="Y1034" s="79"/>
      <c r="Z1034" s="77"/>
      <c r="AA1034" s="77"/>
      <c r="AB1034" s="2"/>
      <c r="AC1034" s="2"/>
      <c r="AD1034" s="239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</row>
    <row r="1035" spans="1:206" s="4" customFormat="1">
      <c r="A1035" s="6"/>
      <c r="B1035" s="6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2"/>
      <c r="U1035" s="2"/>
      <c r="V1035" s="79"/>
      <c r="W1035" s="146"/>
      <c r="X1035" s="129"/>
      <c r="Y1035" s="79"/>
      <c r="Z1035" s="77"/>
      <c r="AA1035" s="77"/>
      <c r="AB1035" s="2"/>
      <c r="AC1035" s="2"/>
      <c r="AD1035" s="239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</row>
    <row r="1036" spans="1:206" s="4" customFormat="1">
      <c r="A1036" s="6"/>
      <c r="B1036" s="6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2"/>
      <c r="U1036" s="2"/>
      <c r="V1036" s="79"/>
      <c r="W1036" s="146"/>
      <c r="X1036" s="129"/>
      <c r="Y1036" s="79"/>
      <c r="Z1036" s="77"/>
      <c r="AA1036" s="77"/>
      <c r="AB1036" s="2"/>
      <c r="AC1036" s="2"/>
      <c r="AD1036" s="239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</row>
    <row r="1037" spans="1:206" s="4" customFormat="1">
      <c r="A1037" s="6"/>
      <c r="B1037" s="6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2"/>
      <c r="U1037" s="2"/>
      <c r="V1037" s="79"/>
      <c r="W1037" s="146"/>
      <c r="X1037" s="129"/>
      <c r="Y1037" s="79"/>
      <c r="Z1037" s="77"/>
      <c r="AA1037" s="77"/>
      <c r="AB1037" s="2"/>
      <c r="AC1037" s="2"/>
      <c r="AD1037" s="239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</row>
    <row r="1038" spans="1:206" s="4" customFormat="1">
      <c r="A1038" s="6"/>
      <c r="B1038" s="6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2"/>
      <c r="U1038" s="2"/>
      <c r="V1038" s="79"/>
      <c r="W1038" s="146"/>
      <c r="X1038" s="129"/>
      <c r="Y1038" s="79"/>
      <c r="Z1038" s="77"/>
      <c r="AA1038" s="77"/>
      <c r="AB1038" s="2"/>
      <c r="AC1038" s="2"/>
      <c r="AD1038" s="239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</row>
    <row r="1039" spans="1:206" s="4" customFormat="1">
      <c r="A1039" s="6"/>
      <c r="B1039" s="6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2"/>
      <c r="U1039" s="2"/>
      <c r="V1039" s="79"/>
      <c r="W1039" s="146"/>
      <c r="X1039" s="129"/>
      <c r="Y1039" s="79"/>
      <c r="Z1039" s="77"/>
      <c r="AA1039" s="77"/>
      <c r="AB1039" s="2"/>
      <c r="AC1039" s="2"/>
      <c r="AD1039" s="239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</row>
    <row r="1040" spans="1:206" s="4" customFormat="1">
      <c r="A1040" s="6"/>
      <c r="B1040" s="6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2"/>
      <c r="U1040" s="2"/>
      <c r="V1040" s="79"/>
      <c r="W1040" s="146"/>
      <c r="X1040" s="129"/>
      <c r="Y1040" s="79"/>
      <c r="Z1040" s="77"/>
      <c r="AA1040" s="77"/>
      <c r="AB1040" s="2"/>
      <c r="AC1040" s="2"/>
      <c r="AD1040" s="239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</row>
    <row r="1041" spans="1:206" s="4" customFormat="1">
      <c r="A1041" s="6"/>
      <c r="B1041" s="6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2"/>
      <c r="U1041" s="2"/>
      <c r="V1041" s="79"/>
      <c r="W1041" s="146"/>
      <c r="X1041" s="129"/>
      <c r="Y1041" s="79"/>
      <c r="Z1041" s="77"/>
      <c r="AA1041" s="77"/>
      <c r="AB1041" s="2"/>
      <c r="AC1041" s="2"/>
      <c r="AD1041" s="239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</row>
    <row r="1042" spans="1:206" s="4" customFormat="1">
      <c r="A1042" s="6"/>
      <c r="B1042" s="6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2"/>
      <c r="U1042" s="2"/>
      <c r="V1042" s="79"/>
      <c r="W1042" s="146"/>
      <c r="X1042" s="129"/>
      <c r="Y1042" s="79"/>
      <c r="Z1042" s="77"/>
      <c r="AA1042" s="77"/>
      <c r="AB1042" s="2"/>
      <c r="AC1042" s="2"/>
      <c r="AD1042" s="239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</row>
    <row r="1043" spans="1:206" s="4" customFormat="1">
      <c r="A1043" s="6"/>
      <c r="B1043" s="6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2"/>
      <c r="U1043" s="2"/>
      <c r="V1043" s="79"/>
      <c r="W1043" s="146"/>
      <c r="X1043" s="129"/>
      <c r="Y1043" s="79"/>
      <c r="Z1043" s="77"/>
      <c r="AA1043" s="77"/>
      <c r="AB1043" s="2"/>
      <c r="AC1043" s="2"/>
      <c r="AD1043" s="239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</row>
    <row r="1044" spans="1:206" s="4" customFormat="1">
      <c r="A1044" s="6"/>
      <c r="B1044" s="6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2"/>
      <c r="U1044" s="2"/>
      <c r="V1044" s="79"/>
      <c r="W1044" s="146"/>
      <c r="X1044" s="129"/>
      <c r="Y1044" s="79"/>
      <c r="Z1044" s="77"/>
      <c r="AA1044" s="77"/>
      <c r="AB1044" s="2"/>
      <c r="AC1044" s="2"/>
      <c r="AD1044" s="239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</row>
    <row r="1045" spans="1:206" s="4" customFormat="1">
      <c r="A1045" s="6"/>
      <c r="B1045" s="6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2"/>
      <c r="U1045" s="2"/>
      <c r="V1045" s="79"/>
      <c r="W1045" s="146"/>
      <c r="X1045" s="129"/>
      <c r="Y1045" s="79"/>
      <c r="Z1045" s="77"/>
      <c r="AA1045" s="77"/>
      <c r="AB1045" s="2"/>
      <c r="AC1045" s="2"/>
      <c r="AD1045" s="239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</row>
    <row r="1046" spans="1:206" s="4" customFormat="1">
      <c r="A1046" s="6"/>
      <c r="B1046" s="6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2"/>
      <c r="U1046" s="2"/>
      <c r="V1046" s="79"/>
      <c r="W1046" s="146"/>
      <c r="X1046" s="129"/>
      <c r="Y1046" s="79"/>
      <c r="Z1046" s="77"/>
      <c r="AA1046" s="77"/>
      <c r="AB1046" s="2"/>
      <c r="AC1046" s="2"/>
      <c r="AD1046" s="239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</row>
    <row r="1047" spans="1:206" s="4" customFormat="1">
      <c r="A1047" s="6"/>
      <c r="B1047" s="6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2"/>
      <c r="U1047" s="2"/>
      <c r="V1047" s="79"/>
      <c r="W1047" s="146"/>
      <c r="X1047" s="129"/>
      <c r="Y1047" s="79"/>
      <c r="Z1047" s="77"/>
      <c r="AA1047" s="77"/>
      <c r="AB1047" s="2"/>
      <c r="AC1047" s="2"/>
      <c r="AD1047" s="239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</row>
    <row r="1048" spans="1:206" s="4" customFormat="1">
      <c r="A1048" s="6"/>
      <c r="B1048" s="6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2"/>
      <c r="U1048" s="2"/>
      <c r="V1048" s="79"/>
      <c r="W1048" s="146"/>
      <c r="X1048" s="129"/>
      <c r="Y1048" s="79"/>
      <c r="Z1048" s="77"/>
      <c r="AA1048" s="77"/>
      <c r="AB1048" s="2"/>
      <c r="AC1048" s="2"/>
      <c r="AD1048" s="239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</row>
    <row r="1049" spans="1:206" s="4" customFormat="1">
      <c r="A1049" s="6"/>
      <c r="B1049" s="6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2"/>
      <c r="U1049" s="2"/>
      <c r="V1049" s="79"/>
      <c r="W1049" s="146"/>
      <c r="X1049" s="129"/>
      <c r="Y1049" s="79"/>
      <c r="Z1049" s="77"/>
      <c r="AA1049" s="77"/>
      <c r="AB1049" s="2"/>
      <c r="AC1049" s="2"/>
      <c r="AD1049" s="239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</row>
    <row r="1050" spans="1:206" s="4" customFormat="1">
      <c r="A1050" s="6"/>
      <c r="B1050" s="6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2"/>
      <c r="U1050" s="2"/>
      <c r="V1050" s="79"/>
      <c r="W1050" s="146"/>
      <c r="X1050" s="129"/>
      <c r="Y1050" s="79"/>
      <c r="Z1050" s="77"/>
      <c r="AA1050" s="77"/>
      <c r="AB1050" s="2"/>
      <c r="AC1050" s="2"/>
      <c r="AD1050" s="239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</row>
    <row r="1051" spans="1:206" s="4" customFormat="1">
      <c r="A1051" s="6"/>
      <c r="B1051" s="6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2"/>
      <c r="U1051" s="2"/>
      <c r="V1051" s="79"/>
      <c r="W1051" s="146"/>
      <c r="X1051" s="129"/>
      <c r="Y1051" s="79"/>
      <c r="Z1051" s="77"/>
      <c r="AA1051" s="77"/>
      <c r="AB1051" s="2"/>
      <c r="AC1051" s="2"/>
      <c r="AD1051" s="239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</row>
    <row r="1052" spans="1:206" s="4" customFormat="1">
      <c r="A1052" s="6"/>
      <c r="B1052" s="6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2"/>
      <c r="U1052" s="2"/>
      <c r="V1052" s="79"/>
      <c r="W1052" s="146"/>
      <c r="X1052" s="129"/>
      <c r="Y1052" s="79"/>
      <c r="Z1052" s="77"/>
      <c r="AA1052" s="77"/>
      <c r="AB1052" s="2"/>
      <c r="AC1052" s="2"/>
      <c r="AD1052" s="239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</row>
    <row r="1053" spans="1:206" s="4" customFormat="1">
      <c r="A1053" s="6"/>
      <c r="B1053" s="6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2"/>
      <c r="U1053" s="2"/>
      <c r="V1053" s="79"/>
      <c r="W1053" s="146"/>
      <c r="X1053" s="129"/>
      <c r="Y1053" s="79"/>
      <c r="Z1053" s="77"/>
      <c r="AA1053" s="77"/>
      <c r="AB1053" s="2"/>
      <c r="AC1053" s="2"/>
      <c r="AD1053" s="239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</row>
    <row r="1054" spans="1:206" s="4" customFormat="1">
      <c r="A1054" s="6"/>
      <c r="B1054" s="6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2"/>
      <c r="U1054" s="2"/>
      <c r="V1054" s="79"/>
      <c r="W1054" s="146"/>
      <c r="X1054" s="129"/>
      <c r="Y1054" s="79"/>
      <c r="Z1054" s="77"/>
      <c r="AA1054" s="77"/>
      <c r="AB1054" s="2"/>
      <c r="AC1054" s="2"/>
      <c r="AD1054" s="239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</row>
    <row r="1055" spans="1:206" s="4" customFormat="1">
      <c r="A1055" s="6"/>
      <c r="B1055" s="6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2"/>
      <c r="U1055" s="2"/>
      <c r="V1055" s="79"/>
      <c r="W1055" s="146"/>
      <c r="X1055" s="129"/>
      <c r="Y1055" s="79"/>
      <c r="Z1055" s="77"/>
      <c r="AA1055" s="77"/>
      <c r="AB1055" s="2"/>
      <c r="AC1055" s="2"/>
      <c r="AD1055" s="239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</row>
    <row r="1056" spans="1:206" s="4" customFormat="1">
      <c r="A1056" s="6"/>
      <c r="B1056" s="6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2"/>
      <c r="U1056" s="2"/>
      <c r="V1056" s="79"/>
      <c r="W1056" s="146"/>
      <c r="X1056" s="129"/>
      <c r="Y1056" s="79"/>
      <c r="Z1056" s="77"/>
      <c r="AA1056" s="77"/>
      <c r="AB1056" s="2"/>
      <c r="AC1056" s="2"/>
      <c r="AD1056" s="239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</row>
    <row r="1057" spans="1:206" s="4" customFormat="1">
      <c r="A1057" s="6"/>
      <c r="B1057" s="6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2"/>
      <c r="U1057" s="2"/>
      <c r="V1057" s="79"/>
      <c r="W1057" s="146"/>
      <c r="X1057" s="129"/>
      <c r="Y1057" s="79"/>
      <c r="Z1057" s="77"/>
      <c r="AA1057" s="77"/>
      <c r="AB1057" s="2"/>
      <c r="AC1057" s="2"/>
      <c r="AD1057" s="239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</row>
    <row r="1058" spans="1:206" s="4" customFormat="1">
      <c r="A1058" s="6"/>
      <c r="B1058" s="6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2"/>
      <c r="U1058" s="2"/>
      <c r="V1058" s="79"/>
      <c r="W1058" s="146"/>
      <c r="X1058" s="129"/>
      <c r="Y1058" s="79"/>
      <c r="Z1058" s="77"/>
      <c r="AA1058" s="77"/>
      <c r="AB1058" s="2"/>
      <c r="AC1058" s="2"/>
      <c r="AD1058" s="239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</row>
    <row r="1059" spans="1:206" s="4" customFormat="1">
      <c r="A1059" s="6"/>
      <c r="B1059" s="6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2"/>
      <c r="U1059" s="2"/>
      <c r="V1059" s="79"/>
      <c r="W1059" s="146"/>
      <c r="X1059" s="129"/>
      <c r="Y1059" s="79"/>
      <c r="Z1059" s="77"/>
      <c r="AA1059" s="77"/>
      <c r="AB1059" s="2"/>
      <c r="AC1059" s="2"/>
      <c r="AD1059" s="239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</row>
    <row r="1060" spans="1:206" s="4" customFormat="1">
      <c r="A1060" s="6"/>
      <c r="B1060" s="6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2"/>
      <c r="U1060" s="2"/>
      <c r="V1060" s="79"/>
      <c r="W1060" s="146"/>
      <c r="X1060" s="129"/>
      <c r="Y1060" s="79"/>
      <c r="Z1060" s="77"/>
      <c r="AA1060" s="77"/>
      <c r="AB1060" s="2"/>
      <c r="AC1060" s="2"/>
      <c r="AD1060" s="239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</row>
    <row r="1061" spans="1:206" s="4" customFormat="1">
      <c r="A1061" s="6"/>
      <c r="B1061" s="6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2"/>
      <c r="U1061" s="2"/>
      <c r="V1061" s="79"/>
      <c r="W1061" s="146"/>
      <c r="X1061" s="129"/>
      <c r="Y1061" s="79"/>
      <c r="Z1061" s="77"/>
      <c r="AA1061" s="77"/>
      <c r="AB1061" s="2"/>
      <c r="AC1061" s="2"/>
      <c r="AD1061" s="239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</row>
    <row r="1062" spans="1:206" s="4" customFormat="1">
      <c r="A1062" s="6"/>
      <c r="B1062" s="6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2"/>
      <c r="U1062" s="2"/>
      <c r="V1062" s="79"/>
      <c r="W1062" s="146"/>
      <c r="X1062" s="129"/>
      <c r="Y1062" s="79"/>
      <c r="Z1062" s="77"/>
      <c r="AA1062" s="77"/>
      <c r="AB1062" s="2"/>
      <c r="AC1062" s="2"/>
      <c r="AD1062" s="239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</row>
    <row r="1063" spans="1:206" s="4" customFormat="1">
      <c r="A1063" s="6"/>
      <c r="B1063" s="6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2"/>
      <c r="U1063" s="2"/>
      <c r="V1063" s="79"/>
      <c r="W1063" s="146"/>
      <c r="X1063" s="129"/>
      <c r="Y1063" s="79"/>
      <c r="Z1063" s="77"/>
      <c r="AA1063" s="77"/>
      <c r="AB1063" s="2"/>
      <c r="AC1063" s="2"/>
      <c r="AD1063" s="239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</row>
    <row r="1064" spans="1:206" s="4" customFormat="1">
      <c r="A1064" s="6"/>
      <c r="B1064" s="6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2"/>
      <c r="U1064" s="2"/>
      <c r="V1064" s="79"/>
      <c r="W1064" s="146"/>
      <c r="X1064" s="129"/>
      <c r="Y1064" s="79"/>
      <c r="Z1064" s="77"/>
      <c r="AA1064" s="77"/>
      <c r="AB1064" s="2"/>
      <c r="AC1064" s="2"/>
      <c r="AD1064" s="239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</row>
    <row r="1065" spans="1:206" s="4" customFormat="1">
      <c r="A1065" s="6"/>
      <c r="B1065" s="6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2"/>
      <c r="U1065" s="2"/>
      <c r="V1065" s="79"/>
      <c r="W1065" s="146"/>
      <c r="X1065" s="129"/>
      <c r="Y1065" s="79"/>
      <c r="Z1065" s="77"/>
      <c r="AA1065" s="77"/>
      <c r="AB1065" s="2"/>
      <c r="AC1065" s="2"/>
      <c r="AD1065" s="239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</row>
    <row r="1066" spans="1:206" s="4" customFormat="1">
      <c r="A1066" s="6"/>
      <c r="B1066" s="6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2"/>
      <c r="U1066" s="2"/>
      <c r="V1066" s="79"/>
      <c r="W1066" s="146"/>
      <c r="X1066" s="129"/>
      <c r="Y1066" s="79"/>
      <c r="Z1066" s="77"/>
      <c r="AA1066" s="77"/>
      <c r="AB1066" s="2"/>
      <c r="AC1066" s="2"/>
      <c r="AD1066" s="239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</row>
    <row r="1067" spans="1:206" s="4" customFormat="1">
      <c r="A1067" s="6"/>
      <c r="B1067" s="6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2"/>
      <c r="U1067" s="2"/>
      <c r="V1067" s="79"/>
      <c r="W1067" s="146"/>
      <c r="X1067" s="129"/>
      <c r="Y1067" s="79"/>
      <c r="Z1067" s="77"/>
      <c r="AA1067" s="77"/>
      <c r="AB1067" s="2"/>
      <c r="AC1067" s="2"/>
      <c r="AD1067" s="239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</row>
    <row r="1068" spans="1:206" s="4" customFormat="1">
      <c r="A1068" s="6"/>
      <c r="B1068" s="6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2"/>
      <c r="U1068" s="2"/>
      <c r="V1068" s="79"/>
      <c r="W1068" s="146"/>
      <c r="X1068" s="129"/>
      <c r="Y1068" s="79"/>
      <c r="Z1068" s="77"/>
      <c r="AA1068" s="77"/>
      <c r="AB1068" s="2"/>
      <c r="AC1068" s="2"/>
      <c r="AD1068" s="239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</row>
    <row r="1069" spans="1:206" s="4" customFormat="1">
      <c r="A1069" s="6"/>
      <c r="B1069" s="6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2"/>
      <c r="U1069" s="2"/>
      <c r="V1069" s="79"/>
      <c r="W1069" s="146"/>
      <c r="X1069" s="129"/>
      <c r="Y1069" s="79"/>
      <c r="Z1069" s="77"/>
      <c r="AA1069" s="77"/>
      <c r="AB1069" s="2"/>
      <c r="AC1069" s="2"/>
      <c r="AD1069" s="239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</row>
    <row r="1070" spans="1:206" s="4" customFormat="1">
      <c r="A1070" s="6"/>
      <c r="B1070" s="6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2"/>
      <c r="U1070" s="2"/>
      <c r="V1070" s="79"/>
      <c r="W1070" s="146"/>
      <c r="X1070" s="129"/>
      <c r="Y1070" s="79"/>
      <c r="Z1070" s="77"/>
      <c r="AA1070" s="77"/>
      <c r="AB1070" s="2"/>
      <c r="AC1070" s="2"/>
      <c r="AD1070" s="239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</row>
    <row r="1071" spans="1:206" s="4" customFormat="1">
      <c r="A1071" s="6"/>
      <c r="B1071" s="6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2"/>
      <c r="U1071" s="2"/>
      <c r="V1071" s="79"/>
      <c r="W1071" s="146"/>
      <c r="X1071" s="129"/>
      <c r="Y1071" s="79"/>
      <c r="Z1071" s="77"/>
      <c r="AA1071" s="77"/>
      <c r="AB1071" s="2"/>
      <c r="AC1071" s="2"/>
      <c r="AD1071" s="239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</row>
    <row r="1072" spans="1:206" s="4" customFormat="1">
      <c r="A1072" s="6"/>
      <c r="B1072" s="6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2"/>
      <c r="U1072" s="2"/>
      <c r="V1072" s="79"/>
      <c r="W1072" s="146"/>
      <c r="X1072" s="129"/>
      <c r="Y1072" s="79"/>
      <c r="Z1072" s="77"/>
      <c r="AA1072" s="77"/>
      <c r="AB1072" s="2"/>
      <c r="AC1072" s="2"/>
      <c r="AD1072" s="239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</row>
    <row r="1073" spans="1:206" s="4" customFormat="1">
      <c r="A1073" s="6"/>
      <c r="B1073" s="6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2"/>
      <c r="U1073" s="2"/>
      <c r="V1073" s="79"/>
      <c r="W1073" s="146"/>
      <c r="X1073" s="129"/>
      <c r="Y1073" s="79"/>
      <c r="Z1073" s="77"/>
      <c r="AA1073" s="77"/>
      <c r="AB1073" s="2"/>
      <c r="AC1073" s="2"/>
      <c r="AD1073" s="239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</row>
    <row r="1074" spans="1:206" s="4" customFormat="1">
      <c r="A1074" s="6"/>
      <c r="B1074" s="6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2"/>
      <c r="U1074" s="2"/>
      <c r="V1074" s="79"/>
      <c r="W1074" s="146"/>
      <c r="X1074" s="129"/>
      <c r="Y1074" s="79"/>
      <c r="Z1074" s="77"/>
      <c r="AA1074" s="77"/>
      <c r="AB1074" s="2"/>
      <c r="AC1074" s="2"/>
      <c r="AD1074" s="239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</row>
    <row r="1075" spans="1:206" s="4" customFormat="1">
      <c r="A1075" s="6"/>
      <c r="B1075" s="6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2"/>
      <c r="U1075" s="2"/>
      <c r="V1075" s="79"/>
      <c r="W1075" s="146"/>
      <c r="X1075" s="129"/>
      <c r="Y1075" s="79"/>
      <c r="Z1075" s="77"/>
      <c r="AA1075" s="77"/>
      <c r="AB1075" s="2"/>
      <c r="AC1075" s="2"/>
      <c r="AD1075" s="239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</row>
    <row r="1076" spans="1:206" s="4" customFormat="1">
      <c r="A1076" s="6"/>
      <c r="B1076" s="6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2"/>
      <c r="U1076" s="2"/>
      <c r="V1076" s="79"/>
      <c r="W1076" s="146"/>
      <c r="X1076" s="129"/>
      <c r="Y1076" s="79"/>
      <c r="Z1076" s="77"/>
      <c r="AA1076" s="77"/>
      <c r="AB1076" s="2"/>
      <c r="AC1076" s="2"/>
      <c r="AD1076" s="239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</row>
    <row r="1077" spans="1:206" s="4" customFormat="1">
      <c r="A1077" s="6"/>
      <c r="B1077" s="6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2"/>
      <c r="U1077" s="2"/>
      <c r="V1077" s="79"/>
      <c r="W1077" s="146"/>
      <c r="X1077" s="129"/>
      <c r="Y1077" s="79"/>
      <c r="Z1077" s="77"/>
      <c r="AA1077" s="77"/>
      <c r="AB1077" s="2"/>
      <c r="AC1077" s="2"/>
      <c r="AD1077" s="239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</row>
    <row r="1078" spans="1:206" s="4" customFormat="1">
      <c r="A1078" s="6"/>
      <c r="B1078" s="6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2"/>
      <c r="U1078" s="2"/>
      <c r="V1078" s="79"/>
      <c r="W1078" s="146"/>
      <c r="X1078" s="129"/>
      <c r="Y1078" s="79"/>
      <c r="Z1078" s="77"/>
      <c r="AA1078" s="77"/>
      <c r="AB1078" s="2"/>
      <c r="AC1078" s="2"/>
      <c r="AD1078" s="239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</row>
    <row r="1079" spans="1:206" s="4" customFormat="1">
      <c r="A1079" s="6"/>
      <c r="B1079" s="6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2"/>
      <c r="U1079" s="2"/>
      <c r="V1079" s="79"/>
      <c r="W1079" s="146"/>
      <c r="X1079" s="129"/>
      <c r="Y1079" s="79"/>
      <c r="Z1079" s="77"/>
      <c r="AA1079" s="77"/>
      <c r="AB1079" s="2"/>
      <c r="AC1079" s="2"/>
      <c r="AD1079" s="239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  <c r="GW1079" s="1"/>
      <c r="GX1079" s="1"/>
    </row>
    <row r="1080" spans="1:206" s="4" customFormat="1">
      <c r="A1080" s="6"/>
      <c r="B1080" s="6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2"/>
      <c r="U1080" s="2"/>
      <c r="V1080" s="79"/>
      <c r="W1080" s="146"/>
      <c r="X1080" s="129"/>
      <c r="Y1080" s="79"/>
      <c r="Z1080" s="77"/>
      <c r="AA1080" s="77"/>
      <c r="AB1080" s="2"/>
      <c r="AC1080" s="2"/>
      <c r="AD1080" s="239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  <c r="GW1080" s="1"/>
      <c r="GX1080" s="1"/>
    </row>
    <row r="1081" spans="1:206" s="4" customFormat="1">
      <c r="A1081" s="6"/>
      <c r="B1081" s="6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2"/>
      <c r="U1081" s="2"/>
      <c r="V1081" s="79"/>
      <c r="W1081" s="146"/>
      <c r="X1081" s="129"/>
      <c r="Y1081" s="79"/>
      <c r="Z1081" s="77"/>
      <c r="AA1081" s="77"/>
      <c r="AB1081" s="2"/>
      <c r="AC1081" s="2"/>
      <c r="AD1081" s="239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  <c r="GU1081" s="1"/>
      <c r="GV1081" s="1"/>
      <c r="GW1081" s="1"/>
      <c r="GX1081" s="1"/>
    </row>
    <row r="1082" spans="1:206" s="4" customFormat="1">
      <c r="A1082" s="6"/>
      <c r="B1082" s="6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2"/>
      <c r="U1082" s="2"/>
      <c r="V1082" s="79"/>
      <c r="W1082" s="146"/>
      <c r="X1082" s="129"/>
      <c r="Y1082" s="79"/>
      <c r="Z1082" s="77"/>
      <c r="AA1082" s="77"/>
      <c r="AB1082" s="2"/>
      <c r="AC1082" s="2"/>
      <c r="AD1082" s="239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  <c r="GX1082" s="1"/>
    </row>
    <row r="1083" spans="1:206" s="4" customFormat="1">
      <c r="A1083" s="6"/>
      <c r="B1083" s="6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2"/>
      <c r="U1083" s="2"/>
      <c r="V1083" s="79"/>
      <c r="W1083" s="146"/>
      <c r="X1083" s="129"/>
      <c r="Y1083" s="79"/>
      <c r="Z1083" s="77"/>
      <c r="AA1083" s="77"/>
      <c r="AB1083" s="2"/>
      <c r="AC1083" s="2"/>
      <c r="AD1083" s="239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  <c r="GR1083" s="1"/>
      <c r="GS1083" s="1"/>
      <c r="GT1083" s="1"/>
      <c r="GU1083" s="1"/>
      <c r="GV1083" s="1"/>
      <c r="GW1083" s="1"/>
      <c r="GX1083" s="1"/>
    </row>
    <row r="1084" spans="1:206" s="4" customFormat="1">
      <c r="A1084" s="6"/>
      <c r="B1084" s="6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2"/>
      <c r="U1084" s="2"/>
      <c r="V1084" s="79"/>
      <c r="W1084" s="146"/>
      <c r="X1084" s="129"/>
      <c r="Y1084" s="79"/>
      <c r="Z1084" s="77"/>
      <c r="AA1084" s="77"/>
      <c r="AB1084" s="2"/>
      <c r="AC1084" s="2"/>
      <c r="AD1084" s="239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  <c r="GL1084" s="1"/>
      <c r="GM1084" s="1"/>
      <c r="GN1084" s="1"/>
      <c r="GO1084" s="1"/>
      <c r="GP1084" s="1"/>
      <c r="GQ1084" s="1"/>
      <c r="GR1084" s="1"/>
      <c r="GS1084" s="1"/>
      <c r="GT1084" s="1"/>
      <c r="GU1084" s="1"/>
      <c r="GV1084" s="1"/>
      <c r="GW1084" s="1"/>
      <c r="GX1084" s="1"/>
    </row>
    <row r="1085" spans="1:206" s="4" customFormat="1">
      <c r="A1085" s="6"/>
      <c r="B1085" s="6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2"/>
      <c r="U1085" s="2"/>
      <c r="V1085" s="79"/>
      <c r="W1085" s="146"/>
      <c r="X1085" s="129"/>
      <c r="Y1085" s="79"/>
      <c r="Z1085" s="77"/>
      <c r="AA1085" s="77"/>
      <c r="AB1085" s="2"/>
      <c r="AC1085" s="2"/>
      <c r="AD1085" s="239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  <c r="GR1085" s="1"/>
      <c r="GS1085" s="1"/>
      <c r="GT1085" s="1"/>
      <c r="GU1085" s="1"/>
      <c r="GV1085" s="1"/>
      <c r="GW1085" s="1"/>
      <c r="GX1085" s="1"/>
    </row>
    <row r="1086" spans="1:206" s="4" customFormat="1">
      <c r="A1086" s="6"/>
      <c r="B1086" s="6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2"/>
      <c r="U1086" s="2"/>
      <c r="V1086" s="79"/>
      <c r="W1086" s="146"/>
      <c r="X1086" s="129"/>
      <c r="Y1086" s="79"/>
      <c r="Z1086" s="77"/>
      <c r="AA1086" s="77"/>
      <c r="AB1086" s="2"/>
      <c r="AC1086" s="2"/>
      <c r="AD1086" s="239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  <c r="GL1086" s="1"/>
      <c r="GM1086" s="1"/>
      <c r="GN1086" s="1"/>
      <c r="GO1086" s="1"/>
      <c r="GP1086" s="1"/>
      <c r="GQ1086" s="1"/>
      <c r="GR1086" s="1"/>
      <c r="GS1086" s="1"/>
      <c r="GT1086" s="1"/>
      <c r="GU1086" s="1"/>
      <c r="GV1086" s="1"/>
      <c r="GW1086" s="1"/>
      <c r="GX1086" s="1"/>
    </row>
    <row r="1087" spans="1:206" s="4" customFormat="1">
      <c r="A1087" s="6"/>
      <c r="B1087" s="6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2"/>
      <c r="U1087" s="2"/>
      <c r="V1087" s="79"/>
      <c r="W1087" s="146"/>
      <c r="X1087" s="129"/>
      <c r="Y1087" s="79"/>
      <c r="Z1087" s="77"/>
      <c r="AA1087" s="77"/>
      <c r="AB1087" s="2"/>
      <c r="AC1087" s="2"/>
      <c r="AD1087" s="239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  <c r="GR1087" s="1"/>
      <c r="GS1087" s="1"/>
      <c r="GT1087" s="1"/>
      <c r="GU1087" s="1"/>
      <c r="GV1087" s="1"/>
      <c r="GW1087" s="1"/>
      <c r="GX1087" s="1"/>
    </row>
    <row r="1088" spans="1:206" s="4" customFormat="1">
      <c r="A1088" s="6"/>
      <c r="B1088" s="6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2"/>
      <c r="U1088" s="2"/>
      <c r="V1088" s="79"/>
      <c r="W1088" s="146"/>
      <c r="X1088" s="129"/>
      <c r="Y1088" s="79"/>
      <c r="Z1088" s="77"/>
      <c r="AA1088" s="77"/>
      <c r="AB1088" s="2"/>
      <c r="AC1088" s="2"/>
      <c r="AD1088" s="239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  <c r="GR1088" s="1"/>
      <c r="GS1088" s="1"/>
      <c r="GT1088" s="1"/>
      <c r="GU1088" s="1"/>
      <c r="GV1088" s="1"/>
      <c r="GW1088" s="1"/>
      <c r="GX1088" s="1"/>
    </row>
    <row r="1089" spans="1:206" s="4" customFormat="1">
      <c r="A1089" s="6"/>
      <c r="B1089" s="6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2"/>
      <c r="U1089" s="2"/>
      <c r="V1089" s="79"/>
      <c r="W1089" s="146"/>
      <c r="X1089" s="129"/>
      <c r="Y1089" s="79"/>
      <c r="Z1089" s="77"/>
      <c r="AA1089" s="77"/>
      <c r="AB1089" s="2"/>
      <c r="AC1089" s="2"/>
      <c r="AD1089" s="239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  <c r="GU1089" s="1"/>
      <c r="GV1089" s="1"/>
      <c r="GW1089" s="1"/>
      <c r="GX1089" s="1"/>
    </row>
    <row r="1090" spans="1:206" s="4" customFormat="1">
      <c r="A1090" s="6"/>
      <c r="B1090" s="6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2"/>
      <c r="U1090" s="2"/>
      <c r="V1090" s="79"/>
      <c r="W1090" s="146"/>
      <c r="X1090" s="129"/>
      <c r="Y1090" s="79"/>
      <c r="Z1090" s="77"/>
      <c r="AA1090" s="77"/>
      <c r="AB1090" s="2"/>
      <c r="AC1090" s="2"/>
      <c r="AD1090" s="239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  <c r="GR1090" s="1"/>
      <c r="GS1090" s="1"/>
      <c r="GT1090" s="1"/>
      <c r="GU1090" s="1"/>
      <c r="GV1090" s="1"/>
      <c r="GW1090" s="1"/>
      <c r="GX1090" s="1"/>
    </row>
    <row r="1091" spans="1:206" s="4" customFormat="1">
      <c r="A1091" s="6"/>
      <c r="B1091" s="6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2"/>
      <c r="U1091" s="2"/>
      <c r="V1091" s="79"/>
      <c r="W1091" s="146"/>
      <c r="X1091" s="129"/>
      <c r="Y1091" s="79"/>
      <c r="Z1091" s="77"/>
      <c r="AA1091" s="77"/>
      <c r="AB1091" s="2"/>
      <c r="AC1091" s="2"/>
      <c r="AD1091" s="239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  <c r="GR1091" s="1"/>
      <c r="GS1091" s="1"/>
      <c r="GT1091" s="1"/>
      <c r="GU1091" s="1"/>
      <c r="GV1091" s="1"/>
      <c r="GW1091" s="1"/>
      <c r="GX1091" s="1"/>
    </row>
    <row r="1092" spans="1:206" s="4" customFormat="1">
      <c r="A1092" s="6"/>
      <c r="B1092" s="6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2"/>
      <c r="U1092" s="2"/>
      <c r="V1092" s="79"/>
      <c r="W1092" s="146"/>
      <c r="X1092" s="129"/>
      <c r="Y1092" s="79"/>
      <c r="Z1092" s="77"/>
      <c r="AA1092" s="77"/>
      <c r="AB1092" s="2"/>
      <c r="AC1092" s="2"/>
      <c r="AD1092" s="239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  <c r="GR1092" s="1"/>
      <c r="GS1092" s="1"/>
      <c r="GT1092" s="1"/>
      <c r="GU1092" s="1"/>
      <c r="GV1092" s="1"/>
      <c r="GW1092" s="1"/>
      <c r="GX1092" s="1"/>
    </row>
    <row r="1093" spans="1:206" s="4" customFormat="1">
      <c r="A1093" s="6"/>
      <c r="B1093" s="6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2"/>
      <c r="U1093" s="2"/>
      <c r="V1093" s="79"/>
      <c r="W1093" s="146"/>
      <c r="X1093" s="129"/>
      <c r="Y1093" s="79"/>
      <c r="Z1093" s="77"/>
      <c r="AA1093" s="77"/>
      <c r="AB1093" s="2"/>
      <c r="AC1093" s="2"/>
      <c r="AD1093" s="239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  <c r="GR1093" s="1"/>
      <c r="GS1093" s="1"/>
      <c r="GT1093" s="1"/>
      <c r="GU1093" s="1"/>
      <c r="GV1093" s="1"/>
      <c r="GW1093" s="1"/>
      <c r="GX1093" s="1"/>
    </row>
    <row r="1094" spans="1:206" s="4" customFormat="1">
      <c r="A1094" s="6"/>
      <c r="B1094" s="6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2"/>
      <c r="U1094" s="2"/>
      <c r="V1094" s="79"/>
      <c r="W1094" s="146"/>
      <c r="X1094" s="129"/>
      <c r="Y1094" s="79"/>
      <c r="Z1094" s="77"/>
      <c r="AA1094" s="77"/>
      <c r="AB1094" s="2"/>
      <c r="AC1094" s="2"/>
      <c r="AD1094" s="239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  <c r="GU1094" s="1"/>
      <c r="GV1094" s="1"/>
      <c r="GW1094" s="1"/>
      <c r="GX1094" s="1"/>
    </row>
    <row r="1095" spans="1:206" s="4" customFormat="1">
      <c r="A1095" s="6"/>
      <c r="B1095" s="6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2"/>
      <c r="U1095" s="2"/>
      <c r="V1095" s="79"/>
      <c r="W1095" s="146"/>
      <c r="X1095" s="129"/>
      <c r="Y1095" s="79"/>
      <c r="Z1095" s="77"/>
      <c r="AA1095" s="77"/>
      <c r="AB1095" s="2"/>
      <c r="AC1095" s="2"/>
      <c r="AD1095" s="239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  <c r="GR1095" s="1"/>
      <c r="GS1095" s="1"/>
      <c r="GT1095" s="1"/>
      <c r="GU1095" s="1"/>
      <c r="GV1095" s="1"/>
      <c r="GW1095" s="1"/>
      <c r="GX1095" s="1"/>
    </row>
    <row r="1096" spans="1:206" s="4" customFormat="1">
      <c r="A1096" s="6"/>
      <c r="B1096" s="6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2"/>
      <c r="U1096" s="2"/>
      <c r="V1096" s="79"/>
      <c r="W1096" s="146"/>
      <c r="X1096" s="129"/>
      <c r="Y1096" s="79"/>
      <c r="Z1096" s="77"/>
      <c r="AA1096" s="77"/>
      <c r="AB1096" s="2"/>
      <c r="AC1096" s="2"/>
      <c r="AD1096" s="239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  <c r="GR1096" s="1"/>
      <c r="GS1096" s="1"/>
      <c r="GT1096" s="1"/>
      <c r="GU1096" s="1"/>
      <c r="GV1096" s="1"/>
      <c r="GW1096" s="1"/>
      <c r="GX1096" s="1"/>
    </row>
    <row r="1097" spans="1:206" s="4" customFormat="1">
      <c r="A1097" s="6"/>
      <c r="B1097" s="6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2"/>
      <c r="U1097" s="2"/>
      <c r="V1097" s="79"/>
      <c r="W1097" s="146"/>
      <c r="X1097" s="129"/>
      <c r="Y1097" s="79"/>
      <c r="Z1097" s="77"/>
      <c r="AA1097" s="77"/>
      <c r="AB1097" s="2"/>
      <c r="AC1097" s="2"/>
      <c r="AD1097" s="239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  <c r="GR1097" s="1"/>
      <c r="GS1097" s="1"/>
      <c r="GT1097" s="1"/>
      <c r="GU1097" s="1"/>
      <c r="GV1097" s="1"/>
      <c r="GW1097" s="1"/>
      <c r="GX1097" s="1"/>
    </row>
    <row r="1098" spans="1:206" s="4" customFormat="1">
      <c r="A1098" s="6"/>
      <c r="B1098" s="6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2"/>
      <c r="U1098" s="2"/>
      <c r="V1098" s="79"/>
      <c r="W1098" s="146"/>
      <c r="X1098" s="129"/>
      <c r="Y1098" s="79"/>
      <c r="Z1098" s="77"/>
      <c r="AA1098" s="77"/>
      <c r="AB1098" s="2"/>
      <c r="AC1098" s="2"/>
      <c r="AD1098" s="239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  <c r="GR1098" s="1"/>
      <c r="GS1098" s="1"/>
      <c r="GT1098" s="1"/>
      <c r="GU1098" s="1"/>
      <c r="GV1098" s="1"/>
      <c r="GW1098" s="1"/>
      <c r="GX1098" s="1"/>
    </row>
    <row r="1099" spans="1:206" s="4" customFormat="1">
      <c r="A1099" s="6"/>
      <c r="B1099" s="6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2"/>
      <c r="U1099" s="2"/>
      <c r="V1099" s="79"/>
      <c r="W1099" s="146"/>
      <c r="X1099" s="129"/>
      <c r="Y1099" s="79"/>
      <c r="Z1099" s="77"/>
      <c r="AA1099" s="77"/>
      <c r="AB1099" s="2"/>
      <c r="AC1099" s="2"/>
      <c r="AD1099" s="239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  <c r="GR1099" s="1"/>
      <c r="GS1099" s="1"/>
      <c r="GT1099" s="1"/>
      <c r="GU1099" s="1"/>
      <c r="GV1099" s="1"/>
      <c r="GW1099" s="1"/>
      <c r="GX1099" s="1"/>
    </row>
    <row r="1100" spans="1:206" s="4" customFormat="1">
      <c r="A1100" s="6"/>
      <c r="B1100" s="6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2"/>
      <c r="U1100" s="2"/>
      <c r="V1100" s="79"/>
      <c r="W1100" s="146"/>
      <c r="X1100" s="129"/>
      <c r="Y1100" s="79"/>
      <c r="Z1100" s="77"/>
      <c r="AA1100" s="77"/>
      <c r="AB1100" s="2"/>
      <c r="AC1100" s="2"/>
      <c r="AD1100" s="239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  <c r="GR1100" s="1"/>
      <c r="GS1100" s="1"/>
      <c r="GT1100" s="1"/>
      <c r="GU1100" s="1"/>
      <c r="GV1100" s="1"/>
      <c r="GW1100" s="1"/>
      <c r="GX1100" s="1"/>
    </row>
    <row r="1101" spans="1:206" s="4" customFormat="1">
      <c r="A1101" s="6"/>
      <c r="B1101" s="6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2"/>
      <c r="U1101" s="2"/>
      <c r="V1101" s="79"/>
      <c r="W1101" s="146"/>
      <c r="X1101" s="129"/>
      <c r="Y1101" s="79"/>
      <c r="Z1101" s="77"/>
      <c r="AA1101" s="77"/>
      <c r="AB1101" s="2"/>
      <c r="AC1101" s="2"/>
      <c r="AD1101" s="239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  <c r="GR1101" s="1"/>
      <c r="GS1101" s="1"/>
      <c r="GT1101" s="1"/>
      <c r="GU1101" s="1"/>
      <c r="GV1101" s="1"/>
      <c r="GW1101" s="1"/>
      <c r="GX1101" s="1"/>
    </row>
    <row r="1102" spans="1:206" s="4" customFormat="1">
      <c r="A1102" s="6"/>
      <c r="B1102" s="6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2"/>
      <c r="U1102" s="2"/>
      <c r="V1102" s="79"/>
      <c r="W1102" s="146"/>
      <c r="X1102" s="129"/>
      <c r="Y1102" s="79"/>
      <c r="Z1102" s="77"/>
      <c r="AA1102" s="77"/>
      <c r="AB1102" s="2"/>
      <c r="AC1102" s="2"/>
      <c r="AD1102" s="239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  <c r="GR1102" s="1"/>
      <c r="GS1102" s="1"/>
      <c r="GT1102" s="1"/>
      <c r="GU1102" s="1"/>
      <c r="GV1102" s="1"/>
      <c r="GW1102" s="1"/>
      <c r="GX1102" s="1"/>
    </row>
    <row r="1103" spans="1:206" s="4" customFormat="1">
      <c r="A1103" s="6"/>
      <c r="B1103" s="6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2"/>
      <c r="U1103" s="2"/>
      <c r="V1103" s="79"/>
      <c r="W1103" s="146"/>
      <c r="X1103" s="129"/>
      <c r="Y1103" s="79"/>
      <c r="Z1103" s="77"/>
      <c r="AA1103" s="77"/>
      <c r="AB1103" s="2"/>
      <c r="AC1103" s="2"/>
      <c r="AD1103" s="239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  <c r="GR1103" s="1"/>
      <c r="GS1103" s="1"/>
      <c r="GT1103" s="1"/>
      <c r="GU1103" s="1"/>
      <c r="GV1103" s="1"/>
      <c r="GW1103" s="1"/>
      <c r="GX1103" s="1"/>
    </row>
    <row r="1104" spans="1:206" s="4" customFormat="1">
      <c r="A1104" s="6"/>
      <c r="B1104" s="6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2"/>
      <c r="U1104" s="2"/>
      <c r="V1104" s="79"/>
      <c r="W1104" s="146"/>
      <c r="X1104" s="129"/>
      <c r="Y1104" s="79"/>
      <c r="Z1104" s="77"/>
      <c r="AA1104" s="77"/>
      <c r="AB1104" s="2"/>
      <c r="AC1104" s="2"/>
      <c r="AD1104" s="239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  <c r="EL1104" s="1"/>
      <c r="EM1104" s="1"/>
      <c r="EN1104" s="1"/>
      <c r="EO1104" s="1"/>
      <c r="EP1104" s="1"/>
      <c r="EQ1104" s="1"/>
      <c r="ER1104" s="1"/>
      <c r="ES1104" s="1"/>
      <c r="ET1104" s="1"/>
      <c r="EU1104" s="1"/>
      <c r="EV1104" s="1"/>
      <c r="EW1104" s="1"/>
      <c r="EX1104" s="1"/>
      <c r="EY1104" s="1"/>
      <c r="EZ1104" s="1"/>
      <c r="FA1104" s="1"/>
      <c r="FB1104" s="1"/>
      <c r="FC1104" s="1"/>
      <c r="FD1104" s="1"/>
      <c r="FE1104" s="1"/>
      <c r="FF1104" s="1"/>
      <c r="FG1104" s="1"/>
      <c r="FH1104" s="1"/>
      <c r="FI1104" s="1"/>
      <c r="FJ1104" s="1"/>
      <c r="FK1104" s="1"/>
      <c r="FL1104" s="1"/>
      <c r="FM1104" s="1"/>
      <c r="FN1104" s="1"/>
      <c r="FO1104" s="1"/>
      <c r="FP1104" s="1"/>
      <c r="FQ1104" s="1"/>
      <c r="FR1104" s="1"/>
      <c r="FS1104" s="1"/>
      <c r="FT1104" s="1"/>
      <c r="FU1104" s="1"/>
      <c r="FV1104" s="1"/>
      <c r="FW1104" s="1"/>
      <c r="FX1104" s="1"/>
      <c r="FY1104" s="1"/>
      <c r="FZ1104" s="1"/>
      <c r="GA1104" s="1"/>
      <c r="GB1104" s="1"/>
      <c r="GC1104" s="1"/>
      <c r="GD1104" s="1"/>
      <c r="GE1104" s="1"/>
      <c r="GF1104" s="1"/>
      <c r="GG1104" s="1"/>
      <c r="GH1104" s="1"/>
      <c r="GI1104" s="1"/>
      <c r="GJ1104" s="1"/>
      <c r="GK1104" s="1"/>
      <c r="GL1104" s="1"/>
      <c r="GM1104" s="1"/>
      <c r="GN1104" s="1"/>
      <c r="GO1104" s="1"/>
      <c r="GP1104" s="1"/>
      <c r="GQ1104" s="1"/>
      <c r="GR1104" s="1"/>
      <c r="GS1104" s="1"/>
      <c r="GT1104" s="1"/>
      <c r="GU1104" s="1"/>
      <c r="GV1104" s="1"/>
      <c r="GW1104" s="1"/>
      <c r="GX1104" s="1"/>
    </row>
    <row r="1105" spans="1:206" s="4" customFormat="1">
      <c r="A1105" s="6"/>
      <c r="B1105" s="6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2"/>
      <c r="U1105" s="2"/>
      <c r="V1105" s="79"/>
      <c r="W1105" s="146"/>
      <c r="X1105" s="129"/>
      <c r="Y1105" s="79"/>
      <c r="Z1105" s="77"/>
      <c r="AA1105" s="77"/>
      <c r="AB1105" s="2"/>
      <c r="AC1105" s="2"/>
      <c r="AD1105" s="239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  <c r="EL1105" s="1"/>
      <c r="EM1105" s="1"/>
      <c r="EN1105" s="1"/>
      <c r="EO1105" s="1"/>
      <c r="EP1105" s="1"/>
      <c r="EQ1105" s="1"/>
      <c r="ER1105" s="1"/>
      <c r="ES1105" s="1"/>
      <c r="ET1105" s="1"/>
      <c r="EU1105" s="1"/>
      <c r="EV1105" s="1"/>
      <c r="EW1105" s="1"/>
      <c r="EX1105" s="1"/>
      <c r="EY1105" s="1"/>
      <c r="EZ1105" s="1"/>
      <c r="FA1105" s="1"/>
      <c r="FB1105" s="1"/>
      <c r="FC1105" s="1"/>
      <c r="FD1105" s="1"/>
      <c r="FE1105" s="1"/>
      <c r="FF1105" s="1"/>
      <c r="FG1105" s="1"/>
      <c r="FH1105" s="1"/>
      <c r="FI1105" s="1"/>
      <c r="FJ1105" s="1"/>
      <c r="FK1105" s="1"/>
      <c r="FL1105" s="1"/>
      <c r="FM1105" s="1"/>
      <c r="FN1105" s="1"/>
      <c r="FO1105" s="1"/>
      <c r="FP1105" s="1"/>
      <c r="FQ1105" s="1"/>
      <c r="FR1105" s="1"/>
      <c r="FS1105" s="1"/>
      <c r="FT1105" s="1"/>
      <c r="FU1105" s="1"/>
      <c r="FV1105" s="1"/>
      <c r="FW1105" s="1"/>
      <c r="FX1105" s="1"/>
      <c r="FY1105" s="1"/>
      <c r="FZ1105" s="1"/>
      <c r="GA1105" s="1"/>
      <c r="GB1105" s="1"/>
      <c r="GC1105" s="1"/>
      <c r="GD1105" s="1"/>
      <c r="GE1105" s="1"/>
      <c r="GF1105" s="1"/>
      <c r="GG1105" s="1"/>
      <c r="GH1105" s="1"/>
      <c r="GI1105" s="1"/>
      <c r="GJ1105" s="1"/>
      <c r="GK1105" s="1"/>
      <c r="GL1105" s="1"/>
      <c r="GM1105" s="1"/>
      <c r="GN1105" s="1"/>
      <c r="GO1105" s="1"/>
      <c r="GP1105" s="1"/>
      <c r="GQ1105" s="1"/>
      <c r="GR1105" s="1"/>
      <c r="GS1105" s="1"/>
      <c r="GT1105" s="1"/>
      <c r="GU1105" s="1"/>
      <c r="GV1105" s="1"/>
      <c r="GW1105" s="1"/>
      <c r="GX1105" s="1"/>
    </row>
    <row r="1106" spans="1:206" s="4" customFormat="1">
      <c r="A1106" s="6"/>
      <c r="B1106" s="6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2"/>
      <c r="U1106" s="2"/>
      <c r="V1106" s="79"/>
      <c r="W1106" s="146"/>
      <c r="X1106" s="129"/>
      <c r="Y1106" s="79"/>
      <c r="Z1106" s="77"/>
      <c r="AA1106" s="77"/>
      <c r="AB1106" s="2"/>
      <c r="AC1106" s="2"/>
      <c r="AD1106" s="239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  <c r="EL1106" s="1"/>
      <c r="EM1106" s="1"/>
      <c r="EN1106" s="1"/>
      <c r="EO1106" s="1"/>
      <c r="EP1106" s="1"/>
      <c r="EQ1106" s="1"/>
      <c r="ER1106" s="1"/>
      <c r="ES1106" s="1"/>
      <c r="ET1106" s="1"/>
      <c r="EU1106" s="1"/>
      <c r="EV1106" s="1"/>
      <c r="EW1106" s="1"/>
      <c r="EX1106" s="1"/>
      <c r="EY1106" s="1"/>
      <c r="EZ1106" s="1"/>
      <c r="FA1106" s="1"/>
      <c r="FB1106" s="1"/>
      <c r="FC1106" s="1"/>
      <c r="FD1106" s="1"/>
      <c r="FE1106" s="1"/>
      <c r="FF1106" s="1"/>
      <c r="FG1106" s="1"/>
      <c r="FH1106" s="1"/>
      <c r="FI1106" s="1"/>
      <c r="FJ1106" s="1"/>
      <c r="FK1106" s="1"/>
      <c r="FL1106" s="1"/>
      <c r="FM1106" s="1"/>
      <c r="FN1106" s="1"/>
      <c r="FO1106" s="1"/>
      <c r="FP1106" s="1"/>
      <c r="FQ1106" s="1"/>
      <c r="FR1106" s="1"/>
      <c r="FS1106" s="1"/>
      <c r="FT1106" s="1"/>
      <c r="FU1106" s="1"/>
      <c r="FV1106" s="1"/>
      <c r="FW1106" s="1"/>
      <c r="FX1106" s="1"/>
      <c r="FY1106" s="1"/>
      <c r="FZ1106" s="1"/>
      <c r="GA1106" s="1"/>
      <c r="GB1106" s="1"/>
      <c r="GC1106" s="1"/>
      <c r="GD1106" s="1"/>
      <c r="GE1106" s="1"/>
      <c r="GF1106" s="1"/>
      <c r="GG1106" s="1"/>
      <c r="GH1106" s="1"/>
      <c r="GI1106" s="1"/>
      <c r="GJ1106" s="1"/>
      <c r="GK1106" s="1"/>
      <c r="GL1106" s="1"/>
      <c r="GM1106" s="1"/>
      <c r="GN1106" s="1"/>
      <c r="GO1106" s="1"/>
      <c r="GP1106" s="1"/>
      <c r="GQ1106" s="1"/>
      <c r="GR1106" s="1"/>
      <c r="GS1106" s="1"/>
      <c r="GT1106" s="1"/>
      <c r="GU1106" s="1"/>
      <c r="GV1106" s="1"/>
      <c r="GW1106" s="1"/>
      <c r="GX1106" s="1"/>
    </row>
    <row r="1107" spans="1:206" s="4" customFormat="1">
      <c r="A1107" s="6"/>
      <c r="B1107" s="6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2"/>
      <c r="U1107" s="2"/>
      <c r="V1107" s="79"/>
      <c r="W1107" s="146"/>
      <c r="X1107" s="129"/>
      <c r="Y1107" s="79"/>
      <c r="Z1107" s="77"/>
      <c r="AA1107" s="77"/>
      <c r="AB1107" s="2"/>
      <c r="AC1107" s="2"/>
      <c r="AD1107" s="239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"/>
      <c r="EK1107" s="1"/>
      <c r="EL1107" s="1"/>
      <c r="EM1107" s="1"/>
      <c r="EN1107" s="1"/>
      <c r="EO1107" s="1"/>
      <c r="EP1107" s="1"/>
      <c r="EQ1107" s="1"/>
      <c r="ER1107" s="1"/>
      <c r="ES1107" s="1"/>
      <c r="ET1107" s="1"/>
      <c r="EU1107" s="1"/>
      <c r="EV1107" s="1"/>
      <c r="EW1107" s="1"/>
      <c r="EX1107" s="1"/>
      <c r="EY1107" s="1"/>
      <c r="EZ1107" s="1"/>
      <c r="FA1107" s="1"/>
      <c r="FB1107" s="1"/>
      <c r="FC1107" s="1"/>
      <c r="FD1107" s="1"/>
      <c r="FE1107" s="1"/>
      <c r="FF1107" s="1"/>
      <c r="FG1107" s="1"/>
      <c r="FH1107" s="1"/>
      <c r="FI1107" s="1"/>
      <c r="FJ1107" s="1"/>
      <c r="FK1107" s="1"/>
      <c r="FL1107" s="1"/>
      <c r="FM1107" s="1"/>
      <c r="FN1107" s="1"/>
      <c r="FO1107" s="1"/>
      <c r="FP1107" s="1"/>
      <c r="FQ1107" s="1"/>
      <c r="FR1107" s="1"/>
      <c r="FS1107" s="1"/>
      <c r="FT1107" s="1"/>
      <c r="FU1107" s="1"/>
      <c r="FV1107" s="1"/>
      <c r="FW1107" s="1"/>
      <c r="FX1107" s="1"/>
      <c r="FY1107" s="1"/>
      <c r="FZ1107" s="1"/>
      <c r="GA1107" s="1"/>
      <c r="GB1107" s="1"/>
      <c r="GC1107" s="1"/>
      <c r="GD1107" s="1"/>
      <c r="GE1107" s="1"/>
      <c r="GF1107" s="1"/>
      <c r="GG1107" s="1"/>
      <c r="GH1107" s="1"/>
      <c r="GI1107" s="1"/>
      <c r="GJ1107" s="1"/>
      <c r="GK1107" s="1"/>
      <c r="GL1107" s="1"/>
      <c r="GM1107" s="1"/>
      <c r="GN1107" s="1"/>
      <c r="GO1107" s="1"/>
      <c r="GP1107" s="1"/>
      <c r="GQ1107" s="1"/>
      <c r="GR1107" s="1"/>
      <c r="GS1107" s="1"/>
      <c r="GT1107" s="1"/>
      <c r="GU1107" s="1"/>
      <c r="GV1107" s="1"/>
      <c r="GW1107" s="1"/>
      <c r="GX1107" s="1"/>
    </row>
    <row r="1108" spans="1:206" s="4" customFormat="1">
      <c r="A1108" s="6"/>
      <c r="B1108" s="6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2"/>
      <c r="U1108" s="2"/>
      <c r="V1108" s="79"/>
      <c r="W1108" s="146"/>
      <c r="X1108" s="129"/>
      <c r="Y1108" s="79"/>
      <c r="Z1108" s="77"/>
      <c r="AA1108" s="77"/>
      <c r="AB1108" s="2"/>
      <c r="AC1108" s="2"/>
      <c r="AD1108" s="239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  <c r="EL1108" s="1"/>
      <c r="EM1108" s="1"/>
      <c r="EN1108" s="1"/>
      <c r="EO1108" s="1"/>
      <c r="EP1108" s="1"/>
      <c r="EQ1108" s="1"/>
      <c r="ER1108" s="1"/>
      <c r="ES1108" s="1"/>
      <c r="ET1108" s="1"/>
      <c r="EU1108" s="1"/>
      <c r="EV1108" s="1"/>
      <c r="EW1108" s="1"/>
      <c r="EX1108" s="1"/>
      <c r="EY1108" s="1"/>
      <c r="EZ1108" s="1"/>
      <c r="FA1108" s="1"/>
      <c r="FB1108" s="1"/>
      <c r="FC1108" s="1"/>
      <c r="FD1108" s="1"/>
      <c r="FE1108" s="1"/>
      <c r="FF1108" s="1"/>
      <c r="FG1108" s="1"/>
      <c r="FH1108" s="1"/>
      <c r="FI1108" s="1"/>
      <c r="FJ1108" s="1"/>
      <c r="FK1108" s="1"/>
      <c r="FL1108" s="1"/>
      <c r="FM1108" s="1"/>
      <c r="FN1108" s="1"/>
      <c r="FO1108" s="1"/>
      <c r="FP1108" s="1"/>
      <c r="FQ1108" s="1"/>
      <c r="FR1108" s="1"/>
      <c r="FS1108" s="1"/>
      <c r="FT1108" s="1"/>
      <c r="FU1108" s="1"/>
      <c r="FV1108" s="1"/>
      <c r="FW1108" s="1"/>
      <c r="FX1108" s="1"/>
      <c r="FY1108" s="1"/>
      <c r="FZ1108" s="1"/>
      <c r="GA1108" s="1"/>
      <c r="GB1108" s="1"/>
      <c r="GC1108" s="1"/>
      <c r="GD1108" s="1"/>
      <c r="GE1108" s="1"/>
      <c r="GF1108" s="1"/>
      <c r="GG1108" s="1"/>
      <c r="GH1108" s="1"/>
      <c r="GI1108" s="1"/>
      <c r="GJ1108" s="1"/>
      <c r="GK1108" s="1"/>
      <c r="GL1108" s="1"/>
      <c r="GM1108" s="1"/>
      <c r="GN1108" s="1"/>
      <c r="GO1108" s="1"/>
      <c r="GP1108" s="1"/>
      <c r="GQ1108" s="1"/>
      <c r="GR1108" s="1"/>
      <c r="GS1108" s="1"/>
      <c r="GT1108" s="1"/>
      <c r="GU1108" s="1"/>
      <c r="GV1108" s="1"/>
      <c r="GW1108" s="1"/>
      <c r="GX1108" s="1"/>
    </row>
    <row r="1109" spans="1:206" s="4" customFormat="1">
      <c r="A1109" s="6"/>
      <c r="B1109" s="6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2"/>
      <c r="U1109" s="2"/>
      <c r="V1109" s="79"/>
      <c r="W1109" s="146"/>
      <c r="X1109" s="129"/>
      <c r="Y1109" s="79"/>
      <c r="Z1109" s="77"/>
      <c r="AA1109" s="77"/>
      <c r="AB1109" s="2"/>
      <c r="AC1109" s="2"/>
      <c r="AD1109" s="239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"/>
      <c r="EK1109" s="1"/>
      <c r="EL1109" s="1"/>
      <c r="EM1109" s="1"/>
      <c r="EN1109" s="1"/>
      <c r="EO1109" s="1"/>
      <c r="EP1109" s="1"/>
      <c r="EQ1109" s="1"/>
      <c r="ER1109" s="1"/>
      <c r="ES1109" s="1"/>
      <c r="ET1109" s="1"/>
      <c r="EU1109" s="1"/>
      <c r="EV1109" s="1"/>
      <c r="EW1109" s="1"/>
      <c r="EX1109" s="1"/>
      <c r="EY1109" s="1"/>
      <c r="EZ1109" s="1"/>
      <c r="FA1109" s="1"/>
      <c r="FB1109" s="1"/>
      <c r="FC1109" s="1"/>
      <c r="FD1109" s="1"/>
      <c r="FE1109" s="1"/>
      <c r="FF1109" s="1"/>
      <c r="FG1109" s="1"/>
      <c r="FH1109" s="1"/>
      <c r="FI1109" s="1"/>
      <c r="FJ1109" s="1"/>
      <c r="FK1109" s="1"/>
      <c r="FL1109" s="1"/>
      <c r="FM1109" s="1"/>
      <c r="FN1109" s="1"/>
      <c r="FO1109" s="1"/>
      <c r="FP1109" s="1"/>
      <c r="FQ1109" s="1"/>
      <c r="FR1109" s="1"/>
      <c r="FS1109" s="1"/>
      <c r="FT1109" s="1"/>
      <c r="FU1109" s="1"/>
      <c r="FV1109" s="1"/>
      <c r="FW1109" s="1"/>
      <c r="FX1109" s="1"/>
      <c r="FY1109" s="1"/>
      <c r="FZ1109" s="1"/>
      <c r="GA1109" s="1"/>
      <c r="GB1109" s="1"/>
      <c r="GC1109" s="1"/>
      <c r="GD1109" s="1"/>
      <c r="GE1109" s="1"/>
      <c r="GF1109" s="1"/>
      <c r="GG1109" s="1"/>
      <c r="GH1109" s="1"/>
      <c r="GI1109" s="1"/>
      <c r="GJ1109" s="1"/>
      <c r="GK1109" s="1"/>
      <c r="GL1109" s="1"/>
      <c r="GM1109" s="1"/>
      <c r="GN1109" s="1"/>
      <c r="GO1109" s="1"/>
      <c r="GP1109" s="1"/>
      <c r="GQ1109" s="1"/>
      <c r="GR1109" s="1"/>
      <c r="GS1109" s="1"/>
      <c r="GT1109" s="1"/>
      <c r="GU1109" s="1"/>
      <c r="GV1109" s="1"/>
      <c r="GW1109" s="1"/>
      <c r="GX1109" s="1"/>
    </row>
    <row r="1110" spans="1:206" s="4" customFormat="1">
      <c r="A1110" s="6"/>
      <c r="B1110" s="6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2"/>
      <c r="U1110" s="2"/>
      <c r="V1110" s="79"/>
      <c r="W1110" s="146"/>
      <c r="X1110" s="129"/>
      <c r="Y1110" s="79"/>
      <c r="Z1110" s="77"/>
      <c r="AA1110" s="77"/>
      <c r="AB1110" s="2"/>
      <c r="AC1110" s="2"/>
      <c r="AD1110" s="239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"/>
      <c r="EK1110" s="1"/>
      <c r="EL1110" s="1"/>
      <c r="EM1110" s="1"/>
      <c r="EN1110" s="1"/>
      <c r="EO1110" s="1"/>
      <c r="EP1110" s="1"/>
      <c r="EQ1110" s="1"/>
      <c r="ER1110" s="1"/>
      <c r="ES1110" s="1"/>
      <c r="ET1110" s="1"/>
      <c r="EU1110" s="1"/>
      <c r="EV1110" s="1"/>
      <c r="EW1110" s="1"/>
      <c r="EX1110" s="1"/>
      <c r="EY1110" s="1"/>
      <c r="EZ1110" s="1"/>
      <c r="FA1110" s="1"/>
      <c r="FB1110" s="1"/>
      <c r="FC1110" s="1"/>
      <c r="FD1110" s="1"/>
      <c r="FE1110" s="1"/>
      <c r="FF1110" s="1"/>
      <c r="FG1110" s="1"/>
      <c r="FH1110" s="1"/>
      <c r="FI1110" s="1"/>
      <c r="FJ1110" s="1"/>
      <c r="FK1110" s="1"/>
      <c r="FL1110" s="1"/>
      <c r="FM1110" s="1"/>
      <c r="FN1110" s="1"/>
      <c r="FO1110" s="1"/>
      <c r="FP1110" s="1"/>
      <c r="FQ1110" s="1"/>
      <c r="FR1110" s="1"/>
      <c r="FS1110" s="1"/>
      <c r="FT1110" s="1"/>
      <c r="FU1110" s="1"/>
      <c r="FV1110" s="1"/>
      <c r="FW1110" s="1"/>
      <c r="FX1110" s="1"/>
      <c r="FY1110" s="1"/>
      <c r="FZ1110" s="1"/>
      <c r="GA1110" s="1"/>
      <c r="GB1110" s="1"/>
      <c r="GC1110" s="1"/>
      <c r="GD1110" s="1"/>
      <c r="GE1110" s="1"/>
      <c r="GF1110" s="1"/>
      <c r="GG1110" s="1"/>
      <c r="GH1110" s="1"/>
      <c r="GI1110" s="1"/>
      <c r="GJ1110" s="1"/>
      <c r="GK1110" s="1"/>
      <c r="GL1110" s="1"/>
      <c r="GM1110" s="1"/>
      <c r="GN1110" s="1"/>
      <c r="GO1110" s="1"/>
      <c r="GP1110" s="1"/>
      <c r="GQ1110" s="1"/>
      <c r="GR1110" s="1"/>
      <c r="GS1110" s="1"/>
      <c r="GT1110" s="1"/>
      <c r="GU1110" s="1"/>
      <c r="GV1110" s="1"/>
      <c r="GW1110" s="1"/>
      <c r="GX1110" s="1"/>
    </row>
    <row r="1111" spans="1:206" s="4" customFormat="1">
      <c r="A1111" s="6"/>
      <c r="B1111" s="6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2"/>
      <c r="U1111" s="2"/>
      <c r="V1111" s="79"/>
      <c r="W1111" s="146"/>
      <c r="X1111" s="129"/>
      <c r="Y1111" s="79"/>
      <c r="Z1111" s="77"/>
      <c r="AA1111" s="77"/>
      <c r="AB1111" s="2"/>
      <c r="AC1111" s="2"/>
      <c r="AD1111" s="239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"/>
      <c r="EK1111" s="1"/>
      <c r="EL1111" s="1"/>
      <c r="EM1111" s="1"/>
      <c r="EN1111" s="1"/>
      <c r="EO1111" s="1"/>
      <c r="EP1111" s="1"/>
      <c r="EQ1111" s="1"/>
      <c r="ER1111" s="1"/>
      <c r="ES1111" s="1"/>
      <c r="ET1111" s="1"/>
      <c r="EU1111" s="1"/>
      <c r="EV1111" s="1"/>
      <c r="EW1111" s="1"/>
      <c r="EX1111" s="1"/>
      <c r="EY1111" s="1"/>
      <c r="EZ1111" s="1"/>
      <c r="FA1111" s="1"/>
      <c r="FB1111" s="1"/>
      <c r="FC1111" s="1"/>
      <c r="FD1111" s="1"/>
      <c r="FE1111" s="1"/>
      <c r="FF1111" s="1"/>
      <c r="FG1111" s="1"/>
      <c r="FH1111" s="1"/>
      <c r="FI1111" s="1"/>
      <c r="FJ1111" s="1"/>
      <c r="FK1111" s="1"/>
      <c r="FL1111" s="1"/>
      <c r="FM1111" s="1"/>
      <c r="FN1111" s="1"/>
      <c r="FO1111" s="1"/>
      <c r="FP1111" s="1"/>
      <c r="FQ1111" s="1"/>
      <c r="FR1111" s="1"/>
      <c r="FS1111" s="1"/>
      <c r="FT1111" s="1"/>
      <c r="FU1111" s="1"/>
      <c r="FV1111" s="1"/>
      <c r="FW1111" s="1"/>
      <c r="FX1111" s="1"/>
      <c r="FY1111" s="1"/>
      <c r="FZ1111" s="1"/>
      <c r="GA1111" s="1"/>
      <c r="GB1111" s="1"/>
      <c r="GC1111" s="1"/>
      <c r="GD1111" s="1"/>
      <c r="GE1111" s="1"/>
      <c r="GF1111" s="1"/>
      <c r="GG1111" s="1"/>
      <c r="GH1111" s="1"/>
      <c r="GI1111" s="1"/>
      <c r="GJ1111" s="1"/>
      <c r="GK1111" s="1"/>
      <c r="GL1111" s="1"/>
      <c r="GM1111" s="1"/>
      <c r="GN1111" s="1"/>
      <c r="GO1111" s="1"/>
      <c r="GP1111" s="1"/>
      <c r="GQ1111" s="1"/>
      <c r="GR1111" s="1"/>
      <c r="GS1111" s="1"/>
      <c r="GT1111" s="1"/>
      <c r="GU1111" s="1"/>
      <c r="GV1111" s="1"/>
      <c r="GW1111" s="1"/>
      <c r="GX1111" s="1"/>
    </row>
    <row r="1112" spans="1:206" s="4" customFormat="1">
      <c r="A1112" s="6"/>
      <c r="B1112" s="6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2"/>
      <c r="U1112" s="2"/>
      <c r="V1112" s="79"/>
      <c r="W1112" s="146"/>
      <c r="X1112" s="129"/>
      <c r="Y1112" s="79"/>
      <c r="Z1112" s="77"/>
      <c r="AA1112" s="77"/>
      <c r="AB1112" s="2"/>
      <c r="AC1112" s="2"/>
      <c r="AD1112" s="239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"/>
      <c r="EK1112" s="1"/>
      <c r="EL1112" s="1"/>
      <c r="EM1112" s="1"/>
      <c r="EN1112" s="1"/>
      <c r="EO1112" s="1"/>
      <c r="EP1112" s="1"/>
      <c r="EQ1112" s="1"/>
      <c r="ER1112" s="1"/>
      <c r="ES1112" s="1"/>
      <c r="ET1112" s="1"/>
      <c r="EU1112" s="1"/>
      <c r="EV1112" s="1"/>
      <c r="EW1112" s="1"/>
      <c r="EX1112" s="1"/>
      <c r="EY1112" s="1"/>
      <c r="EZ1112" s="1"/>
      <c r="FA1112" s="1"/>
      <c r="FB1112" s="1"/>
      <c r="FC1112" s="1"/>
      <c r="FD1112" s="1"/>
      <c r="FE1112" s="1"/>
      <c r="FF1112" s="1"/>
      <c r="FG1112" s="1"/>
      <c r="FH1112" s="1"/>
      <c r="FI1112" s="1"/>
      <c r="FJ1112" s="1"/>
      <c r="FK1112" s="1"/>
      <c r="FL1112" s="1"/>
      <c r="FM1112" s="1"/>
      <c r="FN1112" s="1"/>
      <c r="FO1112" s="1"/>
      <c r="FP1112" s="1"/>
      <c r="FQ1112" s="1"/>
      <c r="FR1112" s="1"/>
      <c r="FS1112" s="1"/>
      <c r="FT1112" s="1"/>
      <c r="FU1112" s="1"/>
      <c r="FV1112" s="1"/>
      <c r="FW1112" s="1"/>
      <c r="FX1112" s="1"/>
      <c r="FY1112" s="1"/>
      <c r="FZ1112" s="1"/>
      <c r="GA1112" s="1"/>
      <c r="GB1112" s="1"/>
      <c r="GC1112" s="1"/>
      <c r="GD1112" s="1"/>
      <c r="GE1112" s="1"/>
      <c r="GF1112" s="1"/>
      <c r="GG1112" s="1"/>
      <c r="GH1112" s="1"/>
      <c r="GI1112" s="1"/>
      <c r="GJ1112" s="1"/>
      <c r="GK1112" s="1"/>
      <c r="GL1112" s="1"/>
      <c r="GM1112" s="1"/>
      <c r="GN1112" s="1"/>
      <c r="GO1112" s="1"/>
      <c r="GP1112" s="1"/>
      <c r="GQ1112" s="1"/>
      <c r="GR1112" s="1"/>
      <c r="GS1112" s="1"/>
      <c r="GT1112" s="1"/>
      <c r="GU1112" s="1"/>
      <c r="GV1112" s="1"/>
      <c r="GW1112" s="1"/>
      <c r="GX1112" s="1"/>
    </row>
    <row r="1113" spans="1:206" s="4" customFormat="1">
      <c r="A1113" s="6"/>
      <c r="B1113" s="6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2"/>
      <c r="U1113" s="2"/>
      <c r="V1113" s="79"/>
      <c r="W1113" s="146"/>
      <c r="X1113" s="129"/>
      <c r="Y1113" s="79"/>
      <c r="Z1113" s="77"/>
      <c r="AA1113" s="77"/>
      <c r="AB1113" s="2"/>
      <c r="AC1113" s="2"/>
      <c r="AD1113" s="239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"/>
      <c r="EK1113" s="1"/>
      <c r="EL1113" s="1"/>
      <c r="EM1113" s="1"/>
      <c r="EN1113" s="1"/>
      <c r="EO1113" s="1"/>
      <c r="EP1113" s="1"/>
      <c r="EQ1113" s="1"/>
      <c r="ER1113" s="1"/>
      <c r="ES1113" s="1"/>
      <c r="ET1113" s="1"/>
      <c r="EU1113" s="1"/>
      <c r="EV1113" s="1"/>
      <c r="EW1113" s="1"/>
      <c r="EX1113" s="1"/>
      <c r="EY1113" s="1"/>
      <c r="EZ1113" s="1"/>
      <c r="FA1113" s="1"/>
      <c r="FB1113" s="1"/>
      <c r="FC1113" s="1"/>
      <c r="FD1113" s="1"/>
      <c r="FE1113" s="1"/>
      <c r="FF1113" s="1"/>
      <c r="FG1113" s="1"/>
      <c r="FH1113" s="1"/>
      <c r="FI1113" s="1"/>
      <c r="FJ1113" s="1"/>
      <c r="FK1113" s="1"/>
      <c r="FL1113" s="1"/>
      <c r="FM1113" s="1"/>
      <c r="FN1113" s="1"/>
      <c r="FO1113" s="1"/>
      <c r="FP1113" s="1"/>
      <c r="FQ1113" s="1"/>
      <c r="FR1113" s="1"/>
      <c r="FS1113" s="1"/>
      <c r="FT1113" s="1"/>
      <c r="FU1113" s="1"/>
      <c r="FV1113" s="1"/>
      <c r="FW1113" s="1"/>
      <c r="FX1113" s="1"/>
      <c r="FY1113" s="1"/>
      <c r="FZ1113" s="1"/>
      <c r="GA1113" s="1"/>
      <c r="GB1113" s="1"/>
      <c r="GC1113" s="1"/>
      <c r="GD1113" s="1"/>
      <c r="GE1113" s="1"/>
      <c r="GF1113" s="1"/>
      <c r="GG1113" s="1"/>
      <c r="GH1113" s="1"/>
      <c r="GI1113" s="1"/>
      <c r="GJ1113" s="1"/>
      <c r="GK1113" s="1"/>
      <c r="GL1113" s="1"/>
      <c r="GM1113" s="1"/>
      <c r="GN1113" s="1"/>
      <c r="GO1113" s="1"/>
      <c r="GP1113" s="1"/>
      <c r="GQ1113" s="1"/>
      <c r="GR1113" s="1"/>
      <c r="GS1113" s="1"/>
      <c r="GT1113" s="1"/>
      <c r="GU1113" s="1"/>
      <c r="GV1113" s="1"/>
      <c r="GW1113" s="1"/>
      <c r="GX1113" s="1"/>
    </row>
    <row r="1114" spans="1:206" s="4" customFormat="1">
      <c r="A1114" s="6"/>
      <c r="B1114" s="6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2"/>
      <c r="U1114" s="2"/>
      <c r="V1114" s="79"/>
      <c r="W1114" s="146"/>
      <c r="X1114" s="129"/>
      <c r="Y1114" s="79"/>
      <c r="Z1114" s="77"/>
      <c r="AA1114" s="77"/>
      <c r="AB1114" s="2"/>
      <c r="AC1114" s="2"/>
      <c r="AD1114" s="239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"/>
      <c r="EK1114" s="1"/>
      <c r="EL1114" s="1"/>
      <c r="EM1114" s="1"/>
      <c r="EN1114" s="1"/>
      <c r="EO1114" s="1"/>
      <c r="EP1114" s="1"/>
      <c r="EQ1114" s="1"/>
      <c r="ER1114" s="1"/>
      <c r="ES1114" s="1"/>
      <c r="ET1114" s="1"/>
      <c r="EU1114" s="1"/>
      <c r="EV1114" s="1"/>
      <c r="EW1114" s="1"/>
      <c r="EX1114" s="1"/>
      <c r="EY1114" s="1"/>
      <c r="EZ1114" s="1"/>
      <c r="FA1114" s="1"/>
      <c r="FB1114" s="1"/>
      <c r="FC1114" s="1"/>
      <c r="FD1114" s="1"/>
      <c r="FE1114" s="1"/>
      <c r="FF1114" s="1"/>
      <c r="FG1114" s="1"/>
      <c r="FH1114" s="1"/>
      <c r="FI1114" s="1"/>
      <c r="FJ1114" s="1"/>
      <c r="FK1114" s="1"/>
      <c r="FL1114" s="1"/>
      <c r="FM1114" s="1"/>
      <c r="FN1114" s="1"/>
      <c r="FO1114" s="1"/>
      <c r="FP1114" s="1"/>
      <c r="FQ1114" s="1"/>
      <c r="FR1114" s="1"/>
      <c r="FS1114" s="1"/>
      <c r="FT1114" s="1"/>
      <c r="FU1114" s="1"/>
      <c r="FV1114" s="1"/>
      <c r="FW1114" s="1"/>
      <c r="FX1114" s="1"/>
      <c r="FY1114" s="1"/>
      <c r="FZ1114" s="1"/>
      <c r="GA1114" s="1"/>
      <c r="GB1114" s="1"/>
      <c r="GC1114" s="1"/>
      <c r="GD1114" s="1"/>
      <c r="GE1114" s="1"/>
      <c r="GF1114" s="1"/>
      <c r="GG1114" s="1"/>
      <c r="GH1114" s="1"/>
      <c r="GI1114" s="1"/>
      <c r="GJ1114" s="1"/>
      <c r="GK1114" s="1"/>
      <c r="GL1114" s="1"/>
      <c r="GM1114" s="1"/>
      <c r="GN1114" s="1"/>
      <c r="GO1114" s="1"/>
      <c r="GP1114" s="1"/>
      <c r="GQ1114" s="1"/>
      <c r="GR1114" s="1"/>
      <c r="GS1114" s="1"/>
      <c r="GT1114" s="1"/>
      <c r="GU1114" s="1"/>
      <c r="GV1114" s="1"/>
      <c r="GW1114" s="1"/>
      <c r="GX1114" s="1"/>
    </row>
    <row r="1115" spans="1:206" s="4" customFormat="1">
      <c r="A1115" s="6"/>
      <c r="B1115" s="6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2"/>
      <c r="U1115" s="2"/>
      <c r="V1115" s="79"/>
      <c r="W1115" s="146"/>
      <c r="X1115" s="129"/>
      <c r="Y1115" s="79"/>
      <c r="Z1115" s="77"/>
      <c r="AA1115" s="77"/>
      <c r="AB1115" s="2"/>
      <c r="AC1115" s="2"/>
      <c r="AD1115" s="239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  <c r="EL1115" s="1"/>
      <c r="EM1115" s="1"/>
      <c r="EN1115" s="1"/>
      <c r="EO1115" s="1"/>
      <c r="EP1115" s="1"/>
      <c r="EQ1115" s="1"/>
      <c r="ER1115" s="1"/>
      <c r="ES1115" s="1"/>
      <c r="ET1115" s="1"/>
      <c r="EU1115" s="1"/>
      <c r="EV1115" s="1"/>
      <c r="EW1115" s="1"/>
      <c r="EX1115" s="1"/>
      <c r="EY1115" s="1"/>
      <c r="EZ1115" s="1"/>
      <c r="FA1115" s="1"/>
      <c r="FB1115" s="1"/>
      <c r="FC1115" s="1"/>
      <c r="FD1115" s="1"/>
      <c r="FE1115" s="1"/>
      <c r="FF1115" s="1"/>
      <c r="FG1115" s="1"/>
      <c r="FH1115" s="1"/>
      <c r="FI1115" s="1"/>
      <c r="FJ1115" s="1"/>
      <c r="FK1115" s="1"/>
      <c r="FL1115" s="1"/>
      <c r="FM1115" s="1"/>
      <c r="FN1115" s="1"/>
      <c r="FO1115" s="1"/>
      <c r="FP1115" s="1"/>
      <c r="FQ1115" s="1"/>
      <c r="FR1115" s="1"/>
      <c r="FS1115" s="1"/>
      <c r="FT1115" s="1"/>
      <c r="FU1115" s="1"/>
      <c r="FV1115" s="1"/>
      <c r="FW1115" s="1"/>
      <c r="FX1115" s="1"/>
      <c r="FY1115" s="1"/>
      <c r="FZ1115" s="1"/>
      <c r="GA1115" s="1"/>
      <c r="GB1115" s="1"/>
      <c r="GC1115" s="1"/>
      <c r="GD1115" s="1"/>
      <c r="GE1115" s="1"/>
      <c r="GF1115" s="1"/>
      <c r="GG1115" s="1"/>
      <c r="GH1115" s="1"/>
      <c r="GI1115" s="1"/>
      <c r="GJ1115" s="1"/>
      <c r="GK1115" s="1"/>
      <c r="GL1115" s="1"/>
      <c r="GM1115" s="1"/>
      <c r="GN1115" s="1"/>
      <c r="GO1115" s="1"/>
      <c r="GP1115" s="1"/>
      <c r="GQ1115" s="1"/>
      <c r="GR1115" s="1"/>
      <c r="GS1115" s="1"/>
      <c r="GT1115" s="1"/>
      <c r="GU1115" s="1"/>
      <c r="GV1115" s="1"/>
      <c r="GW1115" s="1"/>
      <c r="GX1115" s="1"/>
    </row>
    <row r="1116" spans="1:206" s="4" customFormat="1">
      <c r="A1116" s="6"/>
      <c r="B1116" s="6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2"/>
      <c r="U1116" s="2"/>
      <c r="V1116" s="79"/>
      <c r="W1116" s="146"/>
      <c r="X1116" s="129"/>
      <c r="Y1116" s="79"/>
      <c r="Z1116" s="77"/>
      <c r="AA1116" s="77"/>
      <c r="AB1116" s="2"/>
      <c r="AC1116" s="2"/>
      <c r="AD1116" s="239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"/>
      <c r="EK1116" s="1"/>
      <c r="EL1116" s="1"/>
      <c r="EM1116" s="1"/>
      <c r="EN1116" s="1"/>
      <c r="EO1116" s="1"/>
      <c r="EP1116" s="1"/>
      <c r="EQ1116" s="1"/>
      <c r="ER1116" s="1"/>
      <c r="ES1116" s="1"/>
      <c r="ET1116" s="1"/>
      <c r="EU1116" s="1"/>
      <c r="EV1116" s="1"/>
      <c r="EW1116" s="1"/>
      <c r="EX1116" s="1"/>
      <c r="EY1116" s="1"/>
      <c r="EZ1116" s="1"/>
      <c r="FA1116" s="1"/>
      <c r="FB1116" s="1"/>
      <c r="FC1116" s="1"/>
      <c r="FD1116" s="1"/>
      <c r="FE1116" s="1"/>
      <c r="FF1116" s="1"/>
      <c r="FG1116" s="1"/>
      <c r="FH1116" s="1"/>
      <c r="FI1116" s="1"/>
      <c r="FJ1116" s="1"/>
      <c r="FK1116" s="1"/>
      <c r="FL1116" s="1"/>
      <c r="FM1116" s="1"/>
      <c r="FN1116" s="1"/>
      <c r="FO1116" s="1"/>
      <c r="FP1116" s="1"/>
      <c r="FQ1116" s="1"/>
      <c r="FR1116" s="1"/>
      <c r="FS1116" s="1"/>
      <c r="FT1116" s="1"/>
      <c r="FU1116" s="1"/>
      <c r="FV1116" s="1"/>
      <c r="FW1116" s="1"/>
      <c r="FX1116" s="1"/>
      <c r="FY1116" s="1"/>
      <c r="FZ1116" s="1"/>
      <c r="GA1116" s="1"/>
      <c r="GB1116" s="1"/>
      <c r="GC1116" s="1"/>
      <c r="GD1116" s="1"/>
      <c r="GE1116" s="1"/>
      <c r="GF1116" s="1"/>
      <c r="GG1116" s="1"/>
      <c r="GH1116" s="1"/>
      <c r="GI1116" s="1"/>
      <c r="GJ1116" s="1"/>
      <c r="GK1116" s="1"/>
      <c r="GL1116" s="1"/>
      <c r="GM1116" s="1"/>
      <c r="GN1116" s="1"/>
      <c r="GO1116" s="1"/>
      <c r="GP1116" s="1"/>
      <c r="GQ1116" s="1"/>
      <c r="GR1116" s="1"/>
      <c r="GS1116" s="1"/>
      <c r="GT1116" s="1"/>
      <c r="GU1116" s="1"/>
      <c r="GV1116" s="1"/>
      <c r="GW1116" s="1"/>
      <c r="GX1116" s="1"/>
    </row>
    <row r="1117" spans="1:206" s="4" customFormat="1">
      <c r="A1117" s="6"/>
      <c r="B1117" s="6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2"/>
      <c r="U1117" s="2"/>
      <c r="V1117" s="79"/>
      <c r="W1117" s="146"/>
      <c r="X1117" s="129"/>
      <c r="Y1117" s="79"/>
      <c r="Z1117" s="77"/>
      <c r="AA1117" s="77"/>
      <c r="AB1117" s="2"/>
      <c r="AC1117" s="2"/>
      <c r="AD1117" s="239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"/>
      <c r="EK1117" s="1"/>
      <c r="EL1117" s="1"/>
      <c r="EM1117" s="1"/>
      <c r="EN1117" s="1"/>
      <c r="EO1117" s="1"/>
      <c r="EP1117" s="1"/>
      <c r="EQ1117" s="1"/>
      <c r="ER1117" s="1"/>
      <c r="ES1117" s="1"/>
      <c r="ET1117" s="1"/>
      <c r="EU1117" s="1"/>
      <c r="EV1117" s="1"/>
      <c r="EW1117" s="1"/>
      <c r="EX1117" s="1"/>
      <c r="EY1117" s="1"/>
      <c r="EZ1117" s="1"/>
      <c r="FA1117" s="1"/>
      <c r="FB1117" s="1"/>
      <c r="FC1117" s="1"/>
      <c r="FD1117" s="1"/>
      <c r="FE1117" s="1"/>
      <c r="FF1117" s="1"/>
      <c r="FG1117" s="1"/>
      <c r="FH1117" s="1"/>
      <c r="FI1117" s="1"/>
      <c r="FJ1117" s="1"/>
      <c r="FK1117" s="1"/>
      <c r="FL1117" s="1"/>
      <c r="FM1117" s="1"/>
      <c r="FN1117" s="1"/>
      <c r="FO1117" s="1"/>
      <c r="FP1117" s="1"/>
      <c r="FQ1117" s="1"/>
      <c r="FR1117" s="1"/>
      <c r="FS1117" s="1"/>
      <c r="FT1117" s="1"/>
      <c r="FU1117" s="1"/>
      <c r="FV1117" s="1"/>
      <c r="FW1117" s="1"/>
      <c r="FX1117" s="1"/>
      <c r="FY1117" s="1"/>
      <c r="FZ1117" s="1"/>
      <c r="GA1117" s="1"/>
      <c r="GB1117" s="1"/>
      <c r="GC1117" s="1"/>
      <c r="GD1117" s="1"/>
      <c r="GE1117" s="1"/>
      <c r="GF1117" s="1"/>
      <c r="GG1117" s="1"/>
      <c r="GH1117" s="1"/>
      <c r="GI1117" s="1"/>
      <c r="GJ1117" s="1"/>
      <c r="GK1117" s="1"/>
      <c r="GL1117" s="1"/>
      <c r="GM1117" s="1"/>
      <c r="GN1117" s="1"/>
      <c r="GO1117" s="1"/>
      <c r="GP1117" s="1"/>
      <c r="GQ1117" s="1"/>
      <c r="GR1117" s="1"/>
      <c r="GS1117" s="1"/>
      <c r="GT1117" s="1"/>
      <c r="GU1117" s="1"/>
      <c r="GV1117" s="1"/>
      <c r="GW1117" s="1"/>
      <c r="GX1117" s="1"/>
    </row>
    <row r="1118" spans="1:206" s="4" customFormat="1">
      <c r="A1118" s="6"/>
      <c r="B1118" s="6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2"/>
      <c r="U1118" s="2"/>
      <c r="V1118" s="79"/>
      <c r="W1118" s="146"/>
      <c r="X1118" s="129"/>
      <c r="Y1118" s="79"/>
      <c r="Z1118" s="77"/>
      <c r="AA1118" s="77"/>
      <c r="AB1118" s="2"/>
      <c r="AC1118" s="2"/>
      <c r="AD1118" s="239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"/>
      <c r="EK1118" s="1"/>
      <c r="EL1118" s="1"/>
      <c r="EM1118" s="1"/>
      <c r="EN1118" s="1"/>
      <c r="EO1118" s="1"/>
      <c r="EP1118" s="1"/>
      <c r="EQ1118" s="1"/>
      <c r="ER1118" s="1"/>
      <c r="ES1118" s="1"/>
      <c r="ET1118" s="1"/>
      <c r="EU1118" s="1"/>
      <c r="EV1118" s="1"/>
      <c r="EW1118" s="1"/>
      <c r="EX1118" s="1"/>
      <c r="EY1118" s="1"/>
      <c r="EZ1118" s="1"/>
      <c r="FA1118" s="1"/>
      <c r="FB1118" s="1"/>
      <c r="FC1118" s="1"/>
      <c r="FD1118" s="1"/>
      <c r="FE1118" s="1"/>
      <c r="FF1118" s="1"/>
      <c r="FG1118" s="1"/>
      <c r="FH1118" s="1"/>
      <c r="FI1118" s="1"/>
      <c r="FJ1118" s="1"/>
      <c r="FK1118" s="1"/>
      <c r="FL1118" s="1"/>
      <c r="FM1118" s="1"/>
      <c r="FN1118" s="1"/>
      <c r="FO1118" s="1"/>
      <c r="FP1118" s="1"/>
      <c r="FQ1118" s="1"/>
      <c r="FR1118" s="1"/>
      <c r="FS1118" s="1"/>
      <c r="FT1118" s="1"/>
      <c r="FU1118" s="1"/>
      <c r="FV1118" s="1"/>
      <c r="FW1118" s="1"/>
      <c r="FX1118" s="1"/>
      <c r="FY1118" s="1"/>
      <c r="FZ1118" s="1"/>
      <c r="GA1118" s="1"/>
      <c r="GB1118" s="1"/>
      <c r="GC1118" s="1"/>
      <c r="GD1118" s="1"/>
      <c r="GE1118" s="1"/>
      <c r="GF1118" s="1"/>
      <c r="GG1118" s="1"/>
      <c r="GH1118" s="1"/>
      <c r="GI1118" s="1"/>
      <c r="GJ1118" s="1"/>
      <c r="GK1118" s="1"/>
      <c r="GL1118" s="1"/>
      <c r="GM1118" s="1"/>
      <c r="GN1118" s="1"/>
      <c r="GO1118" s="1"/>
      <c r="GP1118" s="1"/>
      <c r="GQ1118" s="1"/>
      <c r="GR1118" s="1"/>
      <c r="GS1118" s="1"/>
      <c r="GT1118" s="1"/>
      <c r="GU1118" s="1"/>
      <c r="GV1118" s="1"/>
      <c r="GW1118" s="1"/>
      <c r="GX1118" s="1"/>
    </row>
    <row r="1119" spans="1:206" s="4" customFormat="1">
      <c r="A1119" s="6"/>
      <c r="B1119" s="6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2"/>
      <c r="U1119" s="2"/>
      <c r="V1119" s="79"/>
      <c r="W1119" s="146"/>
      <c r="X1119" s="129"/>
      <c r="Y1119" s="79"/>
      <c r="Z1119" s="77"/>
      <c r="AA1119" s="77"/>
      <c r="AB1119" s="2"/>
      <c r="AC1119" s="2"/>
      <c r="AD1119" s="239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  <c r="EG1119" s="1"/>
      <c r="EH1119" s="1"/>
      <c r="EI1119" s="1"/>
      <c r="EJ1119" s="1"/>
      <c r="EK1119" s="1"/>
      <c r="EL1119" s="1"/>
      <c r="EM1119" s="1"/>
      <c r="EN1119" s="1"/>
      <c r="EO1119" s="1"/>
      <c r="EP1119" s="1"/>
      <c r="EQ1119" s="1"/>
      <c r="ER1119" s="1"/>
      <c r="ES1119" s="1"/>
      <c r="ET1119" s="1"/>
      <c r="EU1119" s="1"/>
      <c r="EV1119" s="1"/>
      <c r="EW1119" s="1"/>
      <c r="EX1119" s="1"/>
      <c r="EY1119" s="1"/>
      <c r="EZ1119" s="1"/>
      <c r="FA1119" s="1"/>
      <c r="FB1119" s="1"/>
      <c r="FC1119" s="1"/>
      <c r="FD1119" s="1"/>
      <c r="FE1119" s="1"/>
      <c r="FF1119" s="1"/>
      <c r="FG1119" s="1"/>
      <c r="FH1119" s="1"/>
      <c r="FI1119" s="1"/>
      <c r="FJ1119" s="1"/>
      <c r="FK1119" s="1"/>
      <c r="FL1119" s="1"/>
      <c r="FM1119" s="1"/>
      <c r="FN1119" s="1"/>
      <c r="FO1119" s="1"/>
      <c r="FP1119" s="1"/>
      <c r="FQ1119" s="1"/>
      <c r="FR1119" s="1"/>
      <c r="FS1119" s="1"/>
      <c r="FT1119" s="1"/>
      <c r="FU1119" s="1"/>
      <c r="FV1119" s="1"/>
      <c r="FW1119" s="1"/>
      <c r="FX1119" s="1"/>
      <c r="FY1119" s="1"/>
      <c r="FZ1119" s="1"/>
      <c r="GA1119" s="1"/>
      <c r="GB1119" s="1"/>
      <c r="GC1119" s="1"/>
      <c r="GD1119" s="1"/>
      <c r="GE1119" s="1"/>
      <c r="GF1119" s="1"/>
      <c r="GG1119" s="1"/>
      <c r="GH1119" s="1"/>
      <c r="GI1119" s="1"/>
      <c r="GJ1119" s="1"/>
      <c r="GK1119" s="1"/>
      <c r="GL1119" s="1"/>
      <c r="GM1119" s="1"/>
      <c r="GN1119" s="1"/>
      <c r="GO1119" s="1"/>
      <c r="GP1119" s="1"/>
      <c r="GQ1119" s="1"/>
      <c r="GR1119" s="1"/>
      <c r="GS1119" s="1"/>
      <c r="GT1119" s="1"/>
      <c r="GU1119" s="1"/>
      <c r="GV1119" s="1"/>
      <c r="GW1119" s="1"/>
      <c r="GX1119" s="1"/>
    </row>
    <row r="1120" spans="1:206" s="4" customFormat="1">
      <c r="A1120" s="6"/>
      <c r="B1120" s="6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2"/>
      <c r="U1120" s="2"/>
      <c r="V1120" s="79"/>
      <c r="W1120" s="146"/>
      <c r="X1120" s="129"/>
      <c r="Y1120" s="79"/>
      <c r="Z1120" s="77"/>
      <c r="AA1120" s="77"/>
      <c r="AB1120" s="2"/>
      <c r="AC1120" s="2"/>
      <c r="AD1120" s="239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  <c r="EG1120" s="1"/>
      <c r="EH1120" s="1"/>
      <c r="EI1120" s="1"/>
      <c r="EJ1120" s="1"/>
      <c r="EK1120" s="1"/>
      <c r="EL1120" s="1"/>
      <c r="EM1120" s="1"/>
      <c r="EN1120" s="1"/>
      <c r="EO1120" s="1"/>
      <c r="EP1120" s="1"/>
      <c r="EQ1120" s="1"/>
      <c r="ER1120" s="1"/>
      <c r="ES1120" s="1"/>
      <c r="ET1120" s="1"/>
      <c r="EU1120" s="1"/>
      <c r="EV1120" s="1"/>
      <c r="EW1120" s="1"/>
      <c r="EX1120" s="1"/>
      <c r="EY1120" s="1"/>
      <c r="EZ1120" s="1"/>
      <c r="FA1120" s="1"/>
      <c r="FB1120" s="1"/>
      <c r="FC1120" s="1"/>
      <c r="FD1120" s="1"/>
      <c r="FE1120" s="1"/>
      <c r="FF1120" s="1"/>
      <c r="FG1120" s="1"/>
      <c r="FH1120" s="1"/>
      <c r="FI1120" s="1"/>
      <c r="FJ1120" s="1"/>
      <c r="FK1120" s="1"/>
      <c r="FL1120" s="1"/>
      <c r="FM1120" s="1"/>
      <c r="FN1120" s="1"/>
      <c r="FO1120" s="1"/>
      <c r="FP1120" s="1"/>
      <c r="FQ1120" s="1"/>
      <c r="FR1120" s="1"/>
      <c r="FS1120" s="1"/>
      <c r="FT1120" s="1"/>
      <c r="FU1120" s="1"/>
      <c r="FV1120" s="1"/>
      <c r="FW1120" s="1"/>
      <c r="FX1120" s="1"/>
      <c r="FY1120" s="1"/>
      <c r="FZ1120" s="1"/>
      <c r="GA1120" s="1"/>
      <c r="GB1120" s="1"/>
      <c r="GC1120" s="1"/>
      <c r="GD1120" s="1"/>
      <c r="GE1120" s="1"/>
      <c r="GF1120" s="1"/>
      <c r="GG1120" s="1"/>
      <c r="GH1120" s="1"/>
      <c r="GI1120" s="1"/>
      <c r="GJ1120" s="1"/>
      <c r="GK1120" s="1"/>
      <c r="GL1120" s="1"/>
      <c r="GM1120" s="1"/>
      <c r="GN1120" s="1"/>
      <c r="GO1120" s="1"/>
      <c r="GP1120" s="1"/>
      <c r="GQ1120" s="1"/>
      <c r="GR1120" s="1"/>
      <c r="GS1120" s="1"/>
      <c r="GT1120" s="1"/>
      <c r="GU1120" s="1"/>
      <c r="GV1120" s="1"/>
      <c r="GW1120" s="1"/>
      <c r="GX1120" s="1"/>
    </row>
    <row r="1121" spans="1:206" s="4" customFormat="1">
      <c r="A1121" s="6"/>
      <c r="B1121" s="6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2"/>
      <c r="U1121" s="2"/>
      <c r="V1121" s="79"/>
      <c r="W1121" s="146"/>
      <c r="X1121" s="129"/>
      <c r="Y1121" s="79"/>
      <c r="Z1121" s="77"/>
      <c r="AA1121" s="77"/>
      <c r="AB1121" s="2"/>
      <c r="AC1121" s="2"/>
      <c r="AD1121" s="239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  <c r="EG1121" s="1"/>
      <c r="EH1121" s="1"/>
      <c r="EI1121" s="1"/>
      <c r="EJ1121" s="1"/>
      <c r="EK1121" s="1"/>
      <c r="EL1121" s="1"/>
      <c r="EM1121" s="1"/>
      <c r="EN1121" s="1"/>
      <c r="EO1121" s="1"/>
      <c r="EP1121" s="1"/>
      <c r="EQ1121" s="1"/>
      <c r="ER1121" s="1"/>
      <c r="ES1121" s="1"/>
      <c r="ET1121" s="1"/>
      <c r="EU1121" s="1"/>
      <c r="EV1121" s="1"/>
      <c r="EW1121" s="1"/>
      <c r="EX1121" s="1"/>
      <c r="EY1121" s="1"/>
      <c r="EZ1121" s="1"/>
      <c r="FA1121" s="1"/>
      <c r="FB1121" s="1"/>
      <c r="FC1121" s="1"/>
      <c r="FD1121" s="1"/>
      <c r="FE1121" s="1"/>
      <c r="FF1121" s="1"/>
      <c r="FG1121" s="1"/>
      <c r="FH1121" s="1"/>
      <c r="FI1121" s="1"/>
      <c r="FJ1121" s="1"/>
      <c r="FK1121" s="1"/>
      <c r="FL1121" s="1"/>
      <c r="FM1121" s="1"/>
      <c r="FN1121" s="1"/>
      <c r="FO1121" s="1"/>
      <c r="FP1121" s="1"/>
      <c r="FQ1121" s="1"/>
      <c r="FR1121" s="1"/>
      <c r="FS1121" s="1"/>
      <c r="FT1121" s="1"/>
      <c r="FU1121" s="1"/>
      <c r="FV1121" s="1"/>
      <c r="FW1121" s="1"/>
      <c r="FX1121" s="1"/>
      <c r="FY1121" s="1"/>
      <c r="FZ1121" s="1"/>
      <c r="GA1121" s="1"/>
      <c r="GB1121" s="1"/>
      <c r="GC1121" s="1"/>
      <c r="GD1121" s="1"/>
      <c r="GE1121" s="1"/>
      <c r="GF1121" s="1"/>
      <c r="GG1121" s="1"/>
      <c r="GH1121" s="1"/>
      <c r="GI1121" s="1"/>
      <c r="GJ1121" s="1"/>
      <c r="GK1121" s="1"/>
      <c r="GL1121" s="1"/>
      <c r="GM1121" s="1"/>
      <c r="GN1121" s="1"/>
      <c r="GO1121" s="1"/>
      <c r="GP1121" s="1"/>
      <c r="GQ1121" s="1"/>
      <c r="GR1121" s="1"/>
      <c r="GS1121" s="1"/>
      <c r="GT1121" s="1"/>
      <c r="GU1121" s="1"/>
      <c r="GV1121" s="1"/>
      <c r="GW1121" s="1"/>
      <c r="GX1121" s="1"/>
    </row>
    <row r="1122" spans="1:206" s="4" customFormat="1">
      <c r="A1122" s="6"/>
      <c r="B1122" s="6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2"/>
      <c r="U1122" s="2"/>
      <c r="V1122" s="79"/>
      <c r="W1122" s="146"/>
      <c r="X1122" s="129"/>
      <c r="Y1122" s="79"/>
      <c r="Z1122" s="77"/>
      <c r="AA1122" s="77"/>
      <c r="AB1122" s="2"/>
      <c r="AC1122" s="2"/>
      <c r="AD1122" s="239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  <c r="EG1122" s="1"/>
      <c r="EH1122" s="1"/>
      <c r="EI1122" s="1"/>
      <c r="EJ1122" s="1"/>
      <c r="EK1122" s="1"/>
      <c r="EL1122" s="1"/>
      <c r="EM1122" s="1"/>
      <c r="EN1122" s="1"/>
      <c r="EO1122" s="1"/>
      <c r="EP1122" s="1"/>
      <c r="EQ1122" s="1"/>
      <c r="ER1122" s="1"/>
      <c r="ES1122" s="1"/>
      <c r="ET1122" s="1"/>
      <c r="EU1122" s="1"/>
      <c r="EV1122" s="1"/>
      <c r="EW1122" s="1"/>
      <c r="EX1122" s="1"/>
      <c r="EY1122" s="1"/>
      <c r="EZ1122" s="1"/>
      <c r="FA1122" s="1"/>
      <c r="FB1122" s="1"/>
      <c r="FC1122" s="1"/>
      <c r="FD1122" s="1"/>
      <c r="FE1122" s="1"/>
      <c r="FF1122" s="1"/>
      <c r="FG1122" s="1"/>
      <c r="FH1122" s="1"/>
      <c r="FI1122" s="1"/>
      <c r="FJ1122" s="1"/>
      <c r="FK1122" s="1"/>
      <c r="FL1122" s="1"/>
      <c r="FM1122" s="1"/>
      <c r="FN1122" s="1"/>
      <c r="FO1122" s="1"/>
      <c r="FP1122" s="1"/>
      <c r="FQ1122" s="1"/>
      <c r="FR1122" s="1"/>
      <c r="FS1122" s="1"/>
      <c r="FT1122" s="1"/>
      <c r="FU1122" s="1"/>
      <c r="FV1122" s="1"/>
      <c r="FW1122" s="1"/>
      <c r="FX1122" s="1"/>
      <c r="FY1122" s="1"/>
      <c r="FZ1122" s="1"/>
      <c r="GA1122" s="1"/>
      <c r="GB1122" s="1"/>
      <c r="GC1122" s="1"/>
      <c r="GD1122" s="1"/>
      <c r="GE1122" s="1"/>
      <c r="GF1122" s="1"/>
      <c r="GG1122" s="1"/>
      <c r="GH1122" s="1"/>
      <c r="GI1122" s="1"/>
      <c r="GJ1122" s="1"/>
      <c r="GK1122" s="1"/>
      <c r="GL1122" s="1"/>
      <c r="GM1122" s="1"/>
      <c r="GN1122" s="1"/>
      <c r="GO1122" s="1"/>
      <c r="GP1122" s="1"/>
      <c r="GQ1122" s="1"/>
      <c r="GR1122" s="1"/>
      <c r="GS1122" s="1"/>
      <c r="GT1122" s="1"/>
      <c r="GU1122" s="1"/>
      <c r="GV1122" s="1"/>
      <c r="GW1122" s="1"/>
      <c r="GX1122" s="1"/>
    </row>
    <row r="1123" spans="1:206" s="4" customFormat="1">
      <c r="A1123" s="6"/>
      <c r="B1123" s="6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2"/>
      <c r="U1123" s="2"/>
      <c r="V1123" s="79"/>
      <c r="W1123" s="146"/>
      <c r="X1123" s="129"/>
      <c r="Y1123" s="79"/>
      <c r="Z1123" s="77"/>
      <c r="AA1123" s="77"/>
      <c r="AB1123" s="2"/>
      <c r="AC1123" s="2"/>
      <c r="AD1123" s="239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  <c r="EG1123" s="1"/>
      <c r="EH1123" s="1"/>
      <c r="EI1123" s="1"/>
      <c r="EJ1123" s="1"/>
      <c r="EK1123" s="1"/>
      <c r="EL1123" s="1"/>
      <c r="EM1123" s="1"/>
      <c r="EN1123" s="1"/>
      <c r="EO1123" s="1"/>
      <c r="EP1123" s="1"/>
      <c r="EQ1123" s="1"/>
      <c r="ER1123" s="1"/>
      <c r="ES1123" s="1"/>
      <c r="ET1123" s="1"/>
      <c r="EU1123" s="1"/>
      <c r="EV1123" s="1"/>
      <c r="EW1123" s="1"/>
      <c r="EX1123" s="1"/>
      <c r="EY1123" s="1"/>
      <c r="EZ1123" s="1"/>
      <c r="FA1123" s="1"/>
      <c r="FB1123" s="1"/>
      <c r="FC1123" s="1"/>
      <c r="FD1123" s="1"/>
      <c r="FE1123" s="1"/>
      <c r="FF1123" s="1"/>
      <c r="FG1123" s="1"/>
      <c r="FH1123" s="1"/>
      <c r="FI1123" s="1"/>
      <c r="FJ1123" s="1"/>
      <c r="FK1123" s="1"/>
      <c r="FL1123" s="1"/>
      <c r="FM1123" s="1"/>
      <c r="FN1123" s="1"/>
      <c r="FO1123" s="1"/>
      <c r="FP1123" s="1"/>
      <c r="FQ1123" s="1"/>
      <c r="FR1123" s="1"/>
      <c r="FS1123" s="1"/>
      <c r="FT1123" s="1"/>
      <c r="FU1123" s="1"/>
      <c r="FV1123" s="1"/>
      <c r="FW1123" s="1"/>
      <c r="FX1123" s="1"/>
      <c r="FY1123" s="1"/>
      <c r="FZ1123" s="1"/>
      <c r="GA1123" s="1"/>
      <c r="GB1123" s="1"/>
      <c r="GC1123" s="1"/>
      <c r="GD1123" s="1"/>
      <c r="GE1123" s="1"/>
      <c r="GF1123" s="1"/>
      <c r="GG1123" s="1"/>
      <c r="GH1123" s="1"/>
      <c r="GI1123" s="1"/>
      <c r="GJ1123" s="1"/>
      <c r="GK1123" s="1"/>
      <c r="GL1123" s="1"/>
      <c r="GM1123" s="1"/>
      <c r="GN1123" s="1"/>
      <c r="GO1123" s="1"/>
      <c r="GP1123" s="1"/>
      <c r="GQ1123" s="1"/>
      <c r="GR1123" s="1"/>
      <c r="GS1123" s="1"/>
      <c r="GT1123" s="1"/>
      <c r="GU1123" s="1"/>
      <c r="GV1123" s="1"/>
      <c r="GW1123" s="1"/>
      <c r="GX1123" s="1"/>
    </row>
    <row r="1124" spans="1:206" s="4" customFormat="1">
      <c r="A1124" s="6"/>
      <c r="B1124" s="6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2"/>
      <c r="U1124" s="2"/>
      <c r="V1124" s="79"/>
      <c r="W1124" s="146"/>
      <c r="X1124" s="129"/>
      <c r="Y1124" s="79"/>
      <c r="Z1124" s="77"/>
      <c r="AA1124" s="77"/>
      <c r="AB1124" s="2"/>
      <c r="AC1124" s="2"/>
      <c r="AD1124" s="239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  <c r="EG1124" s="1"/>
      <c r="EH1124" s="1"/>
      <c r="EI1124" s="1"/>
      <c r="EJ1124" s="1"/>
      <c r="EK1124" s="1"/>
      <c r="EL1124" s="1"/>
      <c r="EM1124" s="1"/>
      <c r="EN1124" s="1"/>
      <c r="EO1124" s="1"/>
      <c r="EP1124" s="1"/>
      <c r="EQ1124" s="1"/>
      <c r="ER1124" s="1"/>
      <c r="ES1124" s="1"/>
      <c r="ET1124" s="1"/>
      <c r="EU1124" s="1"/>
      <c r="EV1124" s="1"/>
      <c r="EW1124" s="1"/>
      <c r="EX1124" s="1"/>
      <c r="EY1124" s="1"/>
      <c r="EZ1124" s="1"/>
      <c r="FA1124" s="1"/>
      <c r="FB1124" s="1"/>
      <c r="FC1124" s="1"/>
      <c r="FD1124" s="1"/>
      <c r="FE1124" s="1"/>
      <c r="FF1124" s="1"/>
      <c r="FG1124" s="1"/>
      <c r="FH1124" s="1"/>
      <c r="FI1124" s="1"/>
      <c r="FJ1124" s="1"/>
      <c r="FK1124" s="1"/>
      <c r="FL1124" s="1"/>
      <c r="FM1124" s="1"/>
      <c r="FN1124" s="1"/>
      <c r="FO1124" s="1"/>
      <c r="FP1124" s="1"/>
      <c r="FQ1124" s="1"/>
      <c r="FR1124" s="1"/>
      <c r="FS1124" s="1"/>
      <c r="FT1124" s="1"/>
      <c r="FU1124" s="1"/>
      <c r="FV1124" s="1"/>
      <c r="FW1124" s="1"/>
      <c r="FX1124" s="1"/>
      <c r="FY1124" s="1"/>
      <c r="FZ1124" s="1"/>
      <c r="GA1124" s="1"/>
      <c r="GB1124" s="1"/>
      <c r="GC1124" s="1"/>
      <c r="GD1124" s="1"/>
      <c r="GE1124" s="1"/>
      <c r="GF1124" s="1"/>
      <c r="GG1124" s="1"/>
      <c r="GH1124" s="1"/>
      <c r="GI1124" s="1"/>
      <c r="GJ1124" s="1"/>
      <c r="GK1124" s="1"/>
      <c r="GL1124" s="1"/>
      <c r="GM1124" s="1"/>
      <c r="GN1124" s="1"/>
      <c r="GO1124" s="1"/>
      <c r="GP1124" s="1"/>
      <c r="GQ1124" s="1"/>
      <c r="GR1124" s="1"/>
      <c r="GS1124" s="1"/>
      <c r="GT1124" s="1"/>
      <c r="GU1124" s="1"/>
      <c r="GV1124" s="1"/>
      <c r="GW1124" s="1"/>
      <c r="GX1124" s="1"/>
    </row>
    <row r="1125" spans="1:206" s="4" customFormat="1">
      <c r="A1125" s="6"/>
      <c r="B1125" s="6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2"/>
      <c r="U1125" s="2"/>
      <c r="V1125" s="79"/>
      <c r="W1125" s="146"/>
      <c r="X1125" s="129"/>
      <c r="Y1125" s="79"/>
      <c r="Z1125" s="77"/>
      <c r="AA1125" s="77"/>
      <c r="AB1125" s="2"/>
      <c r="AC1125" s="2"/>
      <c r="AD1125" s="239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  <c r="EG1125" s="1"/>
      <c r="EH1125" s="1"/>
      <c r="EI1125" s="1"/>
      <c r="EJ1125" s="1"/>
      <c r="EK1125" s="1"/>
      <c r="EL1125" s="1"/>
      <c r="EM1125" s="1"/>
      <c r="EN1125" s="1"/>
      <c r="EO1125" s="1"/>
      <c r="EP1125" s="1"/>
      <c r="EQ1125" s="1"/>
      <c r="ER1125" s="1"/>
      <c r="ES1125" s="1"/>
      <c r="ET1125" s="1"/>
      <c r="EU1125" s="1"/>
      <c r="EV1125" s="1"/>
      <c r="EW1125" s="1"/>
      <c r="EX1125" s="1"/>
      <c r="EY1125" s="1"/>
      <c r="EZ1125" s="1"/>
      <c r="FA1125" s="1"/>
      <c r="FB1125" s="1"/>
      <c r="FC1125" s="1"/>
      <c r="FD1125" s="1"/>
      <c r="FE1125" s="1"/>
      <c r="FF1125" s="1"/>
      <c r="FG1125" s="1"/>
      <c r="FH1125" s="1"/>
      <c r="FI1125" s="1"/>
      <c r="FJ1125" s="1"/>
      <c r="FK1125" s="1"/>
      <c r="FL1125" s="1"/>
      <c r="FM1125" s="1"/>
      <c r="FN1125" s="1"/>
      <c r="FO1125" s="1"/>
      <c r="FP1125" s="1"/>
      <c r="FQ1125" s="1"/>
      <c r="FR1125" s="1"/>
      <c r="FS1125" s="1"/>
      <c r="FT1125" s="1"/>
      <c r="FU1125" s="1"/>
      <c r="FV1125" s="1"/>
      <c r="FW1125" s="1"/>
      <c r="FX1125" s="1"/>
      <c r="FY1125" s="1"/>
      <c r="FZ1125" s="1"/>
      <c r="GA1125" s="1"/>
      <c r="GB1125" s="1"/>
      <c r="GC1125" s="1"/>
      <c r="GD1125" s="1"/>
      <c r="GE1125" s="1"/>
      <c r="GF1125" s="1"/>
      <c r="GG1125" s="1"/>
      <c r="GH1125" s="1"/>
      <c r="GI1125" s="1"/>
      <c r="GJ1125" s="1"/>
      <c r="GK1125" s="1"/>
      <c r="GL1125" s="1"/>
      <c r="GM1125" s="1"/>
      <c r="GN1125" s="1"/>
      <c r="GO1125" s="1"/>
      <c r="GP1125" s="1"/>
      <c r="GQ1125" s="1"/>
      <c r="GR1125" s="1"/>
      <c r="GS1125" s="1"/>
      <c r="GT1125" s="1"/>
      <c r="GU1125" s="1"/>
      <c r="GV1125" s="1"/>
      <c r="GW1125" s="1"/>
      <c r="GX1125" s="1"/>
    </row>
    <row r="1126" spans="1:206" s="4" customFormat="1">
      <c r="A1126" s="6"/>
      <c r="B1126" s="6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2"/>
      <c r="U1126" s="2"/>
      <c r="V1126" s="79"/>
      <c r="W1126" s="146"/>
      <c r="X1126" s="129"/>
      <c r="Y1126" s="79"/>
      <c r="Z1126" s="77"/>
      <c r="AA1126" s="77"/>
      <c r="AB1126" s="2"/>
      <c r="AC1126" s="2"/>
      <c r="AD1126" s="239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  <c r="EG1126" s="1"/>
      <c r="EH1126" s="1"/>
      <c r="EI1126" s="1"/>
      <c r="EJ1126" s="1"/>
      <c r="EK1126" s="1"/>
      <c r="EL1126" s="1"/>
      <c r="EM1126" s="1"/>
      <c r="EN1126" s="1"/>
      <c r="EO1126" s="1"/>
      <c r="EP1126" s="1"/>
      <c r="EQ1126" s="1"/>
      <c r="ER1126" s="1"/>
      <c r="ES1126" s="1"/>
      <c r="ET1126" s="1"/>
      <c r="EU1126" s="1"/>
      <c r="EV1126" s="1"/>
      <c r="EW1126" s="1"/>
      <c r="EX1126" s="1"/>
      <c r="EY1126" s="1"/>
      <c r="EZ1126" s="1"/>
      <c r="FA1126" s="1"/>
      <c r="FB1126" s="1"/>
      <c r="FC1126" s="1"/>
      <c r="FD1126" s="1"/>
      <c r="FE1126" s="1"/>
      <c r="FF1126" s="1"/>
      <c r="FG1126" s="1"/>
      <c r="FH1126" s="1"/>
      <c r="FI1126" s="1"/>
      <c r="FJ1126" s="1"/>
      <c r="FK1126" s="1"/>
      <c r="FL1126" s="1"/>
      <c r="FM1126" s="1"/>
      <c r="FN1126" s="1"/>
      <c r="FO1126" s="1"/>
      <c r="FP1126" s="1"/>
      <c r="FQ1126" s="1"/>
      <c r="FR1126" s="1"/>
      <c r="FS1126" s="1"/>
      <c r="FT1126" s="1"/>
      <c r="FU1126" s="1"/>
      <c r="FV1126" s="1"/>
      <c r="FW1126" s="1"/>
      <c r="FX1126" s="1"/>
      <c r="FY1126" s="1"/>
      <c r="FZ1126" s="1"/>
      <c r="GA1126" s="1"/>
      <c r="GB1126" s="1"/>
      <c r="GC1126" s="1"/>
      <c r="GD1126" s="1"/>
      <c r="GE1126" s="1"/>
      <c r="GF1126" s="1"/>
      <c r="GG1126" s="1"/>
      <c r="GH1126" s="1"/>
      <c r="GI1126" s="1"/>
      <c r="GJ1126" s="1"/>
      <c r="GK1126" s="1"/>
      <c r="GL1126" s="1"/>
      <c r="GM1126" s="1"/>
      <c r="GN1126" s="1"/>
      <c r="GO1126" s="1"/>
      <c r="GP1126" s="1"/>
      <c r="GQ1126" s="1"/>
      <c r="GR1126" s="1"/>
      <c r="GS1126" s="1"/>
      <c r="GT1126" s="1"/>
      <c r="GU1126" s="1"/>
      <c r="GV1126" s="1"/>
      <c r="GW1126" s="1"/>
      <c r="GX1126" s="1"/>
    </row>
    <row r="1127" spans="1:206" s="4" customFormat="1">
      <c r="A1127" s="6"/>
      <c r="B1127" s="6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2"/>
      <c r="U1127" s="2"/>
      <c r="V1127" s="79"/>
      <c r="W1127" s="146"/>
      <c r="X1127" s="129"/>
      <c r="Y1127" s="79"/>
      <c r="Z1127" s="77"/>
      <c r="AA1127" s="77"/>
      <c r="AB1127" s="2"/>
      <c r="AC1127" s="2"/>
      <c r="AD1127" s="239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  <c r="EG1127" s="1"/>
      <c r="EH1127" s="1"/>
      <c r="EI1127" s="1"/>
      <c r="EJ1127" s="1"/>
      <c r="EK1127" s="1"/>
      <c r="EL1127" s="1"/>
      <c r="EM1127" s="1"/>
      <c r="EN1127" s="1"/>
      <c r="EO1127" s="1"/>
      <c r="EP1127" s="1"/>
      <c r="EQ1127" s="1"/>
      <c r="ER1127" s="1"/>
      <c r="ES1127" s="1"/>
      <c r="ET1127" s="1"/>
      <c r="EU1127" s="1"/>
      <c r="EV1127" s="1"/>
      <c r="EW1127" s="1"/>
      <c r="EX1127" s="1"/>
      <c r="EY1127" s="1"/>
      <c r="EZ1127" s="1"/>
      <c r="FA1127" s="1"/>
      <c r="FB1127" s="1"/>
      <c r="FC1127" s="1"/>
      <c r="FD1127" s="1"/>
      <c r="FE1127" s="1"/>
      <c r="FF1127" s="1"/>
      <c r="FG1127" s="1"/>
      <c r="FH1127" s="1"/>
      <c r="FI1127" s="1"/>
      <c r="FJ1127" s="1"/>
      <c r="FK1127" s="1"/>
      <c r="FL1127" s="1"/>
      <c r="FM1127" s="1"/>
      <c r="FN1127" s="1"/>
      <c r="FO1127" s="1"/>
      <c r="FP1127" s="1"/>
      <c r="FQ1127" s="1"/>
      <c r="FR1127" s="1"/>
      <c r="FS1127" s="1"/>
      <c r="FT1127" s="1"/>
      <c r="FU1127" s="1"/>
      <c r="FV1127" s="1"/>
      <c r="FW1127" s="1"/>
      <c r="FX1127" s="1"/>
      <c r="FY1127" s="1"/>
      <c r="FZ1127" s="1"/>
      <c r="GA1127" s="1"/>
      <c r="GB1127" s="1"/>
      <c r="GC1127" s="1"/>
      <c r="GD1127" s="1"/>
      <c r="GE1127" s="1"/>
      <c r="GF1127" s="1"/>
      <c r="GG1127" s="1"/>
      <c r="GH1127" s="1"/>
      <c r="GI1127" s="1"/>
      <c r="GJ1127" s="1"/>
      <c r="GK1127" s="1"/>
      <c r="GL1127" s="1"/>
      <c r="GM1127" s="1"/>
      <c r="GN1127" s="1"/>
      <c r="GO1127" s="1"/>
      <c r="GP1127" s="1"/>
      <c r="GQ1127" s="1"/>
      <c r="GR1127" s="1"/>
      <c r="GS1127" s="1"/>
      <c r="GT1127" s="1"/>
      <c r="GU1127" s="1"/>
      <c r="GV1127" s="1"/>
      <c r="GW1127" s="1"/>
      <c r="GX1127" s="1"/>
    </row>
    <row r="1128" spans="1:206" s="4" customFormat="1">
      <c r="A1128" s="6"/>
      <c r="B1128" s="6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2"/>
      <c r="U1128" s="2"/>
      <c r="V1128" s="79"/>
      <c r="W1128" s="146"/>
      <c r="X1128" s="129"/>
      <c r="Y1128" s="79"/>
      <c r="Z1128" s="77"/>
      <c r="AA1128" s="77"/>
      <c r="AB1128" s="2"/>
      <c r="AC1128" s="2"/>
      <c r="AD1128" s="239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  <c r="EG1128" s="1"/>
      <c r="EH1128" s="1"/>
      <c r="EI1128" s="1"/>
      <c r="EJ1128" s="1"/>
      <c r="EK1128" s="1"/>
      <c r="EL1128" s="1"/>
      <c r="EM1128" s="1"/>
      <c r="EN1128" s="1"/>
      <c r="EO1128" s="1"/>
      <c r="EP1128" s="1"/>
      <c r="EQ1128" s="1"/>
      <c r="ER1128" s="1"/>
      <c r="ES1128" s="1"/>
      <c r="ET1128" s="1"/>
      <c r="EU1128" s="1"/>
      <c r="EV1128" s="1"/>
      <c r="EW1128" s="1"/>
      <c r="EX1128" s="1"/>
      <c r="EY1128" s="1"/>
      <c r="EZ1128" s="1"/>
      <c r="FA1128" s="1"/>
      <c r="FB1128" s="1"/>
      <c r="FC1128" s="1"/>
      <c r="FD1128" s="1"/>
      <c r="FE1128" s="1"/>
      <c r="FF1128" s="1"/>
      <c r="FG1128" s="1"/>
      <c r="FH1128" s="1"/>
      <c r="FI1128" s="1"/>
      <c r="FJ1128" s="1"/>
      <c r="FK1128" s="1"/>
      <c r="FL1128" s="1"/>
      <c r="FM1128" s="1"/>
      <c r="FN1128" s="1"/>
      <c r="FO1128" s="1"/>
      <c r="FP1128" s="1"/>
      <c r="FQ1128" s="1"/>
      <c r="FR1128" s="1"/>
      <c r="FS1128" s="1"/>
      <c r="FT1128" s="1"/>
      <c r="FU1128" s="1"/>
      <c r="FV1128" s="1"/>
      <c r="FW1128" s="1"/>
      <c r="FX1128" s="1"/>
      <c r="FY1128" s="1"/>
      <c r="FZ1128" s="1"/>
      <c r="GA1128" s="1"/>
      <c r="GB1128" s="1"/>
      <c r="GC1128" s="1"/>
      <c r="GD1128" s="1"/>
      <c r="GE1128" s="1"/>
      <c r="GF1128" s="1"/>
      <c r="GG1128" s="1"/>
      <c r="GH1128" s="1"/>
      <c r="GI1128" s="1"/>
      <c r="GJ1128" s="1"/>
      <c r="GK1128" s="1"/>
      <c r="GL1128" s="1"/>
      <c r="GM1128" s="1"/>
      <c r="GN1128" s="1"/>
      <c r="GO1128" s="1"/>
      <c r="GP1128" s="1"/>
      <c r="GQ1128" s="1"/>
      <c r="GR1128" s="1"/>
      <c r="GS1128" s="1"/>
      <c r="GT1128" s="1"/>
      <c r="GU1128" s="1"/>
      <c r="GV1128" s="1"/>
      <c r="GW1128" s="1"/>
      <c r="GX1128" s="1"/>
    </row>
    <row r="1129" spans="1:206" s="4" customFormat="1">
      <c r="A1129" s="6"/>
      <c r="B1129" s="6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2"/>
      <c r="U1129" s="2"/>
      <c r="V1129" s="79"/>
      <c r="W1129" s="146"/>
      <c r="X1129" s="129"/>
      <c r="Y1129" s="79"/>
      <c r="Z1129" s="77"/>
      <c r="AA1129" s="77"/>
      <c r="AB1129" s="2"/>
      <c r="AC1129" s="2"/>
      <c r="AD1129" s="239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  <c r="EG1129" s="1"/>
      <c r="EH1129" s="1"/>
      <c r="EI1129" s="1"/>
      <c r="EJ1129" s="1"/>
      <c r="EK1129" s="1"/>
      <c r="EL1129" s="1"/>
      <c r="EM1129" s="1"/>
      <c r="EN1129" s="1"/>
      <c r="EO1129" s="1"/>
      <c r="EP1129" s="1"/>
      <c r="EQ1129" s="1"/>
      <c r="ER1129" s="1"/>
      <c r="ES1129" s="1"/>
      <c r="ET1129" s="1"/>
      <c r="EU1129" s="1"/>
      <c r="EV1129" s="1"/>
      <c r="EW1129" s="1"/>
      <c r="EX1129" s="1"/>
      <c r="EY1129" s="1"/>
      <c r="EZ1129" s="1"/>
      <c r="FA1129" s="1"/>
      <c r="FB1129" s="1"/>
      <c r="FC1129" s="1"/>
      <c r="FD1129" s="1"/>
      <c r="FE1129" s="1"/>
      <c r="FF1129" s="1"/>
      <c r="FG1129" s="1"/>
      <c r="FH1129" s="1"/>
      <c r="FI1129" s="1"/>
      <c r="FJ1129" s="1"/>
      <c r="FK1129" s="1"/>
      <c r="FL1129" s="1"/>
      <c r="FM1129" s="1"/>
      <c r="FN1129" s="1"/>
      <c r="FO1129" s="1"/>
      <c r="FP1129" s="1"/>
      <c r="FQ1129" s="1"/>
      <c r="FR1129" s="1"/>
      <c r="FS1129" s="1"/>
      <c r="FT1129" s="1"/>
      <c r="FU1129" s="1"/>
      <c r="FV1129" s="1"/>
      <c r="FW1129" s="1"/>
      <c r="FX1129" s="1"/>
      <c r="FY1129" s="1"/>
      <c r="FZ1129" s="1"/>
      <c r="GA1129" s="1"/>
      <c r="GB1129" s="1"/>
      <c r="GC1129" s="1"/>
      <c r="GD1129" s="1"/>
      <c r="GE1129" s="1"/>
      <c r="GF1129" s="1"/>
      <c r="GG1129" s="1"/>
      <c r="GH1129" s="1"/>
      <c r="GI1129" s="1"/>
      <c r="GJ1129" s="1"/>
      <c r="GK1129" s="1"/>
      <c r="GL1129" s="1"/>
      <c r="GM1129" s="1"/>
      <c r="GN1129" s="1"/>
      <c r="GO1129" s="1"/>
      <c r="GP1129" s="1"/>
      <c r="GQ1129" s="1"/>
      <c r="GR1129" s="1"/>
      <c r="GS1129" s="1"/>
      <c r="GT1129" s="1"/>
      <c r="GU1129" s="1"/>
      <c r="GV1129" s="1"/>
      <c r="GW1129" s="1"/>
      <c r="GX1129" s="1"/>
    </row>
    <row r="1130" spans="1:206" s="4" customFormat="1">
      <c r="A1130" s="6"/>
      <c r="B1130" s="6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2"/>
      <c r="U1130" s="2"/>
      <c r="V1130" s="79"/>
      <c r="W1130" s="146"/>
      <c r="X1130" s="129"/>
      <c r="Y1130" s="79"/>
      <c r="Z1130" s="77"/>
      <c r="AA1130" s="77"/>
      <c r="AB1130" s="2"/>
      <c r="AC1130" s="2"/>
      <c r="AD1130" s="239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  <c r="EG1130" s="1"/>
      <c r="EH1130" s="1"/>
      <c r="EI1130" s="1"/>
      <c r="EJ1130" s="1"/>
      <c r="EK1130" s="1"/>
      <c r="EL1130" s="1"/>
      <c r="EM1130" s="1"/>
      <c r="EN1130" s="1"/>
      <c r="EO1130" s="1"/>
      <c r="EP1130" s="1"/>
      <c r="EQ1130" s="1"/>
      <c r="ER1130" s="1"/>
      <c r="ES1130" s="1"/>
      <c r="ET1130" s="1"/>
      <c r="EU1130" s="1"/>
      <c r="EV1130" s="1"/>
      <c r="EW1130" s="1"/>
      <c r="EX1130" s="1"/>
      <c r="EY1130" s="1"/>
      <c r="EZ1130" s="1"/>
      <c r="FA1130" s="1"/>
      <c r="FB1130" s="1"/>
      <c r="FC1130" s="1"/>
      <c r="FD1130" s="1"/>
      <c r="FE1130" s="1"/>
      <c r="FF1130" s="1"/>
      <c r="FG1130" s="1"/>
      <c r="FH1130" s="1"/>
      <c r="FI1130" s="1"/>
      <c r="FJ1130" s="1"/>
      <c r="FK1130" s="1"/>
      <c r="FL1130" s="1"/>
      <c r="FM1130" s="1"/>
      <c r="FN1130" s="1"/>
      <c r="FO1130" s="1"/>
      <c r="FP1130" s="1"/>
      <c r="FQ1130" s="1"/>
      <c r="FR1130" s="1"/>
      <c r="FS1130" s="1"/>
      <c r="FT1130" s="1"/>
      <c r="FU1130" s="1"/>
      <c r="FV1130" s="1"/>
      <c r="FW1130" s="1"/>
      <c r="FX1130" s="1"/>
      <c r="FY1130" s="1"/>
      <c r="FZ1130" s="1"/>
      <c r="GA1130" s="1"/>
      <c r="GB1130" s="1"/>
      <c r="GC1130" s="1"/>
      <c r="GD1130" s="1"/>
      <c r="GE1130" s="1"/>
      <c r="GF1130" s="1"/>
      <c r="GG1130" s="1"/>
      <c r="GH1130" s="1"/>
      <c r="GI1130" s="1"/>
      <c r="GJ1130" s="1"/>
      <c r="GK1130" s="1"/>
      <c r="GL1130" s="1"/>
      <c r="GM1130" s="1"/>
      <c r="GN1130" s="1"/>
      <c r="GO1130" s="1"/>
      <c r="GP1130" s="1"/>
      <c r="GQ1130" s="1"/>
      <c r="GR1130" s="1"/>
      <c r="GS1130" s="1"/>
      <c r="GT1130" s="1"/>
      <c r="GU1130" s="1"/>
      <c r="GV1130" s="1"/>
      <c r="GW1130" s="1"/>
      <c r="GX1130" s="1"/>
    </row>
    <row r="1131" spans="1:206" s="4" customFormat="1">
      <c r="A1131" s="6"/>
      <c r="B1131" s="6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2"/>
      <c r="U1131" s="2"/>
      <c r="V1131" s="79"/>
      <c r="W1131" s="146"/>
      <c r="X1131" s="129"/>
      <c r="Y1131" s="79"/>
      <c r="Z1131" s="77"/>
      <c r="AA1131" s="77"/>
      <c r="AB1131" s="2"/>
      <c r="AC1131" s="2"/>
      <c r="AD1131" s="239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  <c r="EG1131" s="1"/>
      <c r="EH1131" s="1"/>
      <c r="EI1131" s="1"/>
      <c r="EJ1131" s="1"/>
      <c r="EK1131" s="1"/>
      <c r="EL1131" s="1"/>
      <c r="EM1131" s="1"/>
      <c r="EN1131" s="1"/>
      <c r="EO1131" s="1"/>
      <c r="EP1131" s="1"/>
      <c r="EQ1131" s="1"/>
      <c r="ER1131" s="1"/>
      <c r="ES1131" s="1"/>
      <c r="ET1131" s="1"/>
      <c r="EU1131" s="1"/>
      <c r="EV1131" s="1"/>
      <c r="EW1131" s="1"/>
      <c r="EX1131" s="1"/>
      <c r="EY1131" s="1"/>
      <c r="EZ1131" s="1"/>
      <c r="FA1131" s="1"/>
      <c r="FB1131" s="1"/>
      <c r="FC1131" s="1"/>
      <c r="FD1131" s="1"/>
      <c r="FE1131" s="1"/>
      <c r="FF1131" s="1"/>
      <c r="FG1131" s="1"/>
      <c r="FH1131" s="1"/>
      <c r="FI1131" s="1"/>
      <c r="FJ1131" s="1"/>
      <c r="FK1131" s="1"/>
      <c r="FL1131" s="1"/>
      <c r="FM1131" s="1"/>
      <c r="FN1131" s="1"/>
      <c r="FO1131" s="1"/>
      <c r="FP1131" s="1"/>
      <c r="FQ1131" s="1"/>
      <c r="FR1131" s="1"/>
      <c r="FS1131" s="1"/>
      <c r="FT1131" s="1"/>
      <c r="FU1131" s="1"/>
      <c r="FV1131" s="1"/>
      <c r="FW1131" s="1"/>
      <c r="FX1131" s="1"/>
      <c r="FY1131" s="1"/>
      <c r="FZ1131" s="1"/>
      <c r="GA1131" s="1"/>
      <c r="GB1131" s="1"/>
      <c r="GC1131" s="1"/>
      <c r="GD1131" s="1"/>
      <c r="GE1131" s="1"/>
      <c r="GF1131" s="1"/>
      <c r="GG1131" s="1"/>
      <c r="GH1131" s="1"/>
      <c r="GI1131" s="1"/>
      <c r="GJ1131" s="1"/>
      <c r="GK1131" s="1"/>
      <c r="GL1131" s="1"/>
      <c r="GM1131" s="1"/>
      <c r="GN1131" s="1"/>
      <c r="GO1131" s="1"/>
      <c r="GP1131" s="1"/>
      <c r="GQ1131" s="1"/>
      <c r="GR1131" s="1"/>
      <c r="GS1131" s="1"/>
      <c r="GT1131" s="1"/>
      <c r="GU1131" s="1"/>
      <c r="GV1131" s="1"/>
      <c r="GW1131" s="1"/>
      <c r="GX1131" s="1"/>
    </row>
    <row r="1132" spans="1:206" s="4" customFormat="1">
      <c r="A1132" s="6"/>
      <c r="B1132" s="6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2"/>
      <c r="U1132" s="2"/>
      <c r="V1132" s="79"/>
      <c r="W1132" s="146"/>
      <c r="X1132" s="129"/>
      <c r="Y1132" s="79"/>
      <c r="Z1132" s="77"/>
      <c r="AA1132" s="77"/>
      <c r="AB1132" s="2"/>
      <c r="AC1132" s="2"/>
      <c r="AD1132" s="239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  <c r="EG1132" s="1"/>
      <c r="EH1132" s="1"/>
      <c r="EI1132" s="1"/>
      <c r="EJ1132" s="1"/>
      <c r="EK1132" s="1"/>
      <c r="EL1132" s="1"/>
      <c r="EM1132" s="1"/>
      <c r="EN1132" s="1"/>
      <c r="EO1132" s="1"/>
      <c r="EP1132" s="1"/>
      <c r="EQ1132" s="1"/>
      <c r="ER1132" s="1"/>
      <c r="ES1132" s="1"/>
      <c r="ET1132" s="1"/>
      <c r="EU1132" s="1"/>
      <c r="EV1132" s="1"/>
      <c r="EW1132" s="1"/>
      <c r="EX1132" s="1"/>
      <c r="EY1132" s="1"/>
      <c r="EZ1132" s="1"/>
      <c r="FA1132" s="1"/>
      <c r="FB1132" s="1"/>
      <c r="FC1132" s="1"/>
      <c r="FD1132" s="1"/>
      <c r="FE1132" s="1"/>
      <c r="FF1132" s="1"/>
      <c r="FG1132" s="1"/>
      <c r="FH1132" s="1"/>
      <c r="FI1132" s="1"/>
      <c r="FJ1132" s="1"/>
      <c r="FK1132" s="1"/>
      <c r="FL1132" s="1"/>
      <c r="FM1132" s="1"/>
      <c r="FN1132" s="1"/>
      <c r="FO1132" s="1"/>
      <c r="FP1132" s="1"/>
      <c r="FQ1132" s="1"/>
      <c r="FR1132" s="1"/>
      <c r="FS1132" s="1"/>
      <c r="FT1132" s="1"/>
      <c r="FU1132" s="1"/>
      <c r="FV1132" s="1"/>
      <c r="FW1132" s="1"/>
      <c r="FX1132" s="1"/>
      <c r="FY1132" s="1"/>
      <c r="FZ1132" s="1"/>
      <c r="GA1132" s="1"/>
      <c r="GB1132" s="1"/>
      <c r="GC1132" s="1"/>
      <c r="GD1132" s="1"/>
      <c r="GE1132" s="1"/>
      <c r="GF1132" s="1"/>
      <c r="GG1132" s="1"/>
      <c r="GH1132" s="1"/>
      <c r="GI1132" s="1"/>
      <c r="GJ1132" s="1"/>
      <c r="GK1132" s="1"/>
      <c r="GL1132" s="1"/>
      <c r="GM1132" s="1"/>
      <c r="GN1132" s="1"/>
      <c r="GO1132" s="1"/>
      <c r="GP1132" s="1"/>
      <c r="GQ1132" s="1"/>
      <c r="GR1132" s="1"/>
      <c r="GS1132" s="1"/>
      <c r="GT1132" s="1"/>
      <c r="GU1132" s="1"/>
      <c r="GV1132" s="1"/>
      <c r="GW1132" s="1"/>
      <c r="GX1132" s="1"/>
    </row>
    <row r="1133" spans="1:206" s="4" customFormat="1">
      <c r="A1133" s="6"/>
      <c r="B1133" s="6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2"/>
      <c r="U1133" s="2"/>
      <c r="V1133" s="79"/>
      <c r="W1133" s="146"/>
      <c r="X1133" s="129"/>
      <c r="Y1133" s="79"/>
      <c r="Z1133" s="77"/>
      <c r="AA1133" s="77"/>
      <c r="AB1133" s="2"/>
      <c r="AC1133" s="2"/>
      <c r="AD1133" s="239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  <c r="EG1133" s="1"/>
      <c r="EH1133" s="1"/>
      <c r="EI1133" s="1"/>
      <c r="EJ1133" s="1"/>
      <c r="EK1133" s="1"/>
      <c r="EL1133" s="1"/>
      <c r="EM1133" s="1"/>
      <c r="EN1133" s="1"/>
      <c r="EO1133" s="1"/>
      <c r="EP1133" s="1"/>
      <c r="EQ1133" s="1"/>
      <c r="ER1133" s="1"/>
      <c r="ES1133" s="1"/>
      <c r="ET1133" s="1"/>
      <c r="EU1133" s="1"/>
      <c r="EV1133" s="1"/>
      <c r="EW1133" s="1"/>
      <c r="EX1133" s="1"/>
      <c r="EY1133" s="1"/>
      <c r="EZ1133" s="1"/>
      <c r="FA1133" s="1"/>
      <c r="FB1133" s="1"/>
      <c r="FC1133" s="1"/>
      <c r="FD1133" s="1"/>
      <c r="FE1133" s="1"/>
      <c r="FF1133" s="1"/>
      <c r="FG1133" s="1"/>
      <c r="FH1133" s="1"/>
      <c r="FI1133" s="1"/>
      <c r="FJ1133" s="1"/>
      <c r="FK1133" s="1"/>
      <c r="FL1133" s="1"/>
      <c r="FM1133" s="1"/>
      <c r="FN1133" s="1"/>
      <c r="FO1133" s="1"/>
      <c r="FP1133" s="1"/>
      <c r="FQ1133" s="1"/>
      <c r="FR1133" s="1"/>
      <c r="FS1133" s="1"/>
      <c r="FT1133" s="1"/>
      <c r="FU1133" s="1"/>
      <c r="FV1133" s="1"/>
      <c r="FW1133" s="1"/>
      <c r="FX1133" s="1"/>
      <c r="FY1133" s="1"/>
      <c r="FZ1133" s="1"/>
      <c r="GA1133" s="1"/>
      <c r="GB1133" s="1"/>
      <c r="GC1133" s="1"/>
      <c r="GD1133" s="1"/>
      <c r="GE1133" s="1"/>
      <c r="GF1133" s="1"/>
      <c r="GG1133" s="1"/>
      <c r="GH1133" s="1"/>
      <c r="GI1133" s="1"/>
      <c r="GJ1133" s="1"/>
      <c r="GK1133" s="1"/>
      <c r="GL1133" s="1"/>
      <c r="GM1133" s="1"/>
      <c r="GN1133" s="1"/>
      <c r="GO1133" s="1"/>
      <c r="GP1133" s="1"/>
      <c r="GQ1133" s="1"/>
      <c r="GR1133" s="1"/>
      <c r="GS1133" s="1"/>
      <c r="GT1133" s="1"/>
      <c r="GU1133" s="1"/>
      <c r="GV1133" s="1"/>
      <c r="GW1133" s="1"/>
      <c r="GX1133" s="1"/>
    </row>
    <row r="1134" spans="1:206" s="4" customFormat="1">
      <c r="A1134" s="6"/>
      <c r="B1134" s="6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2"/>
      <c r="U1134" s="2"/>
      <c r="V1134" s="79"/>
      <c r="W1134" s="146"/>
      <c r="X1134" s="129"/>
      <c r="Y1134" s="79"/>
      <c r="Z1134" s="77"/>
      <c r="AA1134" s="77"/>
      <c r="AB1134" s="2"/>
      <c r="AC1134" s="2"/>
      <c r="AD1134" s="239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"/>
      <c r="EK1134" s="1"/>
      <c r="EL1134" s="1"/>
      <c r="EM1134" s="1"/>
      <c r="EN1134" s="1"/>
      <c r="EO1134" s="1"/>
      <c r="EP1134" s="1"/>
      <c r="EQ1134" s="1"/>
      <c r="ER1134" s="1"/>
      <c r="ES1134" s="1"/>
      <c r="ET1134" s="1"/>
      <c r="EU1134" s="1"/>
      <c r="EV1134" s="1"/>
      <c r="EW1134" s="1"/>
      <c r="EX1134" s="1"/>
      <c r="EY1134" s="1"/>
      <c r="EZ1134" s="1"/>
      <c r="FA1134" s="1"/>
      <c r="FB1134" s="1"/>
      <c r="FC1134" s="1"/>
      <c r="FD1134" s="1"/>
      <c r="FE1134" s="1"/>
      <c r="FF1134" s="1"/>
      <c r="FG1134" s="1"/>
      <c r="FH1134" s="1"/>
      <c r="FI1134" s="1"/>
      <c r="FJ1134" s="1"/>
      <c r="FK1134" s="1"/>
      <c r="FL1134" s="1"/>
      <c r="FM1134" s="1"/>
      <c r="FN1134" s="1"/>
      <c r="FO1134" s="1"/>
      <c r="FP1134" s="1"/>
      <c r="FQ1134" s="1"/>
      <c r="FR1134" s="1"/>
      <c r="FS1134" s="1"/>
      <c r="FT1134" s="1"/>
      <c r="FU1134" s="1"/>
      <c r="FV1134" s="1"/>
      <c r="FW1134" s="1"/>
      <c r="FX1134" s="1"/>
      <c r="FY1134" s="1"/>
      <c r="FZ1134" s="1"/>
      <c r="GA1134" s="1"/>
      <c r="GB1134" s="1"/>
      <c r="GC1134" s="1"/>
      <c r="GD1134" s="1"/>
      <c r="GE1134" s="1"/>
      <c r="GF1134" s="1"/>
      <c r="GG1134" s="1"/>
      <c r="GH1134" s="1"/>
      <c r="GI1134" s="1"/>
      <c r="GJ1134" s="1"/>
      <c r="GK1134" s="1"/>
      <c r="GL1134" s="1"/>
      <c r="GM1134" s="1"/>
      <c r="GN1134" s="1"/>
      <c r="GO1134" s="1"/>
      <c r="GP1134" s="1"/>
      <c r="GQ1134" s="1"/>
      <c r="GR1134" s="1"/>
      <c r="GS1134" s="1"/>
      <c r="GT1134" s="1"/>
      <c r="GU1134" s="1"/>
      <c r="GV1134" s="1"/>
      <c r="GW1134" s="1"/>
      <c r="GX1134" s="1"/>
    </row>
    <row r="1135" spans="1:206" s="4" customFormat="1">
      <c r="A1135" s="6"/>
      <c r="B1135" s="6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2"/>
      <c r="U1135" s="2"/>
      <c r="V1135" s="79"/>
      <c r="W1135" s="146"/>
      <c r="X1135" s="129"/>
      <c r="Y1135" s="79"/>
      <c r="Z1135" s="77"/>
      <c r="AA1135" s="77"/>
      <c r="AB1135" s="2"/>
      <c r="AC1135" s="2"/>
      <c r="AD1135" s="239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  <c r="EG1135" s="1"/>
      <c r="EH1135" s="1"/>
      <c r="EI1135" s="1"/>
      <c r="EJ1135" s="1"/>
      <c r="EK1135" s="1"/>
      <c r="EL1135" s="1"/>
      <c r="EM1135" s="1"/>
      <c r="EN1135" s="1"/>
      <c r="EO1135" s="1"/>
      <c r="EP1135" s="1"/>
      <c r="EQ1135" s="1"/>
      <c r="ER1135" s="1"/>
      <c r="ES1135" s="1"/>
      <c r="ET1135" s="1"/>
      <c r="EU1135" s="1"/>
      <c r="EV1135" s="1"/>
      <c r="EW1135" s="1"/>
      <c r="EX1135" s="1"/>
      <c r="EY1135" s="1"/>
      <c r="EZ1135" s="1"/>
      <c r="FA1135" s="1"/>
      <c r="FB1135" s="1"/>
      <c r="FC1135" s="1"/>
      <c r="FD1135" s="1"/>
      <c r="FE1135" s="1"/>
      <c r="FF1135" s="1"/>
      <c r="FG1135" s="1"/>
      <c r="FH1135" s="1"/>
      <c r="FI1135" s="1"/>
      <c r="FJ1135" s="1"/>
      <c r="FK1135" s="1"/>
      <c r="FL1135" s="1"/>
      <c r="FM1135" s="1"/>
      <c r="FN1135" s="1"/>
      <c r="FO1135" s="1"/>
      <c r="FP1135" s="1"/>
      <c r="FQ1135" s="1"/>
      <c r="FR1135" s="1"/>
      <c r="FS1135" s="1"/>
      <c r="FT1135" s="1"/>
      <c r="FU1135" s="1"/>
      <c r="FV1135" s="1"/>
      <c r="FW1135" s="1"/>
      <c r="FX1135" s="1"/>
      <c r="FY1135" s="1"/>
      <c r="FZ1135" s="1"/>
      <c r="GA1135" s="1"/>
      <c r="GB1135" s="1"/>
      <c r="GC1135" s="1"/>
      <c r="GD1135" s="1"/>
      <c r="GE1135" s="1"/>
      <c r="GF1135" s="1"/>
      <c r="GG1135" s="1"/>
      <c r="GH1135" s="1"/>
      <c r="GI1135" s="1"/>
      <c r="GJ1135" s="1"/>
      <c r="GK1135" s="1"/>
      <c r="GL1135" s="1"/>
      <c r="GM1135" s="1"/>
      <c r="GN1135" s="1"/>
      <c r="GO1135" s="1"/>
      <c r="GP1135" s="1"/>
      <c r="GQ1135" s="1"/>
      <c r="GR1135" s="1"/>
      <c r="GS1135" s="1"/>
      <c r="GT1135" s="1"/>
      <c r="GU1135" s="1"/>
      <c r="GV1135" s="1"/>
      <c r="GW1135" s="1"/>
      <c r="GX1135" s="1"/>
    </row>
    <row r="1136" spans="1:206" s="4" customFormat="1">
      <c r="A1136" s="6"/>
      <c r="B1136" s="6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2"/>
      <c r="U1136" s="2"/>
      <c r="V1136" s="79"/>
      <c r="W1136" s="146"/>
      <c r="X1136" s="129"/>
      <c r="Y1136" s="79"/>
      <c r="Z1136" s="77"/>
      <c r="AA1136" s="77"/>
      <c r="AB1136" s="2"/>
      <c r="AC1136" s="2"/>
      <c r="AD1136" s="239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  <c r="EG1136" s="1"/>
      <c r="EH1136" s="1"/>
      <c r="EI1136" s="1"/>
      <c r="EJ1136" s="1"/>
      <c r="EK1136" s="1"/>
      <c r="EL1136" s="1"/>
      <c r="EM1136" s="1"/>
      <c r="EN1136" s="1"/>
      <c r="EO1136" s="1"/>
      <c r="EP1136" s="1"/>
      <c r="EQ1136" s="1"/>
      <c r="ER1136" s="1"/>
      <c r="ES1136" s="1"/>
      <c r="ET1136" s="1"/>
      <c r="EU1136" s="1"/>
      <c r="EV1136" s="1"/>
      <c r="EW1136" s="1"/>
      <c r="EX1136" s="1"/>
      <c r="EY1136" s="1"/>
      <c r="EZ1136" s="1"/>
      <c r="FA1136" s="1"/>
      <c r="FB1136" s="1"/>
      <c r="FC1136" s="1"/>
      <c r="FD1136" s="1"/>
      <c r="FE1136" s="1"/>
      <c r="FF1136" s="1"/>
      <c r="FG1136" s="1"/>
      <c r="FH1136" s="1"/>
      <c r="FI1136" s="1"/>
      <c r="FJ1136" s="1"/>
      <c r="FK1136" s="1"/>
      <c r="FL1136" s="1"/>
      <c r="FM1136" s="1"/>
      <c r="FN1136" s="1"/>
      <c r="FO1136" s="1"/>
      <c r="FP1136" s="1"/>
      <c r="FQ1136" s="1"/>
      <c r="FR1136" s="1"/>
      <c r="FS1136" s="1"/>
      <c r="FT1136" s="1"/>
      <c r="FU1136" s="1"/>
      <c r="FV1136" s="1"/>
      <c r="FW1136" s="1"/>
      <c r="FX1136" s="1"/>
      <c r="FY1136" s="1"/>
      <c r="FZ1136" s="1"/>
      <c r="GA1136" s="1"/>
      <c r="GB1136" s="1"/>
      <c r="GC1136" s="1"/>
      <c r="GD1136" s="1"/>
      <c r="GE1136" s="1"/>
      <c r="GF1136" s="1"/>
      <c r="GG1136" s="1"/>
      <c r="GH1136" s="1"/>
      <c r="GI1136" s="1"/>
      <c r="GJ1136" s="1"/>
      <c r="GK1136" s="1"/>
      <c r="GL1136" s="1"/>
      <c r="GM1136" s="1"/>
      <c r="GN1136" s="1"/>
      <c r="GO1136" s="1"/>
      <c r="GP1136" s="1"/>
      <c r="GQ1136" s="1"/>
      <c r="GR1136" s="1"/>
      <c r="GS1136" s="1"/>
      <c r="GT1136" s="1"/>
      <c r="GU1136" s="1"/>
      <c r="GV1136" s="1"/>
      <c r="GW1136" s="1"/>
      <c r="GX1136" s="1"/>
    </row>
    <row r="1137" spans="1:206" s="4" customFormat="1">
      <c r="A1137" s="6"/>
      <c r="B1137" s="6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2"/>
      <c r="U1137" s="2"/>
      <c r="V1137" s="79"/>
      <c r="W1137" s="146"/>
      <c r="X1137" s="129"/>
      <c r="Y1137" s="79"/>
      <c r="Z1137" s="77"/>
      <c r="AA1137" s="77"/>
      <c r="AB1137" s="2"/>
      <c r="AC1137" s="2"/>
      <c r="AD1137" s="239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  <c r="EG1137" s="1"/>
      <c r="EH1137" s="1"/>
      <c r="EI1137" s="1"/>
      <c r="EJ1137" s="1"/>
      <c r="EK1137" s="1"/>
      <c r="EL1137" s="1"/>
      <c r="EM1137" s="1"/>
      <c r="EN1137" s="1"/>
      <c r="EO1137" s="1"/>
      <c r="EP1137" s="1"/>
      <c r="EQ1137" s="1"/>
      <c r="ER1137" s="1"/>
      <c r="ES1137" s="1"/>
      <c r="ET1137" s="1"/>
      <c r="EU1137" s="1"/>
      <c r="EV1137" s="1"/>
      <c r="EW1137" s="1"/>
      <c r="EX1137" s="1"/>
      <c r="EY1137" s="1"/>
      <c r="EZ1137" s="1"/>
      <c r="FA1137" s="1"/>
      <c r="FB1137" s="1"/>
      <c r="FC1137" s="1"/>
      <c r="FD1137" s="1"/>
      <c r="FE1137" s="1"/>
      <c r="FF1137" s="1"/>
      <c r="FG1137" s="1"/>
      <c r="FH1137" s="1"/>
      <c r="FI1137" s="1"/>
      <c r="FJ1137" s="1"/>
      <c r="FK1137" s="1"/>
      <c r="FL1137" s="1"/>
      <c r="FM1137" s="1"/>
      <c r="FN1137" s="1"/>
      <c r="FO1137" s="1"/>
      <c r="FP1137" s="1"/>
      <c r="FQ1137" s="1"/>
      <c r="FR1137" s="1"/>
      <c r="FS1137" s="1"/>
      <c r="FT1137" s="1"/>
      <c r="FU1137" s="1"/>
      <c r="FV1137" s="1"/>
      <c r="FW1137" s="1"/>
      <c r="FX1137" s="1"/>
      <c r="FY1137" s="1"/>
      <c r="FZ1137" s="1"/>
      <c r="GA1137" s="1"/>
      <c r="GB1137" s="1"/>
      <c r="GC1137" s="1"/>
      <c r="GD1137" s="1"/>
      <c r="GE1137" s="1"/>
      <c r="GF1137" s="1"/>
      <c r="GG1137" s="1"/>
      <c r="GH1137" s="1"/>
      <c r="GI1137" s="1"/>
      <c r="GJ1137" s="1"/>
      <c r="GK1137" s="1"/>
      <c r="GL1137" s="1"/>
      <c r="GM1137" s="1"/>
      <c r="GN1137" s="1"/>
      <c r="GO1137" s="1"/>
      <c r="GP1137" s="1"/>
      <c r="GQ1137" s="1"/>
      <c r="GR1137" s="1"/>
      <c r="GS1137" s="1"/>
      <c r="GT1137" s="1"/>
      <c r="GU1137" s="1"/>
      <c r="GV1137" s="1"/>
      <c r="GW1137" s="1"/>
      <c r="GX1137" s="1"/>
    </row>
    <row r="1138" spans="1:206" s="4" customFormat="1">
      <c r="A1138" s="6"/>
      <c r="B1138" s="6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2"/>
      <c r="U1138" s="2"/>
      <c r="V1138" s="79"/>
      <c r="W1138" s="146"/>
      <c r="X1138" s="129"/>
      <c r="Y1138" s="79"/>
      <c r="Z1138" s="77"/>
      <c r="AA1138" s="77"/>
      <c r="AB1138" s="2"/>
      <c r="AC1138" s="2"/>
      <c r="AD1138" s="239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  <c r="EG1138" s="1"/>
      <c r="EH1138" s="1"/>
      <c r="EI1138" s="1"/>
      <c r="EJ1138" s="1"/>
      <c r="EK1138" s="1"/>
      <c r="EL1138" s="1"/>
      <c r="EM1138" s="1"/>
      <c r="EN1138" s="1"/>
      <c r="EO1138" s="1"/>
      <c r="EP1138" s="1"/>
      <c r="EQ1138" s="1"/>
      <c r="ER1138" s="1"/>
      <c r="ES1138" s="1"/>
      <c r="ET1138" s="1"/>
      <c r="EU1138" s="1"/>
      <c r="EV1138" s="1"/>
      <c r="EW1138" s="1"/>
      <c r="EX1138" s="1"/>
      <c r="EY1138" s="1"/>
      <c r="EZ1138" s="1"/>
      <c r="FA1138" s="1"/>
      <c r="FB1138" s="1"/>
      <c r="FC1138" s="1"/>
      <c r="FD1138" s="1"/>
      <c r="FE1138" s="1"/>
      <c r="FF1138" s="1"/>
      <c r="FG1138" s="1"/>
      <c r="FH1138" s="1"/>
      <c r="FI1138" s="1"/>
      <c r="FJ1138" s="1"/>
      <c r="FK1138" s="1"/>
      <c r="FL1138" s="1"/>
      <c r="FM1138" s="1"/>
      <c r="FN1138" s="1"/>
      <c r="FO1138" s="1"/>
      <c r="FP1138" s="1"/>
      <c r="FQ1138" s="1"/>
      <c r="FR1138" s="1"/>
      <c r="FS1138" s="1"/>
      <c r="FT1138" s="1"/>
      <c r="FU1138" s="1"/>
      <c r="FV1138" s="1"/>
      <c r="FW1138" s="1"/>
      <c r="FX1138" s="1"/>
      <c r="FY1138" s="1"/>
      <c r="FZ1138" s="1"/>
      <c r="GA1138" s="1"/>
      <c r="GB1138" s="1"/>
      <c r="GC1138" s="1"/>
      <c r="GD1138" s="1"/>
      <c r="GE1138" s="1"/>
      <c r="GF1138" s="1"/>
      <c r="GG1138" s="1"/>
      <c r="GH1138" s="1"/>
      <c r="GI1138" s="1"/>
      <c r="GJ1138" s="1"/>
      <c r="GK1138" s="1"/>
      <c r="GL1138" s="1"/>
      <c r="GM1138" s="1"/>
      <c r="GN1138" s="1"/>
      <c r="GO1138" s="1"/>
      <c r="GP1138" s="1"/>
      <c r="GQ1138" s="1"/>
      <c r="GR1138" s="1"/>
      <c r="GS1138" s="1"/>
      <c r="GT1138" s="1"/>
      <c r="GU1138" s="1"/>
      <c r="GV1138" s="1"/>
      <c r="GW1138" s="1"/>
      <c r="GX1138" s="1"/>
    </row>
    <row r="1139" spans="1:206" s="4" customFormat="1">
      <c r="A1139" s="6"/>
      <c r="B1139" s="6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2"/>
      <c r="U1139" s="2"/>
      <c r="V1139" s="79"/>
      <c r="W1139" s="146"/>
      <c r="X1139" s="129"/>
      <c r="Y1139" s="79"/>
      <c r="Z1139" s="77"/>
      <c r="AA1139" s="77"/>
      <c r="AB1139" s="2"/>
      <c r="AC1139" s="2"/>
      <c r="AD1139" s="239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  <c r="EG1139" s="1"/>
      <c r="EH1139" s="1"/>
      <c r="EI1139" s="1"/>
      <c r="EJ1139" s="1"/>
      <c r="EK1139" s="1"/>
      <c r="EL1139" s="1"/>
      <c r="EM1139" s="1"/>
      <c r="EN1139" s="1"/>
      <c r="EO1139" s="1"/>
      <c r="EP1139" s="1"/>
      <c r="EQ1139" s="1"/>
      <c r="ER1139" s="1"/>
      <c r="ES1139" s="1"/>
      <c r="ET1139" s="1"/>
      <c r="EU1139" s="1"/>
      <c r="EV1139" s="1"/>
      <c r="EW1139" s="1"/>
      <c r="EX1139" s="1"/>
      <c r="EY1139" s="1"/>
      <c r="EZ1139" s="1"/>
      <c r="FA1139" s="1"/>
      <c r="FB1139" s="1"/>
      <c r="FC1139" s="1"/>
      <c r="FD1139" s="1"/>
      <c r="FE1139" s="1"/>
      <c r="FF1139" s="1"/>
      <c r="FG1139" s="1"/>
      <c r="FH1139" s="1"/>
      <c r="FI1139" s="1"/>
      <c r="FJ1139" s="1"/>
      <c r="FK1139" s="1"/>
      <c r="FL1139" s="1"/>
      <c r="FM1139" s="1"/>
      <c r="FN1139" s="1"/>
      <c r="FO1139" s="1"/>
      <c r="FP1139" s="1"/>
      <c r="FQ1139" s="1"/>
      <c r="FR1139" s="1"/>
      <c r="FS1139" s="1"/>
      <c r="FT1139" s="1"/>
      <c r="FU1139" s="1"/>
      <c r="FV1139" s="1"/>
      <c r="FW1139" s="1"/>
      <c r="FX1139" s="1"/>
      <c r="FY1139" s="1"/>
      <c r="FZ1139" s="1"/>
      <c r="GA1139" s="1"/>
      <c r="GB1139" s="1"/>
      <c r="GC1139" s="1"/>
      <c r="GD1139" s="1"/>
      <c r="GE1139" s="1"/>
      <c r="GF1139" s="1"/>
      <c r="GG1139" s="1"/>
      <c r="GH1139" s="1"/>
      <c r="GI1139" s="1"/>
      <c r="GJ1139" s="1"/>
      <c r="GK1139" s="1"/>
      <c r="GL1139" s="1"/>
      <c r="GM1139" s="1"/>
      <c r="GN1139" s="1"/>
      <c r="GO1139" s="1"/>
      <c r="GP1139" s="1"/>
      <c r="GQ1139" s="1"/>
      <c r="GR1139" s="1"/>
      <c r="GS1139" s="1"/>
      <c r="GT1139" s="1"/>
      <c r="GU1139" s="1"/>
      <c r="GV1139" s="1"/>
      <c r="GW1139" s="1"/>
      <c r="GX1139" s="1"/>
    </row>
    <row r="1140" spans="1:206" s="4" customFormat="1">
      <c r="A1140" s="6"/>
      <c r="B1140" s="6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2"/>
      <c r="U1140" s="2"/>
      <c r="V1140" s="79"/>
      <c r="W1140" s="146"/>
      <c r="X1140" s="129"/>
      <c r="Y1140" s="79"/>
      <c r="Z1140" s="77"/>
      <c r="AA1140" s="77"/>
      <c r="AB1140" s="2"/>
      <c r="AC1140" s="2"/>
      <c r="AD1140" s="239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  <c r="EG1140" s="1"/>
      <c r="EH1140" s="1"/>
      <c r="EI1140" s="1"/>
      <c r="EJ1140" s="1"/>
      <c r="EK1140" s="1"/>
      <c r="EL1140" s="1"/>
      <c r="EM1140" s="1"/>
      <c r="EN1140" s="1"/>
      <c r="EO1140" s="1"/>
      <c r="EP1140" s="1"/>
      <c r="EQ1140" s="1"/>
      <c r="ER1140" s="1"/>
      <c r="ES1140" s="1"/>
      <c r="ET1140" s="1"/>
      <c r="EU1140" s="1"/>
      <c r="EV1140" s="1"/>
      <c r="EW1140" s="1"/>
      <c r="EX1140" s="1"/>
      <c r="EY1140" s="1"/>
      <c r="EZ1140" s="1"/>
      <c r="FA1140" s="1"/>
      <c r="FB1140" s="1"/>
      <c r="FC1140" s="1"/>
      <c r="FD1140" s="1"/>
      <c r="FE1140" s="1"/>
      <c r="FF1140" s="1"/>
      <c r="FG1140" s="1"/>
      <c r="FH1140" s="1"/>
      <c r="FI1140" s="1"/>
      <c r="FJ1140" s="1"/>
      <c r="FK1140" s="1"/>
      <c r="FL1140" s="1"/>
      <c r="FM1140" s="1"/>
      <c r="FN1140" s="1"/>
      <c r="FO1140" s="1"/>
      <c r="FP1140" s="1"/>
      <c r="FQ1140" s="1"/>
      <c r="FR1140" s="1"/>
      <c r="FS1140" s="1"/>
      <c r="FT1140" s="1"/>
      <c r="FU1140" s="1"/>
      <c r="FV1140" s="1"/>
      <c r="FW1140" s="1"/>
      <c r="FX1140" s="1"/>
      <c r="FY1140" s="1"/>
      <c r="FZ1140" s="1"/>
      <c r="GA1140" s="1"/>
      <c r="GB1140" s="1"/>
      <c r="GC1140" s="1"/>
      <c r="GD1140" s="1"/>
      <c r="GE1140" s="1"/>
      <c r="GF1140" s="1"/>
      <c r="GG1140" s="1"/>
      <c r="GH1140" s="1"/>
      <c r="GI1140" s="1"/>
      <c r="GJ1140" s="1"/>
      <c r="GK1140" s="1"/>
      <c r="GL1140" s="1"/>
      <c r="GM1140" s="1"/>
      <c r="GN1140" s="1"/>
      <c r="GO1140" s="1"/>
      <c r="GP1140" s="1"/>
      <c r="GQ1140" s="1"/>
      <c r="GR1140" s="1"/>
      <c r="GS1140" s="1"/>
      <c r="GT1140" s="1"/>
      <c r="GU1140" s="1"/>
      <c r="GV1140" s="1"/>
      <c r="GW1140" s="1"/>
      <c r="GX1140" s="1"/>
    </row>
    <row r="1141" spans="1:206" s="4" customFormat="1">
      <c r="A1141" s="6"/>
      <c r="B1141" s="6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2"/>
      <c r="U1141" s="2"/>
      <c r="V1141" s="79"/>
      <c r="W1141" s="146"/>
      <c r="X1141" s="129"/>
      <c r="Y1141" s="79"/>
      <c r="Z1141" s="77"/>
      <c r="AA1141" s="77"/>
      <c r="AB1141" s="2"/>
      <c r="AC1141" s="2"/>
      <c r="AD1141" s="239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  <c r="EG1141" s="1"/>
      <c r="EH1141" s="1"/>
      <c r="EI1141" s="1"/>
      <c r="EJ1141" s="1"/>
      <c r="EK1141" s="1"/>
      <c r="EL1141" s="1"/>
      <c r="EM1141" s="1"/>
      <c r="EN1141" s="1"/>
      <c r="EO1141" s="1"/>
      <c r="EP1141" s="1"/>
      <c r="EQ1141" s="1"/>
      <c r="ER1141" s="1"/>
      <c r="ES1141" s="1"/>
      <c r="ET1141" s="1"/>
      <c r="EU1141" s="1"/>
      <c r="EV1141" s="1"/>
      <c r="EW1141" s="1"/>
      <c r="EX1141" s="1"/>
      <c r="EY1141" s="1"/>
      <c r="EZ1141" s="1"/>
      <c r="FA1141" s="1"/>
      <c r="FB1141" s="1"/>
      <c r="FC1141" s="1"/>
      <c r="FD1141" s="1"/>
      <c r="FE1141" s="1"/>
      <c r="FF1141" s="1"/>
      <c r="FG1141" s="1"/>
      <c r="FH1141" s="1"/>
      <c r="FI1141" s="1"/>
      <c r="FJ1141" s="1"/>
      <c r="FK1141" s="1"/>
      <c r="FL1141" s="1"/>
      <c r="FM1141" s="1"/>
      <c r="FN1141" s="1"/>
      <c r="FO1141" s="1"/>
      <c r="FP1141" s="1"/>
      <c r="FQ1141" s="1"/>
      <c r="FR1141" s="1"/>
      <c r="FS1141" s="1"/>
      <c r="FT1141" s="1"/>
      <c r="FU1141" s="1"/>
      <c r="FV1141" s="1"/>
      <c r="FW1141" s="1"/>
      <c r="FX1141" s="1"/>
      <c r="FY1141" s="1"/>
      <c r="FZ1141" s="1"/>
      <c r="GA1141" s="1"/>
      <c r="GB1141" s="1"/>
      <c r="GC1141" s="1"/>
      <c r="GD1141" s="1"/>
      <c r="GE1141" s="1"/>
      <c r="GF1141" s="1"/>
      <c r="GG1141" s="1"/>
      <c r="GH1141" s="1"/>
      <c r="GI1141" s="1"/>
      <c r="GJ1141" s="1"/>
      <c r="GK1141" s="1"/>
      <c r="GL1141" s="1"/>
      <c r="GM1141" s="1"/>
      <c r="GN1141" s="1"/>
      <c r="GO1141" s="1"/>
      <c r="GP1141" s="1"/>
      <c r="GQ1141" s="1"/>
      <c r="GR1141" s="1"/>
      <c r="GS1141" s="1"/>
      <c r="GT1141" s="1"/>
      <c r="GU1141" s="1"/>
      <c r="GV1141" s="1"/>
      <c r="GW1141" s="1"/>
      <c r="GX1141" s="1"/>
    </row>
    <row r="1142" spans="1:206" s="4" customFormat="1">
      <c r="A1142" s="6"/>
      <c r="B1142" s="6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2"/>
      <c r="U1142" s="2"/>
      <c r="V1142" s="79"/>
      <c r="W1142" s="146"/>
      <c r="X1142" s="129"/>
      <c r="Y1142" s="79"/>
      <c r="Z1142" s="77"/>
      <c r="AA1142" s="77"/>
      <c r="AB1142" s="2"/>
      <c r="AC1142" s="2"/>
      <c r="AD1142" s="239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  <c r="EG1142" s="1"/>
      <c r="EH1142" s="1"/>
      <c r="EI1142" s="1"/>
      <c r="EJ1142" s="1"/>
      <c r="EK1142" s="1"/>
      <c r="EL1142" s="1"/>
      <c r="EM1142" s="1"/>
      <c r="EN1142" s="1"/>
      <c r="EO1142" s="1"/>
      <c r="EP1142" s="1"/>
      <c r="EQ1142" s="1"/>
      <c r="ER1142" s="1"/>
      <c r="ES1142" s="1"/>
      <c r="ET1142" s="1"/>
      <c r="EU1142" s="1"/>
      <c r="EV1142" s="1"/>
      <c r="EW1142" s="1"/>
      <c r="EX1142" s="1"/>
      <c r="EY1142" s="1"/>
      <c r="EZ1142" s="1"/>
      <c r="FA1142" s="1"/>
      <c r="FB1142" s="1"/>
      <c r="FC1142" s="1"/>
      <c r="FD1142" s="1"/>
      <c r="FE1142" s="1"/>
      <c r="FF1142" s="1"/>
      <c r="FG1142" s="1"/>
      <c r="FH1142" s="1"/>
      <c r="FI1142" s="1"/>
      <c r="FJ1142" s="1"/>
      <c r="FK1142" s="1"/>
      <c r="FL1142" s="1"/>
      <c r="FM1142" s="1"/>
      <c r="FN1142" s="1"/>
      <c r="FO1142" s="1"/>
      <c r="FP1142" s="1"/>
      <c r="FQ1142" s="1"/>
      <c r="FR1142" s="1"/>
      <c r="FS1142" s="1"/>
      <c r="FT1142" s="1"/>
      <c r="FU1142" s="1"/>
      <c r="FV1142" s="1"/>
      <c r="FW1142" s="1"/>
      <c r="FX1142" s="1"/>
      <c r="FY1142" s="1"/>
      <c r="FZ1142" s="1"/>
      <c r="GA1142" s="1"/>
      <c r="GB1142" s="1"/>
      <c r="GC1142" s="1"/>
      <c r="GD1142" s="1"/>
      <c r="GE1142" s="1"/>
      <c r="GF1142" s="1"/>
      <c r="GG1142" s="1"/>
      <c r="GH1142" s="1"/>
      <c r="GI1142" s="1"/>
      <c r="GJ1142" s="1"/>
      <c r="GK1142" s="1"/>
      <c r="GL1142" s="1"/>
      <c r="GM1142" s="1"/>
      <c r="GN1142" s="1"/>
      <c r="GO1142" s="1"/>
      <c r="GP1142" s="1"/>
      <c r="GQ1142" s="1"/>
      <c r="GR1142" s="1"/>
      <c r="GS1142" s="1"/>
      <c r="GT1142" s="1"/>
      <c r="GU1142" s="1"/>
      <c r="GV1142" s="1"/>
      <c r="GW1142" s="1"/>
      <c r="GX1142" s="1"/>
    </row>
    <row r="1143" spans="1:206" s="4" customFormat="1">
      <c r="A1143" s="6"/>
      <c r="B1143" s="6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2"/>
      <c r="U1143" s="2"/>
      <c r="V1143" s="79"/>
      <c r="W1143" s="146"/>
      <c r="X1143" s="129"/>
      <c r="Y1143" s="79"/>
      <c r="Z1143" s="77"/>
      <c r="AA1143" s="77"/>
      <c r="AB1143" s="2"/>
      <c r="AC1143" s="2"/>
      <c r="AD1143" s="239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  <c r="EG1143" s="1"/>
      <c r="EH1143" s="1"/>
      <c r="EI1143" s="1"/>
      <c r="EJ1143" s="1"/>
      <c r="EK1143" s="1"/>
      <c r="EL1143" s="1"/>
      <c r="EM1143" s="1"/>
      <c r="EN1143" s="1"/>
      <c r="EO1143" s="1"/>
      <c r="EP1143" s="1"/>
      <c r="EQ1143" s="1"/>
      <c r="ER1143" s="1"/>
      <c r="ES1143" s="1"/>
      <c r="ET1143" s="1"/>
      <c r="EU1143" s="1"/>
      <c r="EV1143" s="1"/>
      <c r="EW1143" s="1"/>
      <c r="EX1143" s="1"/>
      <c r="EY1143" s="1"/>
      <c r="EZ1143" s="1"/>
      <c r="FA1143" s="1"/>
      <c r="FB1143" s="1"/>
      <c r="FC1143" s="1"/>
      <c r="FD1143" s="1"/>
      <c r="FE1143" s="1"/>
      <c r="FF1143" s="1"/>
      <c r="FG1143" s="1"/>
      <c r="FH1143" s="1"/>
      <c r="FI1143" s="1"/>
      <c r="FJ1143" s="1"/>
      <c r="FK1143" s="1"/>
      <c r="FL1143" s="1"/>
      <c r="FM1143" s="1"/>
      <c r="FN1143" s="1"/>
      <c r="FO1143" s="1"/>
      <c r="FP1143" s="1"/>
      <c r="FQ1143" s="1"/>
      <c r="FR1143" s="1"/>
      <c r="FS1143" s="1"/>
      <c r="FT1143" s="1"/>
      <c r="FU1143" s="1"/>
      <c r="FV1143" s="1"/>
      <c r="FW1143" s="1"/>
      <c r="FX1143" s="1"/>
      <c r="FY1143" s="1"/>
      <c r="FZ1143" s="1"/>
      <c r="GA1143" s="1"/>
      <c r="GB1143" s="1"/>
      <c r="GC1143" s="1"/>
      <c r="GD1143" s="1"/>
      <c r="GE1143" s="1"/>
      <c r="GF1143" s="1"/>
      <c r="GG1143" s="1"/>
      <c r="GH1143" s="1"/>
      <c r="GI1143" s="1"/>
      <c r="GJ1143" s="1"/>
      <c r="GK1143" s="1"/>
      <c r="GL1143" s="1"/>
      <c r="GM1143" s="1"/>
      <c r="GN1143" s="1"/>
      <c r="GO1143" s="1"/>
      <c r="GP1143" s="1"/>
      <c r="GQ1143" s="1"/>
      <c r="GR1143" s="1"/>
      <c r="GS1143" s="1"/>
      <c r="GT1143" s="1"/>
      <c r="GU1143" s="1"/>
      <c r="GV1143" s="1"/>
      <c r="GW1143" s="1"/>
      <c r="GX1143" s="1"/>
    </row>
    <row r="1144" spans="1:206" s="4" customFormat="1">
      <c r="A1144" s="6"/>
      <c r="B1144" s="6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2"/>
      <c r="U1144" s="2"/>
      <c r="V1144" s="79"/>
      <c r="W1144" s="146"/>
      <c r="X1144" s="129"/>
      <c r="Y1144" s="79"/>
      <c r="Z1144" s="77"/>
      <c r="AA1144" s="77"/>
      <c r="AB1144" s="2"/>
      <c r="AC1144" s="2"/>
      <c r="AD1144" s="239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  <c r="EG1144" s="1"/>
      <c r="EH1144" s="1"/>
      <c r="EI1144" s="1"/>
      <c r="EJ1144" s="1"/>
      <c r="EK1144" s="1"/>
      <c r="EL1144" s="1"/>
      <c r="EM1144" s="1"/>
      <c r="EN1144" s="1"/>
      <c r="EO1144" s="1"/>
      <c r="EP1144" s="1"/>
      <c r="EQ1144" s="1"/>
      <c r="ER1144" s="1"/>
      <c r="ES1144" s="1"/>
      <c r="ET1144" s="1"/>
      <c r="EU1144" s="1"/>
      <c r="EV1144" s="1"/>
      <c r="EW1144" s="1"/>
      <c r="EX1144" s="1"/>
      <c r="EY1144" s="1"/>
      <c r="EZ1144" s="1"/>
      <c r="FA1144" s="1"/>
      <c r="FB1144" s="1"/>
      <c r="FC1144" s="1"/>
      <c r="FD1144" s="1"/>
      <c r="FE1144" s="1"/>
      <c r="FF1144" s="1"/>
      <c r="FG1144" s="1"/>
      <c r="FH1144" s="1"/>
      <c r="FI1144" s="1"/>
      <c r="FJ1144" s="1"/>
      <c r="FK1144" s="1"/>
      <c r="FL1144" s="1"/>
      <c r="FM1144" s="1"/>
      <c r="FN1144" s="1"/>
      <c r="FO1144" s="1"/>
      <c r="FP1144" s="1"/>
      <c r="FQ1144" s="1"/>
      <c r="FR1144" s="1"/>
      <c r="FS1144" s="1"/>
      <c r="FT1144" s="1"/>
      <c r="FU1144" s="1"/>
      <c r="FV1144" s="1"/>
      <c r="FW1144" s="1"/>
      <c r="FX1144" s="1"/>
      <c r="FY1144" s="1"/>
      <c r="FZ1144" s="1"/>
      <c r="GA1144" s="1"/>
      <c r="GB1144" s="1"/>
      <c r="GC1144" s="1"/>
      <c r="GD1144" s="1"/>
      <c r="GE1144" s="1"/>
      <c r="GF1144" s="1"/>
      <c r="GG1144" s="1"/>
      <c r="GH1144" s="1"/>
      <c r="GI1144" s="1"/>
      <c r="GJ1144" s="1"/>
      <c r="GK1144" s="1"/>
      <c r="GL1144" s="1"/>
      <c r="GM1144" s="1"/>
      <c r="GN1144" s="1"/>
      <c r="GO1144" s="1"/>
      <c r="GP1144" s="1"/>
      <c r="GQ1144" s="1"/>
      <c r="GR1144" s="1"/>
      <c r="GS1144" s="1"/>
      <c r="GT1144" s="1"/>
      <c r="GU1144" s="1"/>
      <c r="GV1144" s="1"/>
      <c r="GW1144" s="1"/>
      <c r="GX1144" s="1"/>
    </row>
    <row r="1145" spans="1:206" s="4" customFormat="1">
      <c r="A1145" s="6"/>
      <c r="B1145" s="6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2"/>
      <c r="U1145" s="2"/>
      <c r="V1145" s="79"/>
      <c r="W1145" s="146"/>
      <c r="X1145" s="129"/>
      <c r="Y1145" s="79"/>
      <c r="Z1145" s="77"/>
      <c r="AA1145" s="77"/>
      <c r="AB1145" s="2"/>
      <c r="AC1145" s="2"/>
      <c r="AD1145" s="239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  <c r="EG1145" s="1"/>
      <c r="EH1145" s="1"/>
      <c r="EI1145" s="1"/>
      <c r="EJ1145" s="1"/>
      <c r="EK1145" s="1"/>
      <c r="EL1145" s="1"/>
      <c r="EM1145" s="1"/>
      <c r="EN1145" s="1"/>
      <c r="EO1145" s="1"/>
      <c r="EP1145" s="1"/>
      <c r="EQ1145" s="1"/>
      <c r="ER1145" s="1"/>
      <c r="ES1145" s="1"/>
      <c r="ET1145" s="1"/>
      <c r="EU1145" s="1"/>
      <c r="EV1145" s="1"/>
      <c r="EW1145" s="1"/>
      <c r="EX1145" s="1"/>
      <c r="EY1145" s="1"/>
      <c r="EZ1145" s="1"/>
      <c r="FA1145" s="1"/>
      <c r="FB1145" s="1"/>
      <c r="FC1145" s="1"/>
      <c r="FD1145" s="1"/>
      <c r="FE1145" s="1"/>
      <c r="FF1145" s="1"/>
      <c r="FG1145" s="1"/>
      <c r="FH1145" s="1"/>
      <c r="FI1145" s="1"/>
      <c r="FJ1145" s="1"/>
      <c r="FK1145" s="1"/>
      <c r="FL1145" s="1"/>
      <c r="FM1145" s="1"/>
      <c r="FN1145" s="1"/>
      <c r="FO1145" s="1"/>
      <c r="FP1145" s="1"/>
      <c r="FQ1145" s="1"/>
      <c r="FR1145" s="1"/>
      <c r="FS1145" s="1"/>
      <c r="FT1145" s="1"/>
      <c r="FU1145" s="1"/>
      <c r="FV1145" s="1"/>
      <c r="FW1145" s="1"/>
      <c r="FX1145" s="1"/>
      <c r="FY1145" s="1"/>
      <c r="FZ1145" s="1"/>
      <c r="GA1145" s="1"/>
      <c r="GB1145" s="1"/>
      <c r="GC1145" s="1"/>
      <c r="GD1145" s="1"/>
      <c r="GE1145" s="1"/>
      <c r="GF1145" s="1"/>
      <c r="GG1145" s="1"/>
      <c r="GH1145" s="1"/>
      <c r="GI1145" s="1"/>
      <c r="GJ1145" s="1"/>
      <c r="GK1145" s="1"/>
      <c r="GL1145" s="1"/>
      <c r="GM1145" s="1"/>
      <c r="GN1145" s="1"/>
      <c r="GO1145" s="1"/>
      <c r="GP1145" s="1"/>
      <c r="GQ1145" s="1"/>
      <c r="GR1145" s="1"/>
      <c r="GS1145" s="1"/>
      <c r="GT1145" s="1"/>
      <c r="GU1145" s="1"/>
      <c r="GV1145" s="1"/>
      <c r="GW1145" s="1"/>
      <c r="GX1145" s="1"/>
    </row>
    <row r="1146" spans="1:206" s="4" customFormat="1">
      <c r="A1146" s="6"/>
      <c r="B1146" s="6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2"/>
      <c r="U1146" s="2"/>
      <c r="V1146" s="79"/>
      <c r="W1146" s="146"/>
      <c r="X1146" s="129"/>
      <c r="Y1146" s="79"/>
      <c r="Z1146" s="77"/>
      <c r="AA1146" s="77"/>
      <c r="AB1146" s="2"/>
      <c r="AC1146" s="2"/>
      <c r="AD1146" s="239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  <c r="EG1146" s="1"/>
      <c r="EH1146" s="1"/>
      <c r="EI1146" s="1"/>
      <c r="EJ1146" s="1"/>
      <c r="EK1146" s="1"/>
      <c r="EL1146" s="1"/>
      <c r="EM1146" s="1"/>
      <c r="EN1146" s="1"/>
      <c r="EO1146" s="1"/>
      <c r="EP1146" s="1"/>
      <c r="EQ1146" s="1"/>
      <c r="ER1146" s="1"/>
      <c r="ES1146" s="1"/>
      <c r="ET1146" s="1"/>
      <c r="EU1146" s="1"/>
      <c r="EV1146" s="1"/>
      <c r="EW1146" s="1"/>
      <c r="EX1146" s="1"/>
      <c r="EY1146" s="1"/>
      <c r="EZ1146" s="1"/>
      <c r="FA1146" s="1"/>
      <c r="FB1146" s="1"/>
      <c r="FC1146" s="1"/>
      <c r="FD1146" s="1"/>
      <c r="FE1146" s="1"/>
      <c r="FF1146" s="1"/>
      <c r="FG1146" s="1"/>
      <c r="FH1146" s="1"/>
      <c r="FI1146" s="1"/>
      <c r="FJ1146" s="1"/>
      <c r="FK1146" s="1"/>
      <c r="FL1146" s="1"/>
      <c r="FM1146" s="1"/>
      <c r="FN1146" s="1"/>
      <c r="FO1146" s="1"/>
      <c r="FP1146" s="1"/>
      <c r="FQ1146" s="1"/>
      <c r="FR1146" s="1"/>
      <c r="FS1146" s="1"/>
      <c r="FT1146" s="1"/>
      <c r="FU1146" s="1"/>
      <c r="FV1146" s="1"/>
      <c r="FW1146" s="1"/>
      <c r="FX1146" s="1"/>
      <c r="FY1146" s="1"/>
      <c r="FZ1146" s="1"/>
      <c r="GA1146" s="1"/>
      <c r="GB1146" s="1"/>
      <c r="GC1146" s="1"/>
      <c r="GD1146" s="1"/>
      <c r="GE1146" s="1"/>
      <c r="GF1146" s="1"/>
      <c r="GG1146" s="1"/>
      <c r="GH1146" s="1"/>
      <c r="GI1146" s="1"/>
      <c r="GJ1146" s="1"/>
      <c r="GK1146" s="1"/>
      <c r="GL1146" s="1"/>
      <c r="GM1146" s="1"/>
      <c r="GN1146" s="1"/>
      <c r="GO1146" s="1"/>
      <c r="GP1146" s="1"/>
      <c r="GQ1146" s="1"/>
      <c r="GR1146" s="1"/>
      <c r="GS1146" s="1"/>
      <c r="GT1146" s="1"/>
      <c r="GU1146" s="1"/>
      <c r="GV1146" s="1"/>
      <c r="GW1146" s="1"/>
      <c r="GX1146" s="1"/>
    </row>
    <row r="1147" spans="1:206" s="4" customFormat="1">
      <c r="A1147" s="6"/>
      <c r="B1147" s="6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2"/>
      <c r="U1147" s="2"/>
      <c r="V1147" s="79"/>
      <c r="W1147" s="146"/>
      <c r="X1147" s="129"/>
      <c r="Y1147" s="79"/>
      <c r="Z1147" s="77"/>
      <c r="AA1147" s="77"/>
      <c r="AB1147" s="2"/>
      <c r="AC1147" s="2"/>
      <c r="AD1147" s="239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  <c r="EG1147" s="1"/>
      <c r="EH1147" s="1"/>
      <c r="EI1147" s="1"/>
      <c r="EJ1147" s="1"/>
      <c r="EK1147" s="1"/>
      <c r="EL1147" s="1"/>
      <c r="EM1147" s="1"/>
      <c r="EN1147" s="1"/>
      <c r="EO1147" s="1"/>
      <c r="EP1147" s="1"/>
      <c r="EQ1147" s="1"/>
      <c r="ER1147" s="1"/>
      <c r="ES1147" s="1"/>
      <c r="ET1147" s="1"/>
      <c r="EU1147" s="1"/>
      <c r="EV1147" s="1"/>
      <c r="EW1147" s="1"/>
      <c r="EX1147" s="1"/>
      <c r="EY1147" s="1"/>
      <c r="EZ1147" s="1"/>
      <c r="FA1147" s="1"/>
      <c r="FB1147" s="1"/>
      <c r="FC1147" s="1"/>
      <c r="FD1147" s="1"/>
      <c r="FE1147" s="1"/>
      <c r="FF1147" s="1"/>
      <c r="FG1147" s="1"/>
      <c r="FH1147" s="1"/>
      <c r="FI1147" s="1"/>
      <c r="FJ1147" s="1"/>
      <c r="FK1147" s="1"/>
      <c r="FL1147" s="1"/>
      <c r="FM1147" s="1"/>
      <c r="FN1147" s="1"/>
      <c r="FO1147" s="1"/>
      <c r="FP1147" s="1"/>
      <c r="FQ1147" s="1"/>
      <c r="FR1147" s="1"/>
      <c r="FS1147" s="1"/>
      <c r="FT1147" s="1"/>
      <c r="FU1147" s="1"/>
      <c r="FV1147" s="1"/>
      <c r="FW1147" s="1"/>
      <c r="FX1147" s="1"/>
      <c r="FY1147" s="1"/>
      <c r="FZ1147" s="1"/>
      <c r="GA1147" s="1"/>
      <c r="GB1147" s="1"/>
      <c r="GC1147" s="1"/>
      <c r="GD1147" s="1"/>
      <c r="GE1147" s="1"/>
      <c r="GF1147" s="1"/>
      <c r="GG1147" s="1"/>
      <c r="GH1147" s="1"/>
      <c r="GI1147" s="1"/>
      <c r="GJ1147" s="1"/>
      <c r="GK1147" s="1"/>
      <c r="GL1147" s="1"/>
      <c r="GM1147" s="1"/>
      <c r="GN1147" s="1"/>
      <c r="GO1147" s="1"/>
      <c r="GP1147" s="1"/>
      <c r="GQ1147" s="1"/>
      <c r="GR1147" s="1"/>
      <c r="GS1147" s="1"/>
      <c r="GT1147" s="1"/>
      <c r="GU1147" s="1"/>
      <c r="GV1147" s="1"/>
      <c r="GW1147" s="1"/>
      <c r="GX1147" s="1"/>
    </row>
    <row r="1148" spans="1:206" s="4" customFormat="1">
      <c r="A1148" s="6"/>
      <c r="B1148" s="6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2"/>
      <c r="U1148" s="2"/>
      <c r="V1148" s="79"/>
      <c r="W1148" s="146"/>
      <c r="X1148" s="129"/>
      <c r="Y1148" s="79"/>
      <c r="Z1148" s="77"/>
      <c r="AA1148" s="77"/>
      <c r="AB1148" s="2"/>
      <c r="AC1148" s="2"/>
      <c r="AD1148" s="239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  <c r="DF1148" s="1"/>
      <c r="DG1148" s="1"/>
      <c r="DH1148" s="1"/>
      <c r="DI1148" s="1"/>
      <c r="DJ1148" s="1"/>
      <c r="DK1148" s="1"/>
      <c r="DL1148" s="1"/>
      <c r="DM1148" s="1"/>
      <c r="DN1148" s="1"/>
      <c r="DO1148" s="1"/>
      <c r="DP1148" s="1"/>
      <c r="DQ1148" s="1"/>
      <c r="DR1148" s="1"/>
      <c r="DS1148" s="1"/>
      <c r="DT1148" s="1"/>
      <c r="DU1148" s="1"/>
      <c r="DV1148" s="1"/>
      <c r="DW1148" s="1"/>
      <c r="DX1148" s="1"/>
      <c r="DY1148" s="1"/>
      <c r="DZ1148" s="1"/>
      <c r="EA1148" s="1"/>
      <c r="EB1148" s="1"/>
      <c r="EC1148" s="1"/>
      <c r="ED1148" s="1"/>
      <c r="EE1148" s="1"/>
      <c r="EF1148" s="1"/>
      <c r="EG1148" s="1"/>
      <c r="EH1148" s="1"/>
      <c r="EI1148" s="1"/>
      <c r="EJ1148" s="1"/>
      <c r="EK1148" s="1"/>
      <c r="EL1148" s="1"/>
      <c r="EM1148" s="1"/>
      <c r="EN1148" s="1"/>
      <c r="EO1148" s="1"/>
      <c r="EP1148" s="1"/>
      <c r="EQ1148" s="1"/>
      <c r="ER1148" s="1"/>
      <c r="ES1148" s="1"/>
      <c r="ET1148" s="1"/>
      <c r="EU1148" s="1"/>
      <c r="EV1148" s="1"/>
      <c r="EW1148" s="1"/>
      <c r="EX1148" s="1"/>
      <c r="EY1148" s="1"/>
      <c r="EZ1148" s="1"/>
      <c r="FA1148" s="1"/>
      <c r="FB1148" s="1"/>
      <c r="FC1148" s="1"/>
      <c r="FD1148" s="1"/>
      <c r="FE1148" s="1"/>
      <c r="FF1148" s="1"/>
      <c r="FG1148" s="1"/>
      <c r="FH1148" s="1"/>
      <c r="FI1148" s="1"/>
      <c r="FJ1148" s="1"/>
      <c r="FK1148" s="1"/>
      <c r="FL1148" s="1"/>
      <c r="FM1148" s="1"/>
      <c r="FN1148" s="1"/>
      <c r="FO1148" s="1"/>
      <c r="FP1148" s="1"/>
      <c r="FQ1148" s="1"/>
      <c r="FR1148" s="1"/>
      <c r="FS1148" s="1"/>
      <c r="FT1148" s="1"/>
      <c r="FU1148" s="1"/>
      <c r="FV1148" s="1"/>
      <c r="FW1148" s="1"/>
      <c r="FX1148" s="1"/>
      <c r="FY1148" s="1"/>
      <c r="FZ1148" s="1"/>
      <c r="GA1148" s="1"/>
      <c r="GB1148" s="1"/>
      <c r="GC1148" s="1"/>
      <c r="GD1148" s="1"/>
      <c r="GE1148" s="1"/>
      <c r="GF1148" s="1"/>
      <c r="GG1148" s="1"/>
      <c r="GH1148" s="1"/>
      <c r="GI1148" s="1"/>
      <c r="GJ1148" s="1"/>
      <c r="GK1148" s="1"/>
      <c r="GL1148" s="1"/>
      <c r="GM1148" s="1"/>
      <c r="GN1148" s="1"/>
      <c r="GO1148" s="1"/>
      <c r="GP1148" s="1"/>
      <c r="GQ1148" s="1"/>
      <c r="GR1148" s="1"/>
      <c r="GS1148" s="1"/>
      <c r="GT1148" s="1"/>
      <c r="GU1148" s="1"/>
      <c r="GV1148" s="1"/>
      <c r="GW1148" s="1"/>
      <c r="GX1148" s="1"/>
    </row>
    <row r="1149" spans="1:206" s="4" customFormat="1">
      <c r="A1149" s="6"/>
      <c r="B1149" s="6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2"/>
      <c r="U1149" s="2"/>
      <c r="V1149" s="79"/>
      <c r="W1149" s="146"/>
      <c r="X1149" s="129"/>
      <c r="Y1149" s="79"/>
      <c r="Z1149" s="77"/>
      <c r="AA1149" s="77"/>
      <c r="AB1149" s="2"/>
      <c r="AC1149" s="2"/>
      <c r="AD1149" s="239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  <c r="DF1149" s="1"/>
      <c r="DG1149" s="1"/>
      <c r="DH1149" s="1"/>
      <c r="DI1149" s="1"/>
      <c r="DJ1149" s="1"/>
      <c r="DK1149" s="1"/>
      <c r="DL1149" s="1"/>
      <c r="DM1149" s="1"/>
      <c r="DN1149" s="1"/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  <c r="EA1149" s="1"/>
      <c r="EB1149" s="1"/>
      <c r="EC1149" s="1"/>
      <c r="ED1149" s="1"/>
      <c r="EE1149" s="1"/>
      <c r="EF1149" s="1"/>
      <c r="EG1149" s="1"/>
      <c r="EH1149" s="1"/>
      <c r="EI1149" s="1"/>
      <c r="EJ1149" s="1"/>
      <c r="EK1149" s="1"/>
      <c r="EL1149" s="1"/>
      <c r="EM1149" s="1"/>
      <c r="EN1149" s="1"/>
      <c r="EO1149" s="1"/>
      <c r="EP1149" s="1"/>
      <c r="EQ1149" s="1"/>
      <c r="ER1149" s="1"/>
      <c r="ES1149" s="1"/>
      <c r="ET1149" s="1"/>
      <c r="EU1149" s="1"/>
      <c r="EV1149" s="1"/>
      <c r="EW1149" s="1"/>
      <c r="EX1149" s="1"/>
      <c r="EY1149" s="1"/>
      <c r="EZ1149" s="1"/>
      <c r="FA1149" s="1"/>
      <c r="FB1149" s="1"/>
      <c r="FC1149" s="1"/>
      <c r="FD1149" s="1"/>
      <c r="FE1149" s="1"/>
      <c r="FF1149" s="1"/>
      <c r="FG1149" s="1"/>
      <c r="FH1149" s="1"/>
      <c r="FI1149" s="1"/>
      <c r="FJ1149" s="1"/>
      <c r="FK1149" s="1"/>
      <c r="FL1149" s="1"/>
      <c r="FM1149" s="1"/>
      <c r="FN1149" s="1"/>
      <c r="FO1149" s="1"/>
      <c r="FP1149" s="1"/>
      <c r="FQ1149" s="1"/>
      <c r="FR1149" s="1"/>
      <c r="FS1149" s="1"/>
      <c r="FT1149" s="1"/>
      <c r="FU1149" s="1"/>
      <c r="FV1149" s="1"/>
      <c r="FW1149" s="1"/>
      <c r="FX1149" s="1"/>
      <c r="FY1149" s="1"/>
      <c r="FZ1149" s="1"/>
      <c r="GA1149" s="1"/>
      <c r="GB1149" s="1"/>
      <c r="GC1149" s="1"/>
      <c r="GD1149" s="1"/>
      <c r="GE1149" s="1"/>
      <c r="GF1149" s="1"/>
      <c r="GG1149" s="1"/>
      <c r="GH1149" s="1"/>
      <c r="GI1149" s="1"/>
      <c r="GJ1149" s="1"/>
      <c r="GK1149" s="1"/>
      <c r="GL1149" s="1"/>
      <c r="GM1149" s="1"/>
      <c r="GN1149" s="1"/>
      <c r="GO1149" s="1"/>
      <c r="GP1149" s="1"/>
      <c r="GQ1149" s="1"/>
      <c r="GR1149" s="1"/>
      <c r="GS1149" s="1"/>
      <c r="GT1149" s="1"/>
      <c r="GU1149" s="1"/>
      <c r="GV1149" s="1"/>
      <c r="GW1149" s="1"/>
      <c r="GX1149" s="1"/>
    </row>
    <row r="1150" spans="1:206" s="4" customFormat="1">
      <c r="A1150" s="6"/>
      <c r="B1150" s="6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2"/>
      <c r="U1150" s="2"/>
      <c r="V1150" s="79"/>
      <c r="W1150" s="146"/>
      <c r="X1150" s="129"/>
      <c r="Y1150" s="79"/>
      <c r="Z1150" s="77"/>
      <c r="AA1150" s="77"/>
      <c r="AB1150" s="2"/>
      <c r="AC1150" s="2"/>
      <c r="AD1150" s="239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F1150" s="1"/>
      <c r="DG1150" s="1"/>
      <c r="DH1150" s="1"/>
      <c r="DI1150" s="1"/>
      <c r="DJ1150" s="1"/>
      <c r="DK1150" s="1"/>
      <c r="DL1150" s="1"/>
      <c r="DM1150" s="1"/>
      <c r="DN1150" s="1"/>
      <c r="DO1150" s="1"/>
      <c r="DP1150" s="1"/>
      <c r="DQ1150" s="1"/>
      <c r="DR1150" s="1"/>
      <c r="DS1150" s="1"/>
      <c r="DT1150" s="1"/>
      <c r="DU1150" s="1"/>
      <c r="DV1150" s="1"/>
      <c r="DW1150" s="1"/>
      <c r="DX1150" s="1"/>
      <c r="DY1150" s="1"/>
      <c r="DZ1150" s="1"/>
      <c r="EA1150" s="1"/>
      <c r="EB1150" s="1"/>
      <c r="EC1150" s="1"/>
      <c r="ED1150" s="1"/>
      <c r="EE1150" s="1"/>
      <c r="EF1150" s="1"/>
      <c r="EG1150" s="1"/>
      <c r="EH1150" s="1"/>
      <c r="EI1150" s="1"/>
      <c r="EJ1150" s="1"/>
      <c r="EK1150" s="1"/>
      <c r="EL1150" s="1"/>
      <c r="EM1150" s="1"/>
      <c r="EN1150" s="1"/>
      <c r="EO1150" s="1"/>
      <c r="EP1150" s="1"/>
      <c r="EQ1150" s="1"/>
      <c r="ER1150" s="1"/>
      <c r="ES1150" s="1"/>
      <c r="ET1150" s="1"/>
      <c r="EU1150" s="1"/>
      <c r="EV1150" s="1"/>
      <c r="EW1150" s="1"/>
      <c r="EX1150" s="1"/>
      <c r="EY1150" s="1"/>
      <c r="EZ1150" s="1"/>
      <c r="FA1150" s="1"/>
      <c r="FB1150" s="1"/>
      <c r="FC1150" s="1"/>
      <c r="FD1150" s="1"/>
      <c r="FE1150" s="1"/>
      <c r="FF1150" s="1"/>
      <c r="FG1150" s="1"/>
      <c r="FH1150" s="1"/>
      <c r="FI1150" s="1"/>
      <c r="FJ1150" s="1"/>
      <c r="FK1150" s="1"/>
      <c r="FL1150" s="1"/>
      <c r="FM1150" s="1"/>
      <c r="FN1150" s="1"/>
      <c r="FO1150" s="1"/>
      <c r="FP1150" s="1"/>
      <c r="FQ1150" s="1"/>
      <c r="FR1150" s="1"/>
      <c r="FS1150" s="1"/>
      <c r="FT1150" s="1"/>
      <c r="FU1150" s="1"/>
      <c r="FV1150" s="1"/>
      <c r="FW1150" s="1"/>
      <c r="FX1150" s="1"/>
      <c r="FY1150" s="1"/>
      <c r="FZ1150" s="1"/>
      <c r="GA1150" s="1"/>
      <c r="GB1150" s="1"/>
      <c r="GC1150" s="1"/>
      <c r="GD1150" s="1"/>
      <c r="GE1150" s="1"/>
      <c r="GF1150" s="1"/>
      <c r="GG1150" s="1"/>
      <c r="GH1150" s="1"/>
      <c r="GI1150" s="1"/>
      <c r="GJ1150" s="1"/>
      <c r="GK1150" s="1"/>
      <c r="GL1150" s="1"/>
      <c r="GM1150" s="1"/>
      <c r="GN1150" s="1"/>
      <c r="GO1150" s="1"/>
      <c r="GP1150" s="1"/>
      <c r="GQ1150" s="1"/>
      <c r="GR1150" s="1"/>
      <c r="GS1150" s="1"/>
      <c r="GT1150" s="1"/>
      <c r="GU1150" s="1"/>
      <c r="GV1150" s="1"/>
      <c r="GW1150" s="1"/>
      <c r="GX1150" s="1"/>
    </row>
    <row r="1151" spans="1:206" s="4" customFormat="1">
      <c r="A1151" s="6"/>
      <c r="B1151" s="6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2"/>
      <c r="U1151" s="2"/>
      <c r="V1151" s="79"/>
      <c r="W1151" s="146"/>
      <c r="X1151" s="129"/>
      <c r="Y1151" s="79"/>
      <c r="Z1151" s="77"/>
      <c r="AA1151" s="77"/>
      <c r="AB1151" s="2"/>
      <c r="AC1151" s="2"/>
      <c r="AD1151" s="239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F1151" s="1"/>
      <c r="DG1151" s="1"/>
      <c r="DH1151" s="1"/>
      <c r="DI1151" s="1"/>
      <c r="DJ1151" s="1"/>
      <c r="DK1151" s="1"/>
      <c r="DL1151" s="1"/>
      <c r="DM1151" s="1"/>
      <c r="DN1151" s="1"/>
      <c r="DO1151" s="1"/>
      <c r="DP1151" s="1"/>
      <c r="DQ1151" s="1"/>
      <c r="DR1151" s="1"/>
      <c r="DS1151" s="1"/>
      <c r="DT1151" s="1"/>
      <c r="DU1151" s="1"/>
      <c r="DV1151" s="1"/>
      <c r="DW1151" s="1"/>
      <c r="DX1151" s="1"/>
      <c r="DY1151" s="1"/>
      <c r="DZ1151" s="1"/>
      <c r="EA1151" s="1"/>
      <c r="EB1151" s="1"/>
      <c r="EC1151" s="1"/>
      <c r="ED1151" s="1"/>
      <c r="EE1151" s="1"/>
      <c r="EF1151" s="1"/>
      <c r="EG1151" s="1"/>
      <c r="EH1151" s="1"/>
      <c r="EI1151" s="1"/>
      <c r="EJ1151" s="1"/>
      <c r="EK1151" s="1"/>
      <c r="EL1151" s="1"/>
      <c r="EM1151" s="1"/>
      <c r="EN1151" s="1"/>
      <c r="EO1151" s="1"/>
      <c r="EP1151" s="1"/>
      <c r="EQ1151" s="1"/>
      <c r="ER1151" s="1"/>
      <c r="ES1151" s="1"/>
      <c r="ET1151" s="1"/>
      <c r="EU1151" s="1"/>
      <c r="EV1151" s="1"/>
      <c r="EW1151" s="1"/>
      <c r="EX1151" s="1"/>
      <c r="EY1151" s="1"/>
      <c r="EZ1151" s="1"/>
      <c r="FA1151" s="1"/>
      <c r="FB1151" s="1"/>
      <c r="FC1151" s="1"/>
      <c r="FD1151" s="1"/>
      <c r="FE1151" s="1"/>
      <c r="FF1151" s="1"/>
      <c r="FG1151" s="1"/>
      <c r="FH1151" s="1"/>
      <c r="FI1151" s="1"/>
      <c r="FJ1151" s="1"/>
      <c r="FK1151" s="1"/>
      <c r="FL1151" s="1"/>
      <c r="FM1151" s="1"/>
      <c r="FN1151" s="1"/>
      <c r="FO1151" s="1"/>
      <c r="FP1151" s="1"/>
      <c r="FQ1151" s="1"/>
      <c r="FR1151" s="1"/>
      <c r="FS1151" s="1"/>
      <c r="FT1151" s="1"/>
      <c r="FU1151" s="1"/>
      <c r="FV1151" s="1"/>
      <c r="FW1151" s="1"/>
      <c r="FX1151" s="1"/>
      <c r="FY1151" s="1"/>
      <c r="FZ1151" s="1"/>
      <c r="GA1151" s="1"/>
      <c r="GB1151" s="1"/>
      <c r="GC1151" s="1"/>
      <c r="GD1151" s="1"/>
      <c r="GE1151" s="1"/>
      <c r="GF1151" s="1"/>
      <c r="GG1151" s="1"/>
      <c r="GH1151" s="1"/>
      <c r="GI1151" s="1"/>
      <c r="GJ1151" s="1"/>
      <c r="GK1151" s="1"/>
      <c r="GL1151" s="1"/>
      <c r="GM1151" s="1"/>
      <c r="GN1151" s="1"/>
      <c r="GO1151" s="1"/>
      <c r="GP1151" s="1"/>
      <c r="GQ1151" s="1"/>
      <c r="GR1151" s="1"/>
      <c r="GS1151" s="1"/>
      <c r="GT1151" s="1"/>
      <c r="GU1151" s="1"/>
      <c r="GV1151" s="1"/>
      <c r="GW1151" s="1"/>
      <c r="GX1151" s="1"/>
    </row>
    <row r="1152" spans="1:206" s="4" customFormat="1">
      <c r="A1152" s="6"/>
      <c r="B1152" s="6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2"/>
      <c r="U1152" s="2"/>
      <c r="V1152" s="79"/>
      <c r="W1152" s="146"/>
      <c r="X1152" s="129"/>
      <c r="Y1152" s="79"/>
      <c r="Z1152" s="77"/>
      <c r="AA1152" s="77"/>
      <c r="AB1152" s="2"/>
      <c r="AC1152" s="2"/>
      <c r="AD1152" s="239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  <c r="DF1152" s="1"/>
      <c r="DG1152" s="1"/>
      <c r="DH1152" s="1"/>
      <c r="DI1152" s="1"/>
      <c r="DJ1152" s="1"/>
      <c r="DK1152" s="1"/>
      <c r="DL1152" s="1"/>
      <c r="DM1152" s="1"/>
      <c r="DN1152" s="1"/>
      <c r="DO1152" s="1"/>
      <c r="DP1152" s="1"/>
      <c r="DQ1152" s="1"/>
      <c r="DR1152" s="1"/>
      <c r="DS1152" s="1"/>
      <c r="DT1152" s="1"/>
      <c r="DU1152" s="1"/>
      <c r="DV1152" s="1"/>
      <c r="DW1152" s="1"/>
      <c r="DX1152" s="1"/>
      <c r="DY1152" s="1"/>
      <c r="DZ1152" s="1"/>
      <c r="EA1152" s="1"/>
      <c r="EB1152" s="1"/>
      <c r="EC1152" s="1"/>
      <c r="ED1152" s="1"/>
      <c r="EE1152" s="1"/>
      <c r="EF1152" s="1"/>
      <c r="EG1152" s="1"/>
      <c r="EH1152" s="1"/>
      <c r="EI1152" s="1"/>
      <c r="EJ1152" s="1"/>
      <c r="EK1152" s="1"/>
      <c r="EL1152" s="1"/>
      <c r="EM1152" s="1"/>
      <c r="EN1152" s="1"/>
      <c r="EO1152" s="1"/>
      <c r="EP1152" s="1"/>
      <c r="EQ1152" s="1"/>
      <c r="ER1152" s="1"/>
      <c r="ES1152" s="1"/>
      <c r="ET1152" s="1"/>
      <c r="EU1152" s="1"/>
      <c r="EV1152" s="1"/>
      <c r="EW1152" s="1"/>
      <c r="EX1152" s="1"/>
      <c r="EY1152" s="1"/>
      <c r="EZ1152" s="1"/>
      <c r="FA1152" s="1"/>
      <c r="FB1152" s="1"/>
      <c r="FC1152" s="1"/>
      <c r="FD1152" s="1"/>
      <c r="FE1152" s="1"/>
      <c r="FF1152" s="1"/>
      <c r="FG1152" s="1"/>
      <c r="FH1152" s="1"/>
      <c r="FI1152" s="1"/>
      <c r="FJ1152" s="1"/>
      <c r="FK1152" s="1"/>
      <c r="FL1152" s="1"/>
      <c r="FM1152" s="1"/>
      <c r="FN1152" s="1"/>
      <c r="FO1152" s="1"/>
      <c r="FP1152" s="1"/>
      <c r="FQ1152" s="1"/>
      <c r="FR1152" s="1"/>
      <c r="FS1152" s="1"/>
      <c r="FT1152" s="1"/>
      <c r="FU1152" s="1"/>
      <c r="FV1152" s="1"/>
      <c r="FW1152" s="1"/>
      <c r="FX1152" s="1"/>
      <c r="FY1152" s="1"/>
      <c r="FZ1152" s="1"/>
      <c r="GA1152" s="1"/>
      <c r="GB1152" s="1"/>
      <c r="GC1152" s="1"/>
      <c r="GD1152" s="1"/>
      <c r="GE1152" s="1"/>
      <c r="GF1152" s="1"/>
      <c r="GG1152" s="1"/>
      <c r="GH1152" s="1"/>
      <c r="GI1152" s="1"/>
      <c r="GJ1152" s="1"/>
      <c r="GK1152" s="1"/>
      <c r="GL1152" s="1"/>
      <c r="GM1152" s="1"/>
      <c r="GN1152" s="1"/>
      <c r="GO1152" s="1"/>
      <c r="GP1152" s="1"/>
      <c r="GQ1152" s="1"/>
      <c r="GR1152" s="1"/>
      <c r="GS1152" s="1"/>
      <c r="GT1152" s="1"/>
      <c r="GU1152" s="1"/>
      <c r="GV1152" s="1"/>
      <c r="GW1152" s="1"/>
      <c r="GX1152" s="1"/>
    </row>
    <row r="1153" spans="1:206" s="4" customFormat="1">
      <c r="A1153" s="6"/>
      <c r="B1153" s="6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2"/>
      <c r="U1153" s="2"/>
      <c r="V1153" s="79"/>
      <c r="W1153" s="146"/>
      <c r="X1153" s="129"/>
      <c r="Y1153" s="79"/>
      <c r="Z1153" s="77"/>
      <c r="AA1153" s="77"/>
      <c r="AB1153" s="2"/>
      <c r="AC1153" s="2"/>
      <c r="AD1153" s="239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F1153" s="1"/>
      <c r="DG1153" s="1"/>
      <c r="DH1153" s="1"/>
      <c r="DI1153" s="1"/>
      <c r="DJ1153" s="1"/>
      <c r="DK1153" s="1"/>
      <c r="DL1153" s="1"/>
      <c r="DM1153" s="1"/>
      <c r="DN1153" s="1"/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  <c r="EA1153" s="1"/>
      <c r="EB1153" s="1"/>
      <c r="EC1153" s="1"/>
      <c r="ED1153" s="1"/>
      <c r="EE1153" s="1"/>
      <c r="EF1153" s="1"/>
      <c r="EG1153" s="1"/>
      <c r="EH1153" s="1"/>
      <c r="EI1153" s="1"/>
      <c r="EJ1153" s="1"/>
      <c r="EK1153" s="1"/>
      <c r="EL1153" s="1"/>
      <c r="EM1153" s="1"/>
      <c r="EN1153" s="1"/>
      <c r="EO1153" s="1"/>
      <c r="EP1153" s="1"/>
      <c r="EQ1153" s="1"/>
      <c r="ER1153" s="1"/>
      <c r="ES1153" s="1"/>
      <c r="ET1153" s="1"/>
      <c r="EU1153" s="1"/>
      <c r="EV1153" s="1"/>
      <c r="EW1153" s="1"/>
      <c r="EX1153" s="1"/>
      <c r="EY1153" s="1"/>
      <c r="EZ1153" s="1"/>
      <c r="FA1153" s="1"/>
      <c r="FB1153" s="1"/>
      <c r="FC1153" s="1"/>
      <c r="FD1153" s="1"/>
      <c r="FE1153" s="1"/>
      <c r="FF1153" s="1"/>
      <c r="FG1153" s="1"/>
      <c r="FH1153" s="1"/>
      <c r="FI1153" s="1"/>
      <c r="FJ1153" s="1"/>
      <c r="FK1153" s="1"/>
      <c r="FL1153" s="1"/>
      <c r="FM1153" s="1"/>
      <c r="FN1153" s="1"/>
      <c r="FO1153" s="1"/>
      <c r="FP1153" s="1"/>
      <c r="FQ1153" s="1"/>
      <c r="FR1153" s="1"/>
      <c r="FS1153" s="1"/>
      <c r="FT1153" s="1"/>
      <c r="FU1153" s="1"/>
      <c r="FV1153" s="1"/>
      <c r="FW1153" s="1"/>
      <c r="FX1153" s="1"/>
      <c r="FY1153" s="1"/>
      <c r="FZ1153" s="1"/>
      <c r="GA1153" s="1"/>
      <c r="GB1153" s="1"/>
      <c r="GC1153" s="1"/>
      <c r="GD1153" s="1"/>
      <c r="GE1153" s="1"/>
      <c r="GF1153" s="1"/>
      <c r="GG1153" s="1"/>
      <c r="GH1153" s="1"/>
      <c r="GI1153" s="1"/>
      <c r="GJ1153" s="1"/>
      <c r="GK1153" s="1"/>
      <c r="GL1153" s="1"/>
      <c r="GM1153" s="1"/>
      <c r="GN1153" s="1"/>
      <c r="GO1153" s="1"/>
      <c r="GP1153" s="1"/>
      <c r="GQ1153" s="1"/>
      <c r="GR1153" s="1"/>
      <c r="GS1153" s="1"/>
      <c r="GT1153" s="1"/>
      <c r="GU1153" s="1"/>
      <c r="GV1153" s="1"/>
      <c r="GW1153" s="1"/>
      <c r="GX1153" s="1"/>
    </row>
    <row r="1154" spans="1:206" s="4" customFormat="1">
      <c r="A1154" s="6"/>
      <c r="B1154" s="6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2"/>
      <c r="U1154" s="2"/>
      <c r="V1154" s="79"/>
      <c r="W1154" s="146"/>
      <c r="X1154" s="129"/>
      <c r="Y1154" s="79"/>
      <c r="Z1154" s="77"/>
      <c r="AA1154" s="77"/>
      <c r="AB1154" s="2"/>
      <c r="AC1154" s="2"/>
      <c r="AD1154" s="239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F1154" s="1"/>
      <c r="DG1154" s="1"/>
      <c r="DH1154" s="1"/>
      <c r="DI1154" s="1"/>
      <c r="DJ1154" s="1"/>
      <c r="DK1154" s="1"/>
      <c r="DL1154" s="1"/>
      <c r="DM1154" s="1"/>
      <c r="DN1154" s="1"/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  <c r="EA1154" s="1"/>
      <c r="EB1154" s="1"/>
      <c r="EC1154" s="1"/>
      <c r="ED1154" s="1"/>
      <c r="EE1154" s="1"/>
      <c r="EF1154" s="1"/>
      <c r="EG1154" s="1"/>
      <c r="EH1154" s="1"/>
      <c r="EI1154" s="1"/>
      <c r="EJ1154" s="1"/>
      <c r="EK1154" s="1"/>
      <c r="EL1154" s="1"/>
      <c r="EM1154" s="1"/>
      <c r="EN1154" s="1"/>
      <c r="EO1154" s="1"/>
      <c r="EP1154" s="1"/>
      <c r="EQ1154" s="1"/>
      <c r="ER1154" s="1"/>
      <c r="ES1154" s="1"/>
      <c r="ET1154" s="1"/>
      <c r="EU1154" s="1"/>
      <c r="EV1154" s="1"/>
      <c r="EW1154" s="1"/>
      <c r="EX1154" s="1"/>
      <c r="EY1154" s="1"/>
      <c r="EZ1154" s="1"/>
      <c r="FA1154" s="1"/>
      <c r="FB1154" s="1"/>
      <c r="FC1154" s="1"/>
      <c r="FD1154" s="1"/>
      <c r="FE1154" s="1"/>
      <c r="FF1154" s="1"/>
      <c r="FG1154" s="1"/>
      <c r="FH1154" s="1"/>
      <c r="FI1154" s="1"/>
      <c r="FJ1154" s="1"/>
      <c r="FK1154" s="1"/>
      <c r="FL1154" s="1"/>
      <c r="FM1154" s="1"/>
      <c r="FN1154" s="1"/>
      <c r="FO1154" s="1"/>
      <c r="FP1154" s="1"/>
      <c r="FQ1154" s="1"/>
      <c r="FR1154" s="1"/>
      <c r="FS1154" s="1"/>
      <c r="FT1154" s="1"/>
      <c r="FU1154" s="1"/>
      <c r="FV1154" s="1"/>
      <c r="FW1154" s="1"/>
      <c r="FX1154" s="1"/>
      <c r="FY1154" s="1"/>
      <c r="FZ1154" s="1"/>
      <c r="GA1154" s="1"/>
      <c r="GB1154" s="1"/>
      <c r="GC1154" s="1"/>
      <c r="GD1154" s="1"/>
      <c r="GE1154" s="1"/>
      <c r="GF1154" s="1"/>
      <c r="GG1154" s="1"/>
      <c r="GH1154" s="1"/>
      <c r="GI1154" s="1"/>
      <c r="GJ1154" s="1"/>
      <c r="GK1154" s="1"/>
      <c r="GL1154" s="1"/>
      <c r="GM1154" s="1"/>
      <c r="GN1154" s="1"/>
      <c r="GO1154" s="1"/>
      <c r="GP1154" s="1"/>
      <c r="GQ1154" s="1"/>
      <c r="GR1154" s="1"/>
      <c r="GS1154" s="1"/>
      <c r="GT1154" s="1"/>
      <c r="GU1154" s="1"/>
      <c r="GV1154" s="1"/>
      <c r="GW1154" s="1"/>
      <c r="GX1154" s="1"/>
    </row>
    <row r="1155" spans="1:206" s="4" customFormat="1">
      <c r="A1155" s="6"/>
      <c r="B1155" s="6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2"/>
      <c r="U1155" s="2"/>
      <c r="V1155" s="79"/>
      <c r="W1155" s="146"/>
      <c r="X1155" s="129"/>
      <c r="Y1155" s="79"/>
      <c r="Z1155" s="77"/>
      <c r="AA1155" s="77"/>
      <c r="AB1155" s="2"/>
      <c r="AC1155" s="2"/>
      <c r="AD1155" s="239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F1155" s="1"/>
      <c r="DG1155" s="1"/>
      <c r="DH1155" s="1"/>
      <c r="DI1155" s="1"/>
      <c r="DJ1155" s="1"/>
      <c r="DK1155" s="1"/>
      <c r="DL1155" s="1"/>
      <c r="DM1155" s="1"/>
      <c r="DN1155" s="1"/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  <c r="EA1155" s="1"/>
      <c r="EB1155" s="1"/>
      <c r="EC1155" s="1"/>
      <c r="ED1155" s="1"/>
      <c r="EE1155" s="1"/>
      <c r="EF1155" s="1"/>
      <c r="EG1155" s="1"/>
      <c r="EH1155" s="1"/>
      <c r="EI1155" s="1"/>
      <c r="EJ1155" s="1"/>
      <c r="EK1155" s="1"/>
      <c r="EL1155" s="1"/>
      <c r="EM1155" s="1"/>
      <c r="EN1155" s="1"/>
      <c r="EO1155" s="1"/>
      <c r="EP1155" s="1"/>
      <c r="EQ1155" s="1"/>
      <c r="ER1155" s="1"/>
      <c r="ES1155" s="1"/>
      <c r="ET1155" s="1"/>
      <c r="EU1155" s="1"/>
      <c r="EV1155" s="1"/>
      <c r="EW1155" s="1"/>
      <c r="EX1155" s="1"/>
      <c r="EY1155" s="1"/>
      <c r="EZ1155" s="1"/>
      <c r="FA1155" s="1"/>
      <c r="FB1155" s="1"/>
      <c r="FC1155" s="1"/>
      <c r="FD1155" s="1"/>
      <c r="FE1155" s="1"/>
      <c r="FF1155" s="1"/>
      <c r="FG1155" s="1"/>
      <c r="FH1155" s="1"/>
      <c r="FI1155" s="1"/>
      <c r="FJ1155" s="1"/>
      <c r="FK1155" s="1"/>
      <c r="FL1155" s="1"/>
      <c r="FM1155" s="1"/>
      <c r="FN1155" s="1"/>
      <c r="FO1155" s="1"/>
      <c r="FP1155" s="1"/>
      <c r="FQ1155" s="1"/>
      <c r="FR1155" s="1"/>
      <c r="FS1155" s="1"/>
      <c r="FT1155" s="1"/>
      <c r="FU1155" s="1"/>
      <c r="FV1155" s="1"/>
      <c r="FW1155" s="1"/>
      <c r="FX1155" s="1"/>
      <c r="FY1155" s="1"/>
      <c r="FZ1155" s="1"/>
      <c r="GA1155" s="1"/>
      <c r="GB1155" s="1"/>
      <c r="GC1155" s="1"/>
      <c r="GD1155" s="1"/>
      <c r="GE1155" s="1"/>
      <c r="GF1155" s="1"/>
      <c r="GG1155" s="1"/>
      <c r="GH1155" s="1"/>
      <c r="GI1155" s="1"/>
      <c r="GJ1155" s="1"/>
      <c r="GK1155" s="1"/>
      <c r="GL1155" s="1"/>
      <c r="GM1155" s="1"/>
      <c r="GN1155" s="1"/>
      <c r="GO1155" s="1"/>
      <c r="GP1155" s="1"/>
      <c r="GQ1155" s="1"/>
      <c r="GR1155" s="1"/>
      <c r="GS1155" s="1"/>
      <c r="GT1155" s="1"/>
      <c r="GU1155" s="1"/>
      <c r="GV1155" s="1"/>
      <c r="GW1155" s="1"/>
      <c r="GX1155" s="1"/>
    </row>
    <row r="1156" spans="1:206" s="4" customFormat="1">
      <c r="A1156" s="6"/>
      <c r="B1156" s="6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2"/>
      <c r="U1156" s="2"/>
      <c r="V1156" s="79"/>
      <c r="W1156" s="146"/>
      <c r="X1156" s="129"/>
      <c r="Y1156" s="79"/>
      <c r="Z1156" s="77"/>
      <c r="AA1156" s="77"/>
      <c r="AB1156" s="2"/>
      <c r="AC1156" s="2"/>
      <c r="AD1156" s="239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F1156" s="1"/>
      <c r="DG1156" s="1"/>
      <c r="DH1156" s="1"/>
      <c r="DI1156" s="1"/>
      <c r="DJ1156" s="1"/>
      <c r="DK1156" s="1"/>
      <c r="DL1156" s="1"/>
      <c r="DM1156" s="1"/>
      <c r="DN1156" s="1"/>
      <c r="DO1156" s="1"/>
      <c r="DP1156" s="1"/>
      <c r="DQ1156" s="1"/>
      <c r="DR1156" s="1"/>
      <c r="DS1156" s="1"/>
      <c r="DT1156" s="1"/>
      <c r="DU1156" s="1"/>
      <c r="DV1156" s="1"/>
      <c r="DW1156" s="1"/>
      <c r="DX1156" s="1"/>
      <c r="DY1156" s="1"/>
      <c r="DZ1156" s="1"/>
      <c r="EA1156" s="1"/>
      <c r="EB1156" s="1"/>
      <c r="EC1156" s="1"/>
      <c r="ED1156" s="1"/>
      <c r="EE1156" s="1"/>
      <c r="EF1156" s="1"/>
      <c r="EG1156" s="1"/>
      <c r="EH1156" s="1"/>
      <c r="EI1156" s="1"/>
      <c r="EJ1156" s="1"/>
      <c r="EK1156" s="1"/>
      <c r="EL1156" s="1"/>
      <c r="EM1156" s="1"/>
      <c r="EN1156" s="1"/>
      <c r="EO1156" s="1"/>
      <c r="EP1156" s="1"/>
      <c r="EQ1156" s="1"/>
      <c r="ER1156" s="1"/>
      <c r="ES1156" s="1"/>
      <c r="ET1156" s="1"/>
      <c r="EU1156" s="1"/>
      <c r="EV1156" s="1"/>
      <c r="EW1156" s="1"/>
      <c r="EX1156" s="1"/>
      <c r="EY1156" s="1"/>
      <c r="EZ1156" s="1"/>
      <c r="FA1156" s="1"/>
      <c r="FB1156" s="1"/>
      <c r="FC1156" s="1"/>
      <c r="FD1156" s="1"/>
      <c r="FE1156" s="1"/>
      <c r="FF1156" s="1"/>
      <c r="FG1156" s="1"/>
      <c r="FH1156" s="1"/>
      <c r="FI1156" s="1"/>
      <c r="FJ1156" s="1"/>
      <c r="FK1156" s="1"/>
      <c r="FL1156" s="1"/>
      <c r="FM1156" s="1"/>
      <c r="FN1156" s="1"/>
      <c r="FO1156" s="1"/>
      <c r="FP1156" s="1"/>
      <c r="FQ1156" s="1"/>
      <c r="FR1156" s="1"/>
      <c r="FS1156" s="1"/>
      <c r="FT1156" s="1"/>
      <c r="FU1156" s="1"/>
      <c r="FV1156" s="1"/>
      <c r="FW1156" s="1"/>
      <c r="FX1156" s="1"/>
      <c r="FY1156" s="1"/>
      <c r="FZ1156" s="1"/>
      <c r="GA1156" s="1"/>
      <c r="GB1156" s="1"/>
      <c r="GC1156" s="1"/>
      <c r="GD1156" s="1"/>
      <c r="GE1156" s="1"/>
      <c r="GF1156" s="1"/>
      <c r="GG1156" s="1"/>
      <c r="GH1156" s="1"/>
      <c r="GI1156" s="1"/>
      <c r="GJ1156" s="1"/>
      <c r="GK1156" s="1"/>
      <c r="GL1156" s="1"/>
      <c r="GM1156" s="1"/>
      <c r="GN1156" s="1"/>
      <c r="GO1156" s="1"/>
      <c r="GP1156" s="1"/>
      <c r="GQ1156" s="1"/>
      <c r="GR1156" s="1"/>
      <c r="GS1156" s="1"/>
      <c r="GT1156" s="1"/>
      <c r="GU1156" s="1"/>
      <c r="GV1156" s="1"/>
      <c r="GW1156" s="1"/>
      <c r="GX1156" s="1"/>
    </row>
    <row r="1157" spans="1:206" s="4" customFormat="1">
      <c r="A1157" s="6"/>
      <c r="B1157" s="6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2"/>
      <c r="U1157" s="2"/>
      <c r="V1157" s="79"/>
      <c r="W1157" s="146"/>
      <c r="X1157" s="129"/>
      <c r="Y1157" s="79"/>
      <c r="Z1157" s="77"/>
      <c r="AA1157" s="77"/>
      <c r="AB1157" s="2"/>
      <c r="AC1157" s="2"/>
      <c r="AD1157" s="239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F1157" s="1"/>
      <c r="DG1157" s="1"/>
      <c r="DH1157" s="1"/>
      <c r="DI1157" s="1"/>
      <c r="DJ1157" s="1"/>
      <c r="DK1157" s="1"/>
      <c r="DL1157" s="1"/>
      <c r="DM1157" s="1"/>
      <c r="DN1157" s="1"/>
      <c r="DO1157" s="1"/>
      <c r="DP1157" s="1"/>
      <c r="DQ1157" s="1"/>
      <c r="DR1157" s="1"/>
      <c r="DS1157" s="1"/>
      <c r="DT1157" s="1"/>
      <c r="DU1157" s="1"/>
      <c r="DV1157" s="1"/>
      <c r="DW1157" s="1"/>
      <c r="DX1157" s="1"/>
      <c r="DY1157" s="1"/>
      <c r="DZ1157" s="1"/>
      <c r="EA1157" s="1"/>
      <c r="EB1157" s="1"/>
      <c r="EC1157" s="1"/>
      <c r="ED1157" s="1"/>
      <c r="EE1157" s="1"/>
      <c r="EF1157" s="1"/>
      <c r="EG1157" s="1"/>
      <c r="EH1157" s="1"/>
      <c r="EI1157" s="1"/>
      <c r="EJ1157" s="1"/>
      <c r="EK1157" s="1"/>
      <c r="EL1157" s="1"/>
      <c r="EM1157" s="1"/>
      <c r="EN1157" s="1"/>
      <c r="EO1157" s="1"/>
      <c r="EP1157" s="1"/>
      <c r="EQ1157" s="1"/>
      <c r="ER1157" s="1"/>
      <c r="ES1157" s="1"/>
      <c r="ET1157" s="1"/>
      <c r="EU1157" s="1"/>
      <c r="EV1157" s="1"/>
      <c r="EW1157" s="1"/>
      <c r="EX1157" s="1"/>
      <c r="EY1157" s="1"/>
      <c r="EZ1157" s="1"/>
      <c r="FA1157" s="1"/>
      <c r="FB1157" s="1"/>
      <c r="FC1157" s="1"/>
      <c r="FD1157" s="1"/>
      <c r="FE1157" s="1"/>
      <c r="FF1157" s="1"/>
      <c r="FG1157" s="1"/>
      <c r="FH1157" s="1"/>
      <c r="FI1157" s="1"/>
      <c r="FJ1157" s="1"/>
      <c r="FK1157" s="1"/>
      <c r="FL1157" s="1"/>
      <c r="FM1157" s="1"/>
      <c r="FN1157" s="1"/>
      <c r="FO1157" s="1"/>
      <c r="FP1157" s="1"/>
      <c r="FQ1157" s="1"/>
      <c r="FR1157" s="1"/>
      <c r="FS1157" s="1"/>
      <c r="FT1157" s="1"/>
      <c r="FU1157" s="1"/>
      <c r="FV1157" s="1"/>
      <c r="FW1157" s="1"/>
      <c r="FX1157" s="1"/>
      <c r="FY1157" s="1"/>
      <c r="FZ1157" s="1"/>
      <c r="GA1157" s="1"/>
      <c r="GB1157" s="1"/>
      <c r="GC1157" s="1"/>
      <c r="GD1157" s="1"/>
      <c r="GE1157" s="1"/>
      <c r="GF1157" s="1"/>
      <c r="GG1157" s="1"/>
      <c r="GH1157" s="1"/>
      <c r="GI1157" s="1"/>
      <c r="GJ1157" s="1"/>
      <c r="GK1157" s="1"/>
      <c r="GL1157" s="1"/>
      <c r="GM1157" s="1"/>
      <c r="GN1157" s="1"/>
      <c r="GO1157" s="1"/>
      <c r="GP1157" s="1"/>
      <c r="GQ1157" s="1"/>
      <c r="GR1157" s="1"/>
      <c r="GS1157" s="1"/>
      <c r="GT1157" s="1"/>
      <c r="GU1157" s="1"/>
      <c r="GV1157" s="1"/>
      <c r="GW1157" s="1"/>
      <c r="GX1157" s="1"/>
    </row>
    <row r="1158" spans="1:206" s="4" customFormat="1">
      <c r="A1158" s="6"/>
      <c r="B1158" s="6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2"/>
      <c r="U1158" s="2"/>
      <c r="V1158" s="79"/>
      <c r="W1158" s="146"/>
      <c r="X1158" s="129"/>
      <c r="Y1158" s="79"/>
      <c r="Z1158" s="77"/>
      <c r="AA1158" s="77"/>
      <c r="AB1158" s="2"/>
      <c r="AC1158" s="2"/>
      <c r="AD1158" s="239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F1158" s="1"/>
      <c r="DG1158" s="1"/>
      <c r="DH1158" s="1"/>
      <c r="DI1158" s="1"/>
      <c r="DJ1158" s="1"/>
      <c r="DK1158" s="1"/>
      <c r="DL1158" s="1"/>
      <c r="DM1158" s="1"/>
      <c r="DN1158" s="1"/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  <c r="EA1158" s="1"/>
      <c r="EB1158" s="1"/>
      <c r="EC1158" s="1"/>
      <c r="ED1158" s="1"/>
      <c r="EE1158" s="1"/>
      <c r="EF1158" s="1"/>
      <c r="EG1158" s="1"/>
      <c r="EH1158" s="1"/>
      <c r="EI1158" s="1"/>
      <c r="EJ1158" s="1"/>
      <c r="EK1158" s="1"/>
      <c r="EL1158" s="1"/>
      <c r="EM1158" s="1"/>
      <c r="EN1158" s="1"/>
      <c r="EO1158" s="1"/>
      <c r="EP1158" s="1"/>
      <c r="EQ1158" s="1"/>
      <c r="ER1158" s="1"/>
      <c r="ES1158" s="1"/>
      <c r="ET1158" s="1"/>
      <c r="EU1158" s="1"/>
      <c r="EV1158" s="1"/>
      <c r="EW1158" s="1"/>
      <c r="EX1158" s="1"/>
      <c r="EY1158" s="1"/>
      <c r="EZ1158" s="1"/>
      <c r="FA1158" s="1"/>
      <c r="FB1158" s="1"/>
      <c r="FC1158" s="1"/>
      <c r="FD1158" s="1"/>
      <c r="FE1158" s="1"/>
      <c r="FF1158" s="1"/>
      <c r="FG1158" s="1"/>
      <c r="FH1158" s="1"/>
      <c r="FI1158" s="1"/>
      <c r="FJ1158" s="1"/>
      <c r="FK1158" s="1"/>
      <c r="FL1158" s="1"/>
      <c r="FM1158" s="1"/>
      <c r="FN1158" s="1"/>
      <c r="FO1158" s="1"/>
      <c r="FP1158" s="1"/>
      <c r="FQ1158" s="1"/>
      <c r="FR1158" s="1"/>
      <c r="FS1158" s="1"/>
      <c r="FT1158" s="1"/>
      <c r="FU1158" s="1"/>
      <c r="FV1158" s="1"/>
      <c r="FW1158" s="1"/>
      <c r="FX1158" s="1"/>
      <c r="FY1158" s="1"/>
      <c r="FZ1158" s="1"/>
      <c r="GA1158" s="1"/>
      <c r="GB1158" s="1"/>
      <c r="GC1158" s="1"/>
      <c r="GD1158" s="1"/>
      <c r="GE1158" s="1"/>
      <c r="GF1158" s="1"/>
      <c r="GG1158" s="1"/>
      <c r="GH1158" s="1"/>
      <c r="GI1158" s="1"/>
      <c r="GJ1158" s="1"/>
      <c r="GK1158" s="1"/>
      <c r="GL1158" s="1"/>
      <c r="GM1158" s="1"/>
      <c r="GN1158" s="1"/>
      <c r="GO1158" s="1"/>
      <c r="GP1158" s="1"/>
      <c r="GQ1158" s="1"/>
      <c r="GR1158" s="1"/>
      <c r="GS1158" s="1"/>
      <c r="GT1158" s="1"/>
      <c r="GU1158" s="1"/>
      <c r="GV1158" s="1"/>
      <c r="GW1158" s="1"/>
      <c r="GX1158" s="1"/>
    </row>
    <row r="1159" spans="1:206" s="4" customFormat="1">
      <c r="A1159" s="6"/>
      <c r="B1159" s="6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2"/>
      <c r="U1159" s="2"/>
      <c r="V1159" s="79"/>
      <c r="W1159" s="146"/>
      <c r="X1159" s="129"/>
      <c r="Y1159" s="79"/>
      <c r="Z1159" s="77"/>
      <c r="AA1159" s="77"/>
      <c r="AB1159" s="2"/>
      <c r="AC1159" s="2"/>
      <c r="AD1159" s="239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  <c r="DF1159" s="1"/>
      <c r="DG1159" s="1"/>
      <c r="DH1159" s="1"/>
      <c r="DI1159" s="1"/>
      <c r="DJ1159" s="1"/>
      <c r="DK1159" s="1"/>
      <c r="DL1159" s="1"/>
      <c r="DM1159" s="1"/>
      <c r="DN1159" s="1"/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  <c r="EA1159" s="1"/>
      <c r="EB1159" s="1"/>
      <c r="EC1159" s="1"/>
      <c r="ED1159" s="1"/>
      <c r="EE1159" s="1"/>
      <c r="EF1159" s="1"/>
      <c r="EG1159" s="1"/>
      <c r="EH1159" s="1"/>
      <c r="EI1159" s="1"/>
      <c r="EJ1159" s="1"/>
      <c r="EK1159" s="1"/>
      <c r="EL1159" s="1"/>
      <c r="EM1159" s="1"/>
      <c r="EN1159" s="1"/>
      <c r="EO1159" s="1"/>
      <c r="EP1159" s="1"/>
      <c r="EQ1159" s="1"/>
      <c r="ER1159" s="1"/>
      <c r="ES1159" s="1"/>
      <c r="ET1159" s="1"/>
      <c r="EU1159" s="1"/>
      <c r="EV1159" s="1"/>
      <c r="EW1159" s="1"/>
      <c r="EX1159" s="1"/>
      <c r="EY1159" s="1"/>
      <c r="EZ1159" s="1"/>
      <c r="FA1159" s="1"/>
      <c r="FB1159" s="1"/>
      <c r="FC1159" s="1"/>
      <c r="FD1159" s="1"/>
      <c r="FE1159" s="1"/>
      <c r="FF1159" s="1"/>
      <c r="FG1159" s="1"/>
      <c r="FH1159" s="1"/>
      <c r="FI1159" s="1"/>
      <c r="FJ1159" s="1"/>
      <c r="FK1159" s="1"/>
      <c r="FL1159" s="1"/>
      <c r="FM1159" s="1"/>
      <c r="FN1159" s="1"/>
      <c r="FO1159" s="1"/>
      <c r="FP1159" s="1"/>
      <c r="FQ1159" s="1"/>
      <c r="FR1159" s="1"/>
      <c r="FS1159" s="1"/>
      <c r="FT1159" s="1"/>
      <c r="FU1159" s="1"/>
      <c r="FV1159" s="1"/>
      <c r="FW1159" s="1"/>
      <c r="FX1159" s="1"/>
      <c r="FY1159" s="1"/>
      <c r="FZ1159" s="1"/>
      <c r="GA1159" s="1"/>
      <c r="GB1159" s="1"/>
      <c r="GC1159" s="1"/>
      <c r="GD1159" s="1"/>
      <c r="GE1159" s="1"/>
      <c r="GF1159" s="1"/>
      <c r="GG1159" s="1"/>
      <c r="GH1159" s="1"/>
      <c r="GI1159" s="1"/>
      <c r="GJ1159" s="1"/>
      <c r="GK1159" s="1"/>
      <c r="GL1159" s="1"/>
      <c r="GM1159" s="1"/>
      <c r="GN1159" s="1"/>
      <c r="GO1159" s="1"/>
      <c r="GP1159" s="1"/>
      <c r="GQ1159" s="1"/>
      <c r="GR1159" s="1"/>
      <c r="GS1159" s="1"/>
      <c r="GT1159" s="1"/>
      <c r="GU1159" s="1"/>
      <c r="GV1159" s="1"/>
      <c r="GW1159" s="1"/>
      <c r="GX1159" s="1"/>
    </row>
    <row r="1160" spans="1:206" s="4" customFormat="1">
      <c r="A1160" s="6"/>
      <c r="B1160" s="6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2"/>
      <c r="U1160" s="2"/>
      <c r="V1160" s="79"/>
      <c r="W1160" s="146"/>
      <c r="X1160" s="129"/>
      <c r="Y1160" s="79"/>
      <c r="Z1160" s="77"/>
      <c r="AA1160" s="77"/>
      <c r="AB1160" s="2"/>
      <c r="AC1160" s="2"/>
      <c r="AD1160" s="239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  <c r="DF1160" s="1"/>
      <c r="DG1160" s="1"/>
      <c r="DH1160" s="1"/>
      <c r="DI1160" s="1"/>
      <c r="DJ1160" s="1"/>
      <c r="DK1160" s="1"/>
      <c r="DL1160" s="1"/>
      <c r="DM1160" s="1"/>
      <c r="DN1160" s="1"/>
      <c r="DO1160" s="1"/>
      <c r="DP1160" s="1"/>
      <c r="DQ1160" s="1"/>
      <c r="DR1160" s="1"/>
      <c r="DS1160" s="1"/>
      <c r="DT1160" s="1"/>
      <c r="DU1160" s="1"/>
      <c r="DV1160" s="1"/>
      <c r="DW1160" s="1"/>
      <c r="DX1160" s="1"/>
      <c r="DY1160" s="1"/>
      <c r="DZ1160" s="1"/>
      <c r="EA1160" s="1"/>
      <c r="EB1160" s="1"/>
      <c r="EC1160" s="1"/>
      <c r="ED1160" s="1"/>
      <c r="EE1160" s="1"/>
      <c r="EF1160" s="1"/>
      <c r="EG1160" s="1"/>
      <c r="EH1160" s="1"/>
      <c r="EI1160" s="1"/>
      <c r="EJ1160" s="1"/>
      <c r="EK1160" s="1"/>
      <c r="EL1160" s="1"/>
      <c r="EM1160" s="1"/>
      <c r="EN1160" s="1"/>
      <c r="EO1160" s="1"/>
      <c r="EP1160" s="1"/>
      <c r="EQ1160" s="1"/>
      <c r="ER1160" s="1"/>
      <c r="ES1160" s="1"/>
      <c r="ET1160" s="1"/>
      <c r="EU1160" s="1"/>
      <c r="EV1160" s="1"/>
      <c r="EW1160" s="1"/>
      <c r="EX1160" s="1"/>
      <c r="EY1160" s="1"/>
      <c r="EZ1160" s="1"/>
      <c r="FA1160" s="1"/>
      <c r="FB1160" s="1"/>
      <c r="FC1160" s="1"/>
      <c r="FD1160" s="1"/>
      <c r="FE1160" s="1"/>
      <c r="FF1160" s="1"/>
      <c r="FG1160" s="1"/>
      <c r="FH1160" s="1"/>
      <c r="FI1160" s="1"/>
      <c r="FJ1160" s="1"/>
      <c r="FK1160" s="1"/>
      <c r="FL1160" s="1"/>
      <c r="FM1160" s="1"/>
      <c r="FN1160" s="1"/>
      <c r="FO1160" s="1"/>
      <c r="FP1160" s="1"/>
      <c r="FQ1160" s="1"/>
      <c r="FR1160" s="1"/>
      <c r="FS1160" s="1"/>
      <c r="FT1160" s="1"/>
      <c r="FU1160" s="1"/>
      <c r="FV1160" s="1"/>
      <c r="FW1160" s="1"/>
      <c r="FX1160" s="1"/>
      <c r="FY1160" s="1"/>
      <c r="FZ1160" s="1"/>
      <c r="GA1160" s="1"/>
      <c r="GB1160" s="1"/>
      <c r="GC1160" s="1"/>
      <c r="GD1160" s="1"/>
      <c r="GE1160" s="1"/>
      <c r="GF1160" s="1"/>
      <c r="GG1160" s="1"/>
      <c r="GH1160" s="1"/>
      <c r="GI1160" s="1"/>
      <c r="GJ1160" s="1"/>
      <c r="GK1160" s="1"/>
      <c r="GL1160" s="1"/>
      <c r="GM1160" s="1"/>
      <c r="GN1160" s="1"/>
      <c r="GO1160" s="1"/>
      <c r="GP1160" s="1"/>
      <c r="GQ1160" s="1"/>
      <c r="GR1160" s="1"/>
      <c r="GS1160" s="1"/>
      <c r="GT1160" s="1"/>
      <c r="GU1160" s="1"/>
      <c r="GV1160" s="1"/>
      <c r="GW1160" s="1"/>
      <c r="GX1160" s="1"/>
    </row>
    <row r="1161" spans="1:206" s="4" customFormat="1">
      <c r="A1161" s="6"/>
      <c r="B1161" s="6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2"/>
      <c r="U1161" s="2"/>
      <c r="V1161" s="79"/>
      <c r="W1161" s="146"/>
      <c r="X1161" s="129"/>
      <c r="Y1161" s="79"/>
      <c r="Z1161" s="77"/>
      <c r="AA1161" s="77"/>
      <c r="AB1161" s="2"/>
      <c r="AC1161" s="2"/>
      <c r="AD1161" s="239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F1161" s="1"/>
      <c r="DG1161" s="1"/>
      <c r="DH1161" s="1"/>
      <c r="DI1161" s="1"/>
      <c r="DJ1161" s="1"/>
      <c r="DK1161" s="1"/>
      <c r="DL1161" s="1"/>
      <c r="DM1161" s="1"/>
      <c r="DN1161" s="1"/>
      <c r="DO1161" s="1"/>
      <c r="DP1161" s="1"/>
      <c r="DQ1161" s="1"/>
      <c r="DR1161" s="1"/>
      <c r="DS1161" s="1"/>
      <c r="DT1161" s="1"/>
      <c r="DU1161" s="1"/>
      <c r="DV1161" s="1"/>
      <c r="DW1161" s="1"/>
      <c r="DX1161" s="1"/>
      <c r="DY1161" s="1"/>
      <c r="DZ1161" s="1"/>
      <c r="EA1161" s="1"/>
      <c r="EB1161" s="1"/>
      <c r="EC1161" s="1"/>
      <c r="ED1161" s="1"/>
      <c r="EE1161" s="1"/>
      <c r="EF1161" s="1"/>
      <c r="EG1161" s="1"/>
      <c r="EH1161" s="1"/>
      <c r="EI1161" s="1"/>
      <c r="EJ1161" s="1"/>
      <c r="EK1161" s="1"/>
      <c r="EL1161" s="1"/>
      <c r="EM1161" s="1"/>
      <c r="EN1161" s="1"/>
      <c r="EO1161" s="1"/>
      <c r="EP1161" s="1"/>
      <c r="EQ1161" s="1"/>
      <c r="ER1161" s="1"/>
      <c r="ES1161" s="1"/>
      <c r="ET1161" s="1"/>
      <c r="EU1161" s="1"/>
      <c r="EV1161" s="1"/>
      <c r="EW1161" s="1"/>
      <c r="EX1161" s="1"/>
      <c r="EY1161" s="1"/>
      <c r="EZ1161" s="1"/>
      <c r="FA1161" s="1"/>
      <c r="FB1161" s="1"/>
      <c r="FC1161" s="1"/>
      <c r="FD1161" s="1"/>
      <c r="FE1161" s="1"/>
      <c r="FF1161" s="1"/>
      <c r="FG1161" s="1"/>
      <c r="FH1161" s="1"/>
      <c r="FI1161" s="1"/>
      <c r="FJ1161" s="1"/>
      <c r="FK1161" s="1"/>
      <c r="FL1161" s="1"/>
      <c r="FM1161" s="1"/>
      <c r="FN1161" s="1"/>
      <c r="FO1161" s="1"/>
      <c r="FP1161" s="1"/>
      <c r="FQ1161" s="1"/>
      <c r="FR1161" s="1"/>
      <c r="FS1161" s="1"/>
      <c r="FT1161" s="1"/>
      <c r="FU1161" s="1"/>
      <c r="FV1161" s="1"/>
      <c r="FW1161" s="1"/>
      <c r="FX1161" s="1"/>
      <c r="FY1161" s="1"/>
      <c r="FZ1161" s="1"/>
      <c r="GA1161" s="1"/>
      <c r="GB1161" s="1"/>
      <c r="GC1161" s="1"/>
      <c r="GD1161" s="1"/>
      <c r="GE1161" s="1"/>
      <c r="GF1161" s="1"/>
      <c r="GG1161" s="1"/>
      <c r="GH1161" s="1"/>
      <c r="GI1161" s="1"/>
      <c r="GJ1161" s="1"/>
      <c r="GK1161" s="1"/>
      <c r="GL1161" s="1"/>
      <c r="GM1161" s="1"/>
      <c r="GN1161" s="1"/>
      <c r="GO1161" s="1"/>
      <c r="GP1161" s="1"/>
      <c r="GQ1161" s="1"/>
      <c r="GR1161" s="1"/>
      <c r="GS1161" s="1"/>
      <c r="GT1161" s="1"/>
      <c r="GU1161" s="1"/>
      <c r="GV1161" s="1"/>
      <c r="GW1161" s="1"/>
      <c r="GX1161" s="1"/>
    </row>
    <row r="1162" spans="1:206" s="4" customFormat="1">
      <c r="A1162" s="6"/>
      <c r="B1162" s="6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2"/>
      <c r="U1162" s="2"/>
      <c r="V1162" s="79"/>
      <c r="W1162" s="146"/>
      <c r="X1162" s="129"/>
      <c r="Y1162" s="79"/>
      <c r="Z1162" s="77"/>
      <c r="AA1162" s="77"/>
      <c r="AB1162" s="2"/>
      <c r="AC1162" s="2"/>
      <c r="AD1162" s="239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F1162" s="1"/>
      <c r="DG1162" s="1"/>
      <c r="DH1162" s="1"/>
      <c r="DI1162" s="1"/>
      <c r="DJ1162" s="1"/>
      <c r="DK1162" s="1"/>
      <c r="DL1162" s="1"/>
      <c r="DM1162" s="1"/>
      <c r="DN1162" s="1"/>
      <c r="DO1162" s="1"/>
      <c r="DP1162" s="1"/>
      <c r="DQ1162" s="1"/>
      <c r="DR1162" s="1"/>
      <c r="DS1162" s="1"/>
      <c r="DT1162" s="1"/>
      <c r="DU1162" s="1"/>
      <c r="DV1162" s="1"/>
      <c r="DW1162" s="1"/>
      <c r="DX1162" s="1"/>
      <c r="DY1162" s="1"/>
      <c r="DZ1162" s="1"/>
      <c r="EA1162" s="1"/>
      <c r="EB1162" s="1"/>
      <c r="EC1162" s="1"/>
      <c r="ED1162" s="1"/>
      <c r="EE1162" s="1"/>
      <c r="EF1162" s="1"/>
      <c r="EG1162" s="1"/>
      <c r="EH1162" s="1"/>
      <c r="EI1162" s="1"/>
      <c r="EJ1162" s="1"/>
      <c r="EK1162" s="1"/>
      <c r="EL1162" s="1"/>
      <c r="EM1162" s="1"/>
      <c r="EN1162" s="1"/>
      <c r="EO1162" s="1"/>
      <c r="EP1162" s="1"/>
      <c r="EQ1162" s="1"/>
      <c r="ER1162" s="1"/>
      <c r="ES1162" s="1"/>
      <c r="ET1162" s="1"/>
      <c r="EU1162" s="1"/>
      <c r="EV1162" s="1"/>
      <c r="EW1162" s="1"/>
      <c r="EX1162" s="1"/>
      <c r="EY1162" s="1"/>
      <c r="EZ1162" s="1"/>
      <c r="FA1162" s="1"/>
      <c r="FB1162" s="1"/>
      <c r="FC1162" s="1"/>
      <c r="FD1162" s="1"/>
      <c r="FE1162" s="1"/>
      <c r="FF1162" s="1"/>
      <c r="FG1162" s="1"/>
      <c r="FH1162" s="1"/>
      <c r="FI1162" s="1"/>
      <c r="FJ1162" s="1"/>
      <c r="FK1162" s="1"/>
      <c r="FL1162" s="1"/>
      <c r="FM1162" s="1"/>
      <c r="FN1162" s="1"/>
      <c r="FO1162" s="1"/>
      <c r="FP1162" s="1"/>
      <c r="FQ1162" s="1"/>
      <c r="FR1162" s="1"/>
      <c r="FS1162" s="1"/>
      <c r="FT1162" s="1"/>
      <c r="FU1162" s="1"/>
      <c r="FV1162" s="1"/>
      <c r="FW1162" s="1"/>
      <c r="FX1162" s="1"/>
      <c r="FY1162" s="1"/>
      <c r="FZ1162" s="1"/>
      <c r="GA1162" s="1"/>
      <c r="GB1162" s="1"/>
      <c r="GC1162" s="1"/>
      <c r="GD1162" s="1"/>
      <c r="GE1162" s="1"/>
      <c r="GF1162" s="1"/>
      <c r="GG1162" s="1"/>
      <c r="GH1162" s="1"/>
      <c r="GI1162" s="1"/>
      <c r="GJ1162" s="1"/>
      <c r="GK1162" s="1"/>
      <c r="GL1162" s="1"/>
      <c r="GM1162" s="1"/>
      <c r="GN1162" s="1"/>
      <c r="GO1162" s="1"/>
      <c r="GP1162" s="1"/>
      <c r="GQ1162" s="1"/>
      <c r="GR1162" s="1"/>
      <c r="GS1162" s="1"/>
      <c r="GT1162" s="1"/>
      <c r="GU1162" s="1"/>
      <c r="GV1162" s="1"/>
      <c r="GW1162" s="1"/>
      <c r="GX1162" s="1"/>
    </row>
    <row r="1163" spans="1:206" s="4" customFormat="1">
      <c r="A1163" s="6"/>
      <c r="B1163" s="6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2"/>
      <c r="U1163" s="2"/>
      <c r="V1163" s="79"/>
      <c r="W1163" s="146"/>
      <c r="X1163" s="129"/>
      <c r="Y1163" s="79"/>
      <c r="Z1163" s="77"/>
      <c r="AA1163" s="77"/>
      <c r="AB1163" s="2"/>
      <c r="AC1163" s="2"/>
      <c r="AD1163" s="239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  <c r="DE1163" s="1"/>
      <c r="DF1163" s="1"/>
      <c r="DG1163" s="1"/>
      <c r="DH1163" s="1"/>
      <c r="DI1163" s="1"/>
      <c r="DJ1163" s="1"/>
      <c r="DK1163" s="1"/>
      <c r="DL1163" s="1"/>
      <c r="DM1163" s="1"/>
      <c r="DN1163" s="1"/>
      <c r="DO1163" s="1"/>
      <c r="DP1163" s="1"/>
      <c r="DQ1163" s="1"/>
      <c r="DR1163" s="1"/>
      <c r="DS1163" s="1"/>
      <c r="DT1163" s="1"/>
      <c r="DU1163" s="1"/>
      <c r="DV1163" s="1"/>
      <c r="DW1163" s="1"/>
      <c r="DX1163" s="1"/>
      <c r="DY1163" s="1"/>
      <c r="DZ1163" s="1"/>
      <c r="EA1163" s="1"/>
      <c r="EB1163" s="1"/>
      <c r="EC1163" s="1"/>
      <c r="ED1163" s="1"/>
      <c r="EE1163" s="1"/>
      <c r="EF1163" s="1"/>
      <c r="EG1163" s="1"/>
      <c r="EH1163" s="1"/>
      <c r="EI1163" s="1"/>
      <c r="EJ1163" s="1"/>
      <c r="EK1163" s="1"/>
      <c r="EL1163" s="1"/>
      <c r="EM1163" s="1"/>
      <c r="EN1163" s="1"/>
      <c r="EO1163" s="1"/>
      <c r="EP1163" s="1"/>
      <c r="EQ1163" s="1"/>
      <c r="ER1163" s="1"/>
      <c r="ES1163" s="1"/>
      <c r="ET1163" s="1"/>
      <c r="EU1163" s="1"/>
      <c r="EV1163" s="1"/>
      <c r="EW1163" s="1"/>
      <c r="EX1163" s="1"/>
      <c r="EY1163" s="1"/>
      <c r="EZ1163" s="1"/>
      <c r="FA1163" s="1"/>
      <c r="FB1163" s="1"/>
      <c r="FC1163" s="1"/>
      <c r="FD1163" s="1"/>
      <c r="FE1163" s="1"/>
      <c r="FF1163" s="1"/>
      <c r="FG1163" s="1"/>
      <c r="FH1163" s="1"/>
      <c r="FI1163" s="1"/>
      <c r="FJ1163" s="1"/>
      <c r="FK1163" s="1"/>
      <c r="FL1163" s="1"/>
      <c r="FM1163" s="1"/>
      <c r="FN1163" s="1"/>
      <c r="FO1163" s="1"/>
      <c r="FP1163" s="1"/>
      <c r="FQ1163" s="1"/>
      <c r="FR1163" s="1"/>
      <c r="FS1163" s="1"/>
      <c r="FT1163" s="1"/>
      <c r="FU1163" s="1"/>
      <c r="FV1163" s="1"/>
      <c r="FW1163" s="1"/>
      <c r="FX1163" s="1"/>
      <c r="FY1163" s="1"/>
      <c r="FZ1163" s="1"/>
      <c r="GA1163" s="1"/>
      <c r="GB1163" s="1"/>
      <c r="GC1163" s="1"/>
      <c r="GD1163" s="1"/>
      <c r="GE1163" s="1"/>
      <c r="GF1163" s="1"/>
      <c r="GG1163" s="1"/>
      <c r="GH1163" s="1"/>
      <c r="GI1163" s="1"/>
      <c r="GJ1163" s="1"/>
      <c r="GK1163" s="1"/>
      <c r="GL1163" s="1"/>
      <c r="GM1163" s="1"/>
      <c r="GN1163" s="1"/>
      <c r="GO1163" s="1"/>
      <c r="GP1163" s="1"/>
      <c r="GQ1163" s="1"/>
      <c r="GR1163" s="1"/>
      <c r="GS1163" s="1"/>
      <c r="GT1163" s="1"/>
      <c r="GU1163" s="1"/>
      <c r="GV1163" s="1"/>
      <c r="GW1163" s="1"/>
      <c r="GX1163" s="1"/>
    </row>
    <row r="1164" spans="1:206" s="4" customFormat="1">
      <c r="A1164" s="6"/>
      <c r="B1164" s="6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2"/>
      <c r="U1164" s="2"/>
      <c r="V1164" s="79"/>
      <c r="W1164" s="146"/>
      <c r="X1164" s="129"/>
      <c r="Y1164" s="79"/>
      <c r="Z1164" s="77"/>
      <c r="AA1164" s="77"/>
      <c r="AB1164" s="2"/>
      <c r="AC1164" s="2"/>
      <c r="AD1164" s="239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F1164" s="1"/>
      <c r="DG1164" s="1"/>
      <c r="DH1164" s="1"/>
      <c r="DI1164" s="1"/>
      <c r="DJ1164" s="1"/>
      <c r="DK1164" s="1"/>
      <c r="DL1164" s="1"/>
      <c r="DM1164" s="1"/>
      <c r="DN1164" s="1"/>
      <c r="DO1164" s="1"/>
      <c r="DP1164" s="1"/>
      <c r="DQ1164" s="1"/>
      <c r="DR1164" s="1"/>
      <c r="DS1164" s="1"/>
      <c r="DT1164" s="1"/>
      <c r="DU1164" s="1"/>
      <c r="DV1164" s="1"/>
      <c r="DW1164" s="1"/>
      <c r="DX1164" s="1"/>
      <c r="DY1164" s="1"/>
      <c r="DZ1164" s="1"/>
      <c r="EA1164" s="1"/>
      <c r="EB1164" s="1"/>
      <c r="EC1164" s="1"/>
      <c r="ED1164" s="1"/>
      <c r="EE1164" s="1"/>
      <c r="EF1164" s="1"/>
      <c r="EG1164" s="1"/>
      <c r="EH1164" s="1"/>
      <c r="EI1164" s="1"/>
      <c r="EJ1164" s="1"/>
      <c r="EK1164" s="1"/>
      <c r="EL1164" s="1"/>
      <c r="EM1164" s="1"/>
      <c r="EN1164" s="1"/>
      <c r="EO1164" s="1"/>
      <c r="EP1164" s="1"/>
      <c r="EQ1164" s="1"/>
      <c r="ER1164" s="1"/>
      <c r="ES1164" s="1"/>
      <c r="ET1164" s="1"/>
      <c r="EU1164" s="1"/>
      <c r="EV1164" s="1"/>
      <c r="EW1164" s="1"/>
      <c r="EX1164" s="1"/>
      <c r="EY1164" s="1"/>
      <c r="EZ1164" s="1"/>
      <c r="FA1164" s="1"/>
      <c r="FB1164" s="1"/>
      <c r="FC1164" s="1"/>
      <c r="FD1164" s="1"/>
      <c r="FE1164" s="1"/>
      <c r="FF1164" s="1"/>
      <c r="FG1164" s="1"/>
      <c r="FH1164" s="1"/>
      <c r="FI1164" s="1"/>
      <c r="FJ1164" s="1"/>
      <c r="FK1164" s="1"/>
      <c r="FL1164" s="1"/>
      <c r="FM1164" s="1"/>
      <c r="FN1164" s="1"/>
      <c r="FO1164" s="1"/>
      <c r="FP1164" s="1"/>
      <c r="FQ1164" s="1"/>
      <c r="FR1164" s="1"/>
      <c r="FS1164" s="1"/>
      <c r="FT1164" s="1"/>
      <c r="FU1164" s="1"/>
      <c r="FV1164" s="1"/>
      <c r="FW1164" s="1"/>
      <c r="FX1164" s="1"/>
      <c r="FY1164" s="1"/>
      <c r="FZ1164" s="1"/>
      <c r="GA1164" s="1"/>
      <c r="GB1164" s="1"/>
      <c r="GC1164" s="1"/>
      <c r="GD1164" s="1"/>
      <c r="GE1164" s="1"/>
      <c r="GF1164" s="1"/>
      <c r="GG1164" s="1"/>
      <c r="GH1164" s="1"/>
      <c r="GI1164" s="1"/>
      <c r="GJ1164" s="1"/>
      <c r="GK1164" s="1"/>
      <c r="GL1164" s="1"/>
      <c r="GM1164" s="1"/>
      <c r="GN1164" s="1"/>
      <c r="GO1164" s="1"/>
      <c r="GP1164" s="1"/>
      <c r="GQ1164" s="1"/>
      <c r="GR1164" s="1"/>
      <c r="GS1164" s="1"/>
      <c r="GT1164" s="1"/>
      <c r="GU1164" s="1"/>
      <c r="GV1164" s="1"/>
      <c r="GW1164" s="1"/>
      <c r="GX1164" s="1"/>
    </row>
    <row r="1165" spans="1:206" s="4" customFormat="1">
      <c r="A1165" s="6"/>
      <c r="B1165" s="6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2"/>
      <c r="U1165" s="2"/>
      <c r="V1165" s="79"/>
      <c r="W1165" s="146"/>
      <c r="X1165" s="129"/>
      <c r="Y1165" s="79"/>
      <c r="Z1165" s="77"/>
      <c r="AA1165" s="77"/>
      <c r="AB1165" s="2"/>
      <c r="AC1165" s="2"/>
      <c r="AD1165" s="239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  <c r="DF1165" s="1"/>
      <c r="DG1165" s="1"/>
      <c r="DH1165" s="1"/>
      <c r="DI1165" s="1"/>
      <c r="DJ1165" s="1"/>
      <c r="DK1165" s="1"/>
      <c r="DL1165" s="1"/>
      <c r="DM1165" s="1"/>
      <c r="DN1165" s="1"/>
      <c r="DO1165" s="1"/>
      <c r="DP1165" s="1"/>
      <c r="DQ1165" s="1"/>
      <c r="DR1165" s="1"/>
      <c r="DS1165" s="1"/>
      <c r="DT1165" s="1"/>
      <c r="DU1165" s="1"/>
      <c r="DV1165" s="1"/>
      <c r="DW1165" s="1"/>
      <c r="DX1165" s="1"/>
      <c r="DY1165" s="1"/>
      <c r="DZ1165" s="1"/>
      <c r="EA1165" s="1"/>
      <c r="EB1165" s="1"/>
      <c r="EC1165" s="1"/>
      <c r="ED1165" s="1"/>
      <c r="EE1165" s="1"/>
      <c r="EF1165" s="1"/>
      <c r="EG1165" s="1"/>
      <c r="EH1165" s="1"/>
      <c r="EI1165" s="1"/>
      <c r="EJ1165" s="1"/>
      <c r="EK1165" s="1"/>
      <c r="EL1165" s="1"/>
      <c r="EM1165" s="1"/>
      <c r="EN1165" s="1"/>
      <c r="EO1165" s="1"/>
      <c r="EP1165" s="1"/>
      <c r="EQ1165" s="1"/>
      <c r="ER1165" s="1"/>
      <c r="ES1165" s="1"/>
      <c r="ET1165" s="1"/>
      <c r="EU1165" s="1"/>
      <c r="EV1165" s="1"/>
      <c r="EW1165" s="1"/>
      <c r="EX1165" s="1"/>
      <c r="EY1165" s="1"/>
      <c r="EZ1165" s="1"/>
      <c r="FA1165" s="1"/>
      <c r="FB1165" s="1"/>
      <c r="FC1165" s="1"/>
      <c r="FD1165" s="1"/>
      <c r="FE1165" s="1"/>
      <c r="FF1165" s="1"/>
      <c r="FG1165" s="1"/>
      <c r="FH1165" s="1"/>
      <c r="FI1165" s="1"/>
      <c r="FJ1165" s="1"/>
      <c r="FK1165" s="1"/>
      <c r="FL1165" s="1"/>
      <c r="FM1165" s="1"/>
      <c r="FN1165" s="1"/>
      <c r="FO1165" s="1"/>
      <c r="FP1165" s="1"/>
      <c r="FQ1165" s="1"/>
      <c r="FR1165" s="1"/>
      <c r="FS1165" s="1"/>
      <c r="FT1165" s="1"/>
      <c r="FU1165" s="1"/>
      <c r="FV1165" s="1"/>
      <c r="FW1165" s="1"/>
      <c r="FX1165" s="1"/>
      <c r="FY1165" s="1"/>
      <c r="FZ1165" s="1"/>
      <c r="GA1165" s="1"/>
      <c r="GB1165" s="1"/>
      <c r="GC1165" s="1"/>
      <c r="GD1165" s="1"/>
      <c r="GE1165" s="1"/>
      <c r="GF1165" s="1"/>
      <c r="GG1165" s="1"/>
      <c r="GH1165" s="1"/>
      <c r="GI1165" s="1"/>
      <c r="GJ1165" s="1"/>
      <c r="GK1165" s="1"/>
      <c r="GL1165" s="1"/>
      <c r="GM1165" s="1"/>
      <c r="GN1165" s="1"/>
      <c r="GO1165" s="1"/>
      <c r="GP1165" s="1"/>
      <c r="GQ1165" s="1"/>
      <c r="GR1165" s="1"/>
      <c r="GS1165" s="1"/>
      <c r="GT1165" s="1"/>
      <c r="GU1165" s="1"/>
      <c r="GV1165" s="1"/>
      <c r="GW1165" s="1"/>
      <c r="GX1165" s="1"/>
    </row>
    <row r="1166" spans="1:206" s="4" customFormat="1">
      <c r="A1166" s="6"/>
      <c r="B1166" s="6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2"/>
      <c r="U1166" s="2"/>
      <c r="V1166" s="79"/>
      <c r="W1166" s="146"/>
      <c r="X1166" s="129"/>
      <c r="Y1166" s="79"/>
      <c r="Z1166" s="77"/>
      <c r="AA1166" s="77"/>
      <c r="AB1166" s="2"/>
      <c r="AC1166" s="2"/>
      <c r="AD1166" s="239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F1166" s="1"/>
      <c r="DG1166" s="1"/>
      <c r="DH1166" s="1"/>
      <c r="DI1166" s="1"/>
      <c r="DJ1166" s="1"/>
      <c r="DK1166" s="1"/>
      <c r="DL1166" s="1"/>
      <c r="DM1166" s="1"/>
      <c r="DN1166" s="1"/>
      <c r="DO1166" s="1"/>
      <c r="DP1166" s="1"/>
      <c r="DQ1166" s="1"/>
      <c r="DR1166" s="1"/>
      <c r="DS1166" s="1"/>
      <c r="DT1166" s="1"/>
      <c r="DU1166" s="1"/>
      <c r="DV1166" s="1"/>
      <c r="DW1166" s="1"/>
      <c r="DX1166" s="1"/>
      <c r="DY1166" s="1"/>
      <c r="DZ1166" s="1"/>
      <c r="EA1166" s="1"/>
      <c r="EB1166" s="1"/>
      <c r="EC1166" s="1"/>
      <c r="ED1166" s="1"/>
      <c r="EE1166" s="1"/>
      <c r="EF1166" s="1"/>
      <c r="EG1166" s="1"/>
      <c r="EH1166" s="1"/>
      <c r="EI1166" s="1"/>
      <c r="EJ1166" s="1"/>
      <c r="EK1166" s="1"/>
      <c r="EL1166" s="1"/>
      <c r="EM1166" s="1"/>
      <c r="EN1166" s="1"/>
      <c r="EO1166" s="1"/>
      <c r="EP1166" s="1"/>
      <c r="EQ1166" s="1"/>
      <c r="ER1166" s="1"/>
      <c r="ES1166" s="1"/>
      <c r="ET1166" s="1"/>
      <c r="EU1166" s="1"/>
      <c r="EV1166" s="1"/>
      <c r="EW1166" s="1"/>
      <c r="EX1166" s="1"/>
      <c r="EY1166" s="1"/>
      <c r="EZ1166" s="1"/>
      <c r="FA1166" s="1"/>
      <c r="FB1166" s="1"/>
      <c r="FC1166" s="1"/>
      <c r="FD1166" s="1"/>
      <c r="FE1166" s="1"/>
      <c r="FF1166" s="1"/>
      <c r="FG1166" s="1"/>
      <c r="FH1166" s="1"/>
      <c r="FI1166" s="1"/>
      <c r="FJ1166" s="1"/>
      <c r="FK1166" s="1"/>
      <c r="FL1166" s="1"/>
      <c r="FM1166" s="1"/>
      <c r="FN1166" s="1"/>
      <c r="FO1166" s="1"/>
      <c r="FP1166" s="1"/>
      <c r="FQ1166" s="1"/>
      <c r="FR1166" s="1"/>
      <c r="FS1166" s="1"/>
      <c r="FT1166" s="1"/>
      <c r="FU1166" s="1"/>
      <c r="FV1166" s="1"/>
      <c r="FW1166" s="1"/>
      <c r="FX1166" s="1"/>
      <c r="FY1166" s="1"/>
      <c r="FZ1166" s="1"/>
      <c r="GA1166" s="1"/>
      <c r="GB1166" s="1"/>
      <c r="GC1166" s="1"/>
      <c r="GD1166" s="1"/>
      <c r="GE1166" s="1"/>
      <c r="GF1166" s="1"/>
      <c r="GG1166" s="1"/>
      <c r="GH1166" s="1"/>
      <c r="GI1166" s="1"/>
      <c r="GJ1166" s="1"/>
      <c r="GK1166" s="1"/>
      <c r="GL1166" s="1"/>
      <c r="GM1166" s="1"/>
      <c r="GN1166" s="1"/>
      <c r="GO1166" s="1"/>
      <c r="GP1166" s="1"/>
      <c r="GQ1166" s="1"/>
      <c r="GR1166" s="1"/>
      <c r="GS1166" s="1"/>
      <c r="GT1166" s="1"/>
      <c r="GU1166" s="1"/>
      <c r="GV1166" s="1"/>
      <c r="GW1166" s="1"/>
      <c r="GX1166" s="1"/>
    </row>
    <row r="1167" spans="1:206" s="4" customFormat="1">
      <c r="A1167" s="6"/>
      <c r="B1167" s="6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2"/>
      <c r="U1167" s="2"/>
      <c r="V1167" s="79"/>
      <c r="W1167" s="146"/>
      <c r="X1167" s="129"/>
      <c r="Y1167" s="79"/>
      <c r="Z1167" s="77"/>
      <c r="AA1167" s="77"/>
      <c r="AB1167" s="2"/>
      <c r="AC1167" s="2"/>
      <c r="AD1167" s="239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F1167" s="1"/>
      <c r="DG1167" s="1"/>
      <c r="DH1167" s="1"/>
      <c r="DI1167" s="1"/>
      <c r="DJ1167" s="1"/>
      <c r="DK1167" s="1"/>
      <c r="DL1167" s="1"/>
      <c r="DM1167" s="1"/>
      <c r="DN1167" s="1"/>
      <c r="DO1167" s="1"/>
      <c r="DP1167" s="1"/>
      <c r="DQ1167" s="1"/>
      <c r="DR1167" s="1"/>
      <c r="DS1167" s="1"/>
      <c r="DT1167" s="1"/>
      <c r="DU1167" s="1"/>
      <c r="DV1167" s="1"/>
      <c r="DW1167" s="1"/>
      <c r="DX1167" s="1"/>
      <c r="DY1167" s="1"/>
      <c r="DZ1167" s="1"/>
      <c r="EA1167" s="1"/>
      <c r="EB1167" s="1"/>
      <c r="EC1167" s="1"/>
      <c r="ED1167" s="1"/>
      <c r="EE1167" s="1"/>
      <c r="EF1167" s="1"/>
      <c r="EG1167" s="1"/>
      <c r="EH1167" s="1"/>
      <c r="EI1167" s="1"/>
      <c r="EJ1167" s="1"/>
      <c r="EK1167" s="1"/>
      <c r="EL1167" s="1"/>
      <c r="EM1167" s="1"/>
      <c r="EN1167" s="1"/>
      <c r="EO1167" s="1"/>
      <c r="EP1167" s="1"/>
      <c r="EQ1167" s="1"/>
      <c r="ER1167" s="1"/>
      <c r="ES1167" s="1"/>
      <c r="ET1167" s="1"/>
      <c r="EU1167" s="1"/>
      <c r="EV1167" s="1"/>
      <c r="EW1167" s="1"/>
      <c r="EX1167" s="1"/>
      <c r="EY1167" s="1"/>
      <c r="EZ1167" s="1"/>
      <c r="FA1167" s="1"/>
      <c r="FB1167" s="1"/>
      <c r="FC1167" s="1"/>
      <c r="FD1167" s="1"/>
      <c r="FE1167" s="1"/>
      <c r="FF1167" s="1"/>
      <c r="FG1167" s="1"/>
      <c r="FH1167" s="1"/>
      <c r="FI1167" s="1"/>
      <c r="FJ1167" s="1"/>
      <c r="FK1167" s="1"/>
      <c r="FL1167" s="1"/>
      <c r="FM1167" s="1"/>
      <c r="FN1167" s="1"/>
      <c r="FO1167" s="1"/>
      <c r="FP1167" s="1"/>
      <c r="FQ1167" s="1"/>
      <c r="FR1167" s="1"/>
      <c r="FS1167" s="1"/>
      <c r="FT1167" s="1"/>
      <c r="FU1167" s="1"/>
      <c r="FV1167" s="1"/>
      <c r="FW1167" s="1"/>
      <c r="FX1167" s="1"/>
      <c r="FY1167" s="1"/>
      <c r="FZ1167" s="1"/>
      <c r="GA1167" s="1"/>
      <c r="GB1167" s="1"/>
      <c r="GC1167" s="1"/>
      <c r="GD1167" s="1"/>
      <c r="GE1167" s="1"/>
      <c r="GF1167" s="1"/>
      <c r="GG1167" s="1"/>
      <c r="GH1167" s="1"/>
      <c r="GI1167" s="1"/>
      <c r="GJ1167" s="1"/>
      <c r="GK1167" s="1"/>
      <c r="GL1167" s="1"/>
      <c r="GM1167" s="1"/>
      <c r="GN1167" s="1"/>
      <c r="GO1167" s="1"/>
      <c r="GP1167" s="1"/>
      <c r="GQ1167" s="1"/>
      <c r="GR1167" s="1"/>
      <c r="GS1167" s="1"/>
      <c r="GT1167" s="1"/>
      <c r="GU1167" s="1"/>
      <c r="GV1167" s="1"/>
      <c r="GW1167" s="1"/>
      <c r="GX1167" s="1"/>
    </row>
    <row r="1168" spans="1:206" s="4" customFormat="1">
      <c r="A1168" s="6"/>
      <c r="B1168" s="6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2"/>
      <c r="U1168" s="2"/>
      <c r="V1168" s="79"/>
      <c r="W1168" s="146"/>
      <c r="X1168" s="129"/>
      <c r="Y1168" s="79"/>
      <c r="Z1168" s="77"/>
      <c r="AA1168" s="77"/>
      <c r="AB1168" s="2"/>
      <c r="AC1168" s="2"/>
      <c r="AD1168" s="239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1"/>
      <c r="DD1168" s="1"/>
      <c r="DE1168" s="1"/>
      <c r="DF1168" s="1"/>
      <c r="DG1168" s="1"/>
      <c r="DH1168" s="1"/>
      <c r="DI1168" s="1"/>
      <c r="DJ1168" s="1"/>
      <c r="DK1168" s="1"/>
      <c r="DL1168" s="1"/>
      <c r="DM1168" s="1"/>
      <c r="DN1168" s="1"/>
      <c r="DO1168" s="1"/>
      <c r="DP1168" s="1"/>
      <c r="DQ1168" s="1"/>
      <c r="DR1168" s="1"/>
      <c r="DS1168" s="1"/>
      <c r="DT1168" s="1"/>
      <c r="DU1168" s="1"/>
      <c r="DV1168" s="1"/>
      <c r="DW1168" s="1"/>
      <c r="DX1168" s="1"/>
      <c r="DY1168" s="1"/>
      <c r="DZ1168" s="1"/>
      <c r="EA1168" s="1"/>
      <c r="EB1168" s="1"/>
      <c r="EC1168" s="1"/>
      <c r="ED1168" s="1"/>
      <c r="EE1168" s="1"/>
      <c r="EF1168" s="1"/>
      <c r="EG1168" s="1"/>
      <c r="EH1168" s="1"/>
      <c r="EI1168" s="1"/>
      <c r="EJ1168" s="1"/>
      <c r="EK1168" s="1"/>
      <c r="EL1168" s="1"/>
      <c r="EM1168" s="1"/>
      <c r="EN1168" s="1"/>
      <c r="EO1168" s="1"/>
      <c r="EP1168" s="1"/>
      <c r="EQ1168" s="1"/>
      <c r="ER1168" s="1"/>
      <c r="ES1168" s="1"/>
      <c r="ET1168" s="1"/>
      <c r="EU1168" s="1"/>
      <c r="EV1168" s="1"/>
      <c r="EW1168" s="1"/>
      <c r="EX1168" s="1"/>
      <c r="EY1168" s="1"/>
      <c r="EZ1168" s="1"/>
      <c r="FA1168" s="1"/>
      <c r="FB1168" s="1"/>
      <c r="FC1168" s="1"/>
      <c r="FD1168" s="1"/>
      <c r="FE1168" s="1"/>
      <c r="FF1168" s="1"/>
      <c r="FG1168" s="1"/>
      <c r="FH1168" s="1"/>
      <c r="FI1168" s="1"/>
      <c r="FJ1168" s="1"/>
      <c r="FK1168" s="1"/>
      <c r="FL1168" s="1"/>
      <c r="FM1168" s="1"/>
      <c r="FN1168" s="1"/>
      <c r="FO1168" s="1"/>
      <c r="FP1168" s="1"/>
      <c r="FQ1168" s="1"/>
      <c r="FR1168" s="1"/>
      <c r="FS1168" s="1"/>
      <c r="FT1168" s="1"/>
      <c r="FU1168" s="1"/>
      <c r="FV1168" s="1"/>
      <c r="FW1168" s="1"/>
      <c r="FX1168" s="1"/>
      <c r="FY1168" s="1"/>
      <c r="FZ1168" s="1"/>
      <c r="GA1168" s="1"/>
      <c r="GB1168" s="1"/>
      <c r="GC1168" s="1"/>
      <c r="GD1168" s="1"/>
      <c r="GE1168" s="1"/>
      <c r="GF1168" s="1"/>
      <c r="GG1168" s="1"/>
      <c r="GH1168" s="1"/>
      <c r="GI1168" s="1"/>
      <c r="GJ1168" s="1"/>
      <c r="GK1168" s="1"/>
      <c r="GL1168" s="1"/>
      <c r="GM1168" s="1"/>
      <c r="GN1168" s="1"/>
      <c r="GO1168" s="1"/>
      <c r="GP1168" s="1"/>
      <c r="GQ1168" s="1"/>
      <c r="GR1168" s="1"/>
      <c r="GS1168" s="1"/>
      <c r="GT1168" s="1"/>
      <c r="GU1168" s="1"/>
      <c r="GV1168" s="1"/>
      <c r="GW1168" s="1"/>
      <c r="GX1168" s="1"/>
    </row>
    <row r="1169" spans="1:206" s="4" customFormat="1">
      <c r="A1169" s="6"/>
      <c r="B1169" s="6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2"/>
      <c r="U1169" s="2"/>
      <c r="V1169" s="79"/>
      <c r="W1169" s="146"/>
      <c r="X1169" s="129"/>
      <c r="Y1169" s="79"/>
      <c r="Z1169" s="77"/>
      <c r="AA1169" s="77"/>
      <c r="AB1169" s="2"/>
      <c r="AC1169" s="2"/>
      <c r="AD1169" s="239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1"/>
      <c r="DD1169" s="1"/>
      <c r="DE1169" s="1"/>
      <c r="DF1169" s="1"/>
      <c r="DG1169" s="1"/>
      <c r="DH1169" s="1"/>
      <c r="DI1169" s="1"/>
      <c r="DJ1169" s="1"/>
      <c r="DK1169" s="1"/>
      <c r="DL1169" s="1"/>
      <c r="DM1169" s="1"/>
      <c r="DN1169" s="1"/>
      <c r="DO1169" s="1"/>
      <c r="DP1169" s="1"/>
      <c r="DQ1169" s="1"/>
      <c r="DR1169" s="1"/>
      <c r="DS1169" s="1"/>
      <c r="DT1169" s="1"/>
      <c r="DU1169" s="1"/>
      <c r="DV1169" s="1"/>
      <c r="DW1169" s="1"/>
      <c r="DX1169" s="1"/>
      <c r="DY1169" s="1"/>
      <c r="DZ1169" s="1"/>
      <c r="EA1169" s="1"/>
      <c r="EB1169" s="1"/>
      <c r="EC1169" s="1"/>
      <c r="ED1169" s="1"/>
      <c r="EE1169" s="1"/>
      <c r="EF1169" s="1"/>
      <c r="EG1169" s="1"/>
      <c r="EH1169" s="1"/>
      <c r="EI1169" s="1"/>
      <c r="EJ1169" s="1"/>
      <c r="EK1169" s="1"/>
      <c r="EL1169" s="1"/>
      <c r="EM1169" s="1"/>
      <c r="EN1169" s="1"/>
      <c r="EO1169" s="1"/>
      <c r="EP1169" s="1"/>
      <c r="EQ1169" s="1"/>
      <c r="ER1169" s="1"/>
      <c r="ES1169" s="1"/>
      <c r="ET1169" s="1"/>
      <c r="EU1169" s="1"/>
      <c r="EV1169" s="1"/>
      <c r="EW1169" s="1"/>
      <c r="EX1169" s="1"/>
      <c r="EY1169" s="1"/>
      <c r="EZ1169" s="1"/>
      <c r="FA1169" s="1"/>
      <c r="FB1169" s="1"/>
      <c r="FC1169" s="1"/>
      <c r="FD1169" s="1"/>
      <c r="FE1169" s="1"/>
      <c r="FF1169" s="1"/>
      <c r="FG1169" s="1"/>
      <c r="FH1169" s="1"/>
      <c r="FI1169" s="1"/>
      <c r="FJ1169" s="1"/>
      <c r="FK1169" s="1"/>
      <c r="FL1169" s="1"/>
      <c r="FM1169" s="1"/>
      <c r="FN1169" s="1"/>
      <c r="FO1169" s="1"/>
      <c r="FP1169" s="1"/>
      <c r="FQ1169" s="1"/>
      <c r="FR1169" s="1"/>
      <c r="FS1169" s="1"/>
      <c r="FT1169" s="1"/>
      <c r="FU1169" s="1"/>
      <c r="FV1169" s="1"/>
      <c r="FW1169" s="1"/>
      <c r="FX1169" s="1"/>
      <c r="FY1169" s="1"/>
      <c r="FZ1169" s="1"/>
      <c r="GA1169" s="1"/>
      <c r="GB1169" s="1"/>
      <c r="GC1169" s="1"/>
      <c r="GD1169" s="1"/>
      <c r="GE1169" s="1"/>
      <c r="GF1169" s="1"/>
      <c r="GG1169" s="1"/>
      <c r="GH1169" s="1"/>
      <c r="GI1169" s="1"/>
      <c r="GJ1169" s="1"/>
      <c r="GK1169" s="1"/>
      <c r="GL1169" s="1"/>
      <c r="GM1169" s="1"/>
      <c r="GN1169" s="1"/>
      <c r="GO1169" s="1"/>
      <c r="GP1169" s="1"/>
      <c r="GQ1169" s="1"/>
      <c r="GR1169" s="1"/>
      <c r="GS1169" s="1"/>
      <c r="GT1169" s="1"/>
      <c r="GU1169" s="1"/>
      <c r="GV1169" s="1"/>
      <c r="GW1169" s="1"/>
      <c r="GX1169" s="1"/>
    </row>
    <row r="1170" spans="1:206" s="4" customFormat="1">
      <c r="A1170" s="6"/>
      <c r="B1170" s="6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2"/>
      <c r="U1170" s="2"/>
      <c r="V1170" s="79"/>
      <c r="W1170" s="146"/>
      <c r="X1170" s="129"/>
      <c r="Y1170" s="79"/>
      <c r="Z1170" s="77"/>
      <c r="AA1170" s="77"/>
      <c r="AB1170" s="2"/>
      <c r="AC1170" s="2"/>
      <c r="AD1170" s="239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1"/>
      <c r="DD1170" s="1"/>
      <c r="DE1170" s="1"/>
      <c r="DF1170" s="1"/>
      <c r="DG1170" s="1"/>
      <c r="DH1170" s="1"/>
      <c r="DI1170" s="1"/>
      <c r="DJ1170" s="1"/>
      <c r="DK1170" s="1"/>
      <c r="DL1170" s="1"/>
      <c r="DM1170" s="1"/>
      <c r="DN1170" s="1"/>
      <c r="DO1170" s="1"/>
      <c r="DP1170" s="1"/>
      <c r="DQ1170" s="1"/>
      <c r="DR1170" s="1"/>
      <c r="DS1170" s="1"/>
      <c r="DT1170" s="1"/>
      <c r="DU1170" s="1"/>
      <c r="DV1170" s="1"/>
      <c r="DW1170" s="1"/>
      <c r="DX1170" s="1"/>
      <c r="DY1170" s="1"/>
      <c r="DZ1170" s="1"/>
      <c r="EA1170" s="1"/>
      <c r="EB1170" s="1"/>
      <c r="EC1170" s="1"/>
      <c r="ED1170" s="1"/>
      <c r="EE1170" s="1"/>
      <c r="EF1170" s="1"/>
      <c r="EG1170" s="1"/>
      <c r="EH1170" s="1"/>
      <c r="EI1170" s="1"/>
      <c r="EJ1170" s="1"/>
      <c r="EK1170" s="1"/>
      <c r="EL1170" s="1"/>
      <c r="EM1170" s="1"/>
      <c r="EN1170" s="1"/>
      <c r="EO1170" s="1"/>
      <c r="EP1170" s="1"/>
      <c r="EQ1170" s="1"/>
      <c r="ER1170" s="1"/>
      <c r="ES1170" s="1"/>
      <c r="ET1170" s="1"/>
      <c r="EU1170" s="1"/>
      <c r="EV1170" s="1"/>
      <c r="EW1170" s="1"/>
      <c r="EX1170" s="1"/>
      <c r="EY1170" s="1"/>
      <c r="EZ1170" s="1"/>
      <c r="FA1170" s="1"/>
      <c r="FB1170" s="1"/>
      <c r="FC1170" s="1"/>
      <c r="FD1170" s="1"/>
      <c r="FE1170" s="1"/>
      <c r="FF1170" s="1"/>
      <c r="FG1170" s="1"/>
      <c r="FH1170" s="1"/>
      <c r="FI1170" s="1"/>
      <c r="FJ1170" s="1"/>
      <c r="FK1170" s="1"/>
      <c r="FL1170" s="1"/>
      <c r="FM1170" s="1"/>
      <c r="FN1170" s="1"/>
      <c r="FO1170" s="1"/>
      <c r="FP1170" s="1"/>
      <c r="FQ1170" s="1"/>
      <c r="FR1170" s="1"/>
      <c r="FS1170" s="1"/>
      <c r="FT1170" s="1"/>
      <c r="FU1170" s="1"/>
      <c r="FV1170" s="1"/>
      <c r="FW1170" s="1"/>
      <c r="FX1170" s="1"/>
      <c r="FY1170" s="1"/>
      <c r="FZ1170" s="1"/>
      <c r="GA1170" s="1"/>
      <c r="GB1170" s="1"/>
      <c r="GC1170" s="1"/>
      <c r="GD1170" s="1"/>
      <c r="GE1170" s="1"/>
      <c r="GF1170" s="1"/>
      <c r="GG1170" s="1"/>
      <c r="GH1170" s="1"/>
      <c r="GI1170" s="1"/>
      <c r="GJ1170" s="1"/>
      <c r="GK1170" s="1"/>
      <c r="GL1170" s="1"/>
      <c r="GM1170" s="1"/>
      <c r="GN1170" s="1"/>
      <c r="GO1170" s="1"/>
      <c r="GP1170" s="1"/>
      <c r="GQ1170" s="1"/>
      <c r="GR1170" s="1"/>
      <c r="GS1170" s="1"/>
      <c r="GT1170" s="1"/>
      <c r="GU1170" s="1"/>
      <c r="GV1170" s="1"/>
      <c r="GW1170" s="1"/>
      <c r="GX1170" s="1"/>
    </row>
    <row r="1171" spans="1:206" s="4" customFormat="1">
      <c r="A1171" s="6"/>
      <c r="B1171" s="6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2"/>
      <c r="U1171" s="2"/>
      <c r="V1171" s="79"/>
      <c r="W1171" s="146"/>
      <c r="X1171" s="129"/>
      <c r="Y1171" s="79"/>
      <c r="Z1171" s="77"/>
      <c r="AA1171" s="77"/>
      <c r="AB1171" s="2"/>
      <c r="AC1171" s="2"/>
      <c r="AD1171" s="239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1"/>
      <c r="DD1171" s="1"/>
      <c r="DE1171" s="1"/>
      <c r="DF1171" s="1"/>
      <c r="DG1171" s="1"/>
      <c r="DH1171" s="1"/>
      <c r="DI1171" s="1"/>
      <c r="DJ1171" s="1"/>
      <c r="DK1171" s="1"/>
      <c r="DL1171" s="1"/>
      <c r="DM1171" s="1"/>
      <c r="DN1171" s="1"/>
      <c r="DO1171" s="1"/>
      <c r="DP1171" s="1"/>
      <c r="DQ1171" s="1"/>
      <c r="DR1171" s="1"/>
      <c r="DS1171" s="1"/>
      <c r="DT1171" s="1"/>
      <c r="DU1171" s="1"/>
      <c r="DV1171" s="1"/>
      <c r="DW1171" s="1"/>
      <c r="DX1171" s="1"/>
      <c r="DY1171" s="1"/>
      <c r="DZ1171" s="1"/>
      <c r="EA1171" s="1"/>
      <c r="EB1171" s="1"/>
      <c r="EC1171" s="1"/>
      <c r="ED1171" s="1"/>
      <c r="EE1171" s="1"/>
      <c r="EF1171" s="1"/>
      <c r="EG1171" s="1"/>
      <c r="EH1171" s="1"/>
      <c r="EI1171" s="1"/>
      <c r="EJ1171" s="1"/>
      <c r="EK1171" s="1"/>
      <c r="EL1171" s="1"/>
      <c r="EM1171" s="1"/>
      <c r="EN1171" s="1"/>
      <c r="EO1171" s="1"/>
      <c r="EP1171" s="1"/>
      <c r="EQ1171" s="1"/>
      <c r="ER1171" s="1"/>
      <c r="ES1171" s="1"/>
      <c r="ET1171" s="1"/>
      <c r="EU1171" s="1"/>
      <c r="EV1171" s="1"/>
      <c r="EW1171" s="1"/>
      <c r="EX1171" s="1"/>
      <c r="EY1171" s="1"/>
      <c r="EZ1171" s="1"/>
      <c r="FA1171" s="1"/>
      <c r="FB1171" s="1"/>
      <c r="FC1171" s="1"/>
      <c r="FD1171" s="1"/>
      <c r="FE1171" s="1"/>
      <c r="FF1171" s="1"/>
      <c r="FG1171" s="1"/>
      <c r="FH1171" s="1"/>
      <c r="FI1171" s="1"/>
      <c r="FJ1171" s="1"/>
      <c r="FK1171" s="1"/>
      <c r="FL1171" s="1"/>
      <c r="FM1171" s="1"/>
      <c r="FN1171" s="1"/>
      <c r="FO1171" s="1"/>
      <c r="FP1171" s="1"/>
      <c r="FQ1171" s="1"/>
      <c r="FR1171" s="1"/>
      <c r="FS1171" s="1"/>
      <c r="FT1171" s="1"/>
      <c r="FU1171" s="1"/>
      <c r="FV1171" s="1"/>
      <c r="FW1171" s="1"/>
      <c r="FX1171" s="1"/>
      <c r="FY1171" s="1"/>
      <c r="FZ1171" s="1"/>
      <c r="GA1171" s="1"/>
      <c r="GB1171" s="1"/>
      <c r="GC1171" s="1"/>
      <c r="GD1171" s="1"/>
      <c r="GE1171" s="1"/>
      <c r="GF1171" s="1"/>
      <c r="GG1171" s="1"/>
      <c r="GH1171" s="1"/>
      <c r="GI1171" s="1"/>
      <c r="GJ1171" s="1"/>
      <c r="GK1171" s="1"/>
      <c r="GL1171" s="1"/>
      <c r="GM1171" s="1"/>
      <c r="GN1171" s="1"/>
      <c r="GO1171" s="1"/>
      <c r="GP1171" s="1"/>
      <c r="GQ1171" s="1"/>
      <c r="GR1171" s="1"/>
      <c r="GS1171" s="1"/>
      <c r="GT1171" s="1"/>
      <c r="GU1171" s="1"/>
      <c r="GV1171" s="1"/>
      <c r="GW1171" s="1"/>
      <c r="GX1171" s="1"/>
    </row>
    <row r="1172" spans="1:206" s="4" customFormat="1">
      <c r="A1172" s="6"/>
      <c r="B1172" s="6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2"/>
      <c r="U1172" s="2"/>
      <c r="V1172" s="79"/>
      <c r="W1172" s="146"/>
      <c r="X1172" s="129"/>
      <c r="Y1172" s="79"/>
      <c r="Z1172" s="77"/>
      <c r="AA1172" s="77"/>
      <c r="AB1172" s="2"/>
      <c r="AC1172" s="2"/>
      <c r="AD1172" s="239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1"/>
      <c r="DD1172" s="1"/>
      <c r="DE1172" s="1"/>
      <c r="DF1172" s="1"/>
      <c r="DG1172" s="1"/>
      <c r="DH1172" s="1"/>
      <c r="DI1172" s="1"/>
      <c r="DJ1172" s="1"/>
      <c r="DK1172" s="1"/>
      <c r="DL1172" s="1"/>
      <c r="DM1172" s="1"/>
      <c r="DN1172" s="1"/>
      <c r="DO1172" s="1"/>
      <c r="DP1172" s="1"/>
      <c r="DQ1172" s="1"/>
      <c r="DR1172" s="1"/>
      <c r="DS1172" s="1"/>
      <c r="DT1172" s="1"/>
      <c r="DU1172" s="1"/>
      <c r="DV1172" s="1"/>
      <c r="DW1172" s="1"/>
      <c r="DX1172" s="1"/>
      <c r="DY1172" s="1"/>
      <c r="DZ1172" s="1"/>
      <c r="EA1172" s="1"/>
      <c r="EB1172" s="1"/>
      <c r="EC1172" s="1"/>
      <c r="ED1172" s="1"/>
      <c r="EE1172" s="1"/>
      <c r="EF1172" s="1"/>
      <c r="EG1172" s="1"/>
      <c r="EH1172" s="1"/>
      <c r="EI1172" s="1"/>
      <c r="EJ1172" s="1"/>
      <c r="EK1172" s="1"/>
      <c r="EL1172" s="1"/>
      <c r="EM1172" s="1"/>
      <c r="EN1172" s="1"/>
      <c r="EO1172" s="1"/>
      <c r="EP1172" s="1"/>
      <c r="EQ1172" s="1"/>
      <c r="ER1172" s="1"/>
      <c r="ES1172" s="1"/>
      <c r="ET1172" s="1"/>
      <c r="EU1172" s="1"/>
      <c r="EV1172" s="1"/>
      <c r="EW1172" s="1"/>
      <c r="EX1172" s="1"/>
      <c r="EY1172" s="1"/>
      <c r="EZ1172" s="1"/>
      <c r="FA1172" s="1"/>
      <c r="FB1172" s="1"/>
      <c r="FC1172" s="1"/>
      <c r="FD1172" s="1"/>
      <c r="FE1172" s="1"/>
      <c r="FF1172" s="1"/>
      <c r="FG1172" s="1"/>
      <c r="FH1172" s="1"/>
      <c r="FI1172" s="1"/>
      <c r="FJ1172" s="1"/>
      <c r="FK1172" s="1"/>
      <c r="FL1172" s="1"/>
      <c r="FM1172" s="1"/>
      <c r="FN1172" s="1"/>
      <c r="FO1172" s="1"/>
      <c r="FP1172" s="1"/>
      <c r="FQ1172" s="1"/>
      <c r="FR1172" s="1"/>
      <c r="FS1172" s="1"/>
      <c r="FT1172" s="1"/>
      <c r="FU1172" s="1"/>
      <c r="FV1172" s="1"/>
      <c r="FW1172" s="1"/>
      <c r="FX1172" s="1"/>
      <c r="FY1172" s="1"/>
      <c r="FZ1172" s="1"/>
      <c r="GA1172" s="1"/>
      <c r="GB1172" s="1"/>
      <c r="GC1172" s="1"/>
      <c r="GD1172" s="1"/>
      <c r="GE1172" s="1"/>
      <c r="GF1172" s="1"/>
      <c r="GG1172" s="1"/>
      <c r="GH1172" s="1"/>
      <c r="GI1172" s="1"/>
      <c r="GJ1172" s="1"/>
      <c r="GK1172" s="1"/>
      <c r="GL1172" s="1"/>
      <c r="GM1172" s="1"/>
      <c r="GN1172" s="1"/>
      <c r="GO1172" s="1"/>
      <c r="GP1172" s="1"/>
      <c r="GQ1172" s="1"/>
      <c r="GR1172" s="1"/>
      <c r="GS1172" s="1"/>
      <c r="GT1172" s="1"/>
      <c r="GU1172" s="1"/>
      <c r="GV1172" s="1"/>
      <c r="GW1172" s="1"/>
      <c r="GX1172" s="1"/>
    </row>
    <row r="1173" spans="1:206" s="4" customFormat="1">
      <c r="A1173" s="6"/>
      <c r="B1173" s="6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2"/>
      <c r="U1173" s="2"/>
      <c r="V1173" s="79"/>
      <c r="W1173" s="146"/>
      <c r="X1173" s="129"/>
      <c r="Y1173" s="79"/>
      <c r="Z1173" s="77"/>
      <c r="AA1173" s="77"/>
      <c r="AB1173" s="2"/>
      <c r="AC1173" s="2"/>
      <c r="AD1173" s="239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1"/>
      <c r="DD1173" s="1"/>
      <c r="DE1173" s="1"/>
      <c r="DF1173" s="1"/>
      <c r="DG1173" s="1"/>
      <c r="DH1173" s="1"/>
      <c r="DI1173" s="1"/>
      <c r="DJ1173" s="1"/>
      <c r="DK1173" s="1"/>
      <c r="DL1173" s="1"/>
      <c r="DM1173" s="1"/>
      <c r="DN1173" s="1"/>
      <c r="DO1173" s="1"/>
      <c r="DP1173" s="1"/>
      <c r="DQ1173" s="1"/>
      <c r="DR1173" s="1"/>
      <c r="DS1173" s="1"/>
      <c r="DT1173" s="1"/>
      <c r="DU1173" s="1"/>
      <c r="DV1173" s="1"/>
      <c r="DW1173" s="1"/>
      <c r="DX1173" s="1"/>
      <c r="DY1173" s="1"/>
      <c r="DZ1173" s="1"/>
      <c r="EA1173" s="1"/>
      <c r="EB1173" s="1"/>
      <c r="EC1173" s="1"/>
      <c r="ED1173" s="1"/>
      <c r="EE1173" s="1"/>
      <c r="EF1173" s="1"/>
      <c r="EG1173" s="1"/>
      <c r="EH1173" s="1"/>
      <c r="EI1173" s="1"/>
      <c r="EJ1173" s="1"/>
      <c r="EK1173" s="1"/>
      <c r="EL1173" s="1"/>
      <c r="EM1173" s="1"/>
      <c r="EN1173" s="1"/>
      <c r="EO1173" s="1"/>
      <c r="EP1173" s="1"/>
      <c r="EQ1173" s="1"/>
      <c r="ER1173" s="1"/>
      <c r="ES1173" s="1"/>
      <c r="ET1173" s="1"/>
      <c r="EU1173" s="1"/>
      <c r="EV1173" s="1"/>
      <c r="EW1173" s="1"/>
      <c r="EX1173" s="1"/>
      <c r="EY1173" s="1"/>
      <c r="EZ1173" s="1"/>
      <c r="FA1173" s="1"/>
      <c r="FB1173" s="1"/>
      <c r="FC1173" s="1"/>
      <c r="FD1173" s="1"/>
      <c r="FE1173" s="1"/>
      <c r="FF1173" s="1"/>
      <c r="FG1173" s="1"/>
      <c r="FH1173" s="1"/>
      <c r="FI1173" s="1"/>
      <c r="FJ1173" s="1"/>
      <c r="FK1173" s="1"/>
      <c r="FL1173" s="1"/>
      <c r="FM1173" s="1"/>
      <c r="FN1173" s="1"/>
      <c r="FO1173" s="1"/>
      <c r="FP1173" s="1"/>
      <c r="FQ1173" s="1"/>
      <c r="FR1173" s="1"/>
      <c r="FS1173" s="1"/>
      <c r="FT1173" s="1"/>
      <c r="FU1173" s="1"/>
      <c r="FV1173" s="1"/>
      <c r="FW1173" s="1"/>
      <c r="FX1173" s="1"/>
      <c r="FY1173" s="1"/>
      <c r="FZ1173" s="1"/>
      <c r="GA1173" s="1"/>
      <c r="GB1173" s="1"/>
      <c r="GC1173" s="1"/>
      <c r="GD1173" s="1"/>
      <c r="GE1173" s="1"/>
      <c r="GF1173" s="1"/>
      <c r="GG1173" s="1"/>
      <c r="GH1173" s="1"/>
      <c r="GI1173" s="1"/>
      <c r="GJ1173" s="1"/>
      <c r="GK1173" s="1"/>
      <c r="GL1173" s="1"/>
      <c r="GM1173" s="1"/>
      <c r="GN1173" s="1"/>
      <c r="GO1173" s="1"/>
      <c r="GP1173" s="1"/>
      <c r="GQ1173" s="1"/>
      <c r="GR1173" s="1"/>
      <c r="GS1173" s="1"/>
      <c r="GT1173" s="1"/>
      <c r="GU1173" s="1"/>
      <c r="GV1173" s="1"/>
      <c r="GW1173" s="1"/>
      <c r="GX1173" s="1"/>
    </row>
    <row r="1174" spans="1:206" s="4" customFormat="1">
      <c r="A1174" s="6"/>
      <c r="B1174" s="6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2"/>
      <c r="U1174" s="2"/>
      <c r="V1174" s="79"/>
      <c r="W1174" s="146"/>
      <c r="X1174" s="129"/>
      <c r="Y1174" s="79"/>
      <c r="Z1174" s="77"/>
      <c r="AA1174" s="77"/>
      <c r="AB1174" s="2"/>
      <c r="AC1174" s="2"/>
      <c r="AD1174" s="239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1"/>
      <c r="DD1174" s="1"/>
      <c r="DE1174" s="1"/>
      <c r="DF1174" s="1"/>
      <c r="DG1174" s="1"/>
      <c r="DH1174" s="1"/>
      <c r="DI1174" s="1"/>
      <c r="DJ1174" s="1"/>
      <c r="DK1174" s="1"/>
      <c r="DL1174" s="1"/>
      <c r="DM1174" s="1"/>
      <c r="DN1174" s="1"/>
      <c r="DO1174" s="1"/>
      <c r="DP1174" s="1"/>
      <c r="DQ1174" s="1"/>
      <c r="DR1174" s="1"/>
      <c r="DS1174" s="1"/>
      <c r="DT1174" s="1"/>
      <c r="DU1174" s="1"/>
      <c r="DV1174" s="1"/>
      <c r="DW1174" s="1"/>
      <c r="DX1174" s="1"/>
      <c r="DY1174" s="1"/>
      <c r="DZ1174" s="1"/>
      <c r="EA1174" s="1"/>
      <c r="EB1174" s="1"/>
      <c r="EC1174" s="1"/>
      <c r="ED1174" s="1"/>
      <c r="EE1174" s="1"/>
      <c r="EF1174" s="1"/>
      <c r="EG1174" s="1"/>
      <c r="EH1174" s="1"/>
      <c r="EI1174" s="1"/>
      <c r="EJ1174" s="1"/>
      <c r="EK1174" s="1"/>
      <c r="EL1174" s="1"/>
      <c r="EM1174" s="1"/>
      <c r="EN1174" s="1"/>
      <c r="EO1174" s="1"/>
      <c r="EP1174" s="1"/>
      <c r="EQ1174" s="1"/>
      <c r="ER1174" s="1"/>
      <c r="ES1174" s="1"/>
      <c r="ET1174" s="1"/>
      <c r="EU1174" s="1"/>
      <c r="EV1174" s="1"/>
      <c r="EW1174" s="1"/>
      <c r="EX1174" s="1"/>
      <c r="EY1174" s="1"/>
      <c r="EZ1174" s="1"/>
      <c r="FA1174" s="1"/>
      <c r="FB1174" s="1"/>
      <c r="FC1174" s="1"/>
      <c r="FD1174" s="1"/>
      <c r="FE1174" s="1"/>
      <c r="FF1174" s="1"/>
      <c r="FG1174" s="1"/>
      <c r="FH1174" s="1"/>
      <c r="FI1174" s="1"/>
      <c r="FJ1174" s="1"/>
      <c r="FK1174" s="1"/>
      <c r="FL1174" s="1"/>
      <c r="FM1174" s="1"/>
      <c r="FN1174" s="1"/>
      <c r="FO1174" s="1"/>
      <c r="FP1174" s="1"/>
      <c r="FQ1174" s="1"/>
      <c r="FR1174" s="1"/>
      <c r="FS1174" s="1"/>
      <c r="FT1174" s="1"/>
      <c r="FU1174" s="1"/>
      <c r="FV1174" s="1"/>
      <c r="FW1174" s="1"/>
      <c r="FX1174" s="1"/>
      <c r="FY1174" s="1"/>
      <c r="FZ1174" s="1"/>
      <c r="GA1174" s="1"/>
      <c r="GB1174" s="1"/>
      <c r="GC1174" s="1"/>
      <c r="GD1174" s="1"/>
      <c r="GE1174" s="1"/>
      <c r="GF1174" s="1"/>
      <c r="GG1174" s="1"/>
      <c r="GH1174" s="1"/>
      <c r="GI1174" s="1"/>
      <c r="GJ1174" s="1"/>
      <c r="GK1174" s="1"/>
      <c r="GL1174" s="1"/>
      <c r="GM1174" s="1"/>
      <c r="GN1174" s="1"/>
      <c r="GO1174" s="1"/>
      <c r="GP1174" s="1"/>
      <c r="GQ1174" s="1"/>
      <c r="GR1174" s="1"/>
      <c r="GS1174" s="1"/>
      <c r="GT1174" s="1"/>
      <c r="GU1174" s="1"/>
      <c r="GV1174" s="1"/>
      <c r="GW1174" s="1"/>
      <c r="GX1174" s="1"/>
    </row>
    <row r="1175" spans="1:206" s="4" customFormat="1">
      <c r="A1175" s="6"/>
      <c r="B1175" s="6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2"/>
      <c r="U1175" s="2"/>
      <c r="V1175" s="79"/>
      <c r="W1175" s="146"/>
      <c r="X1175" s="129"/>
      <c r="Y1175" s="79"/>
      <c r="Z1175" s="77"/>
      <c r="AA1175" s="77"/>
      <c r="AB1175" s="2"/>
      <c r="AC1175" s="2"/>
      <c r="AD1175" s="239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1"/>
      <c r="DD1175" s="1"/>
      <c r="DE1175" s="1"/>
      <c r="DF1175" s="1"/>
      <c r="DG1175" s="1"/>
      <c r="DH1175" s="1"/>
      <c r="DI1175" s="1"/>
      <c r="DJ1175" s="1"/>
      <c r="DK1175" s="1"/>
      <c r="DL1175" s="1"/>
      <c r="DM1175" s="1"/>
      <c r="DN1175" s="1"/>
      <c r="DO1175" s="1"/>
      <c r="DP1175" s="1"/>
      <c r="DQ1175" s="1"/>
      <c r="DR1175" s="1"/>
      <c r="DS1175" s="1"/>
      <c r="DT1175" s="1"/>
      <c r="DU1175" s="1"/>
      <c r="DV1175" s="1"/>
      <c r="DW1175" s="1"/>
      <c r="DX1175" s="1"/>
      <c r="DY1175" s="1"/>
      <c r="DZ1175" s="1"/>
      <c r="EA1175" s="1"/>
      <c r="EB1175" s="1"/>
      <c r="EC1175" s="1"/>
      <c r="ED1175" s="1"/>
      <c r="EE1175" s="1"/>
      <c r="EF1175" s="1"/>
      <c r="EG1175" s="1"/>
      <c r="EH1175" s="1"/>
      <c r="EI1175" s="1"/>
      <c r="EJ1175" s="1"/>
      <c r="EK1175" s="1"/>
      <c r="EL1175" s="1"/>
      <c r="EM1175" s="1"/>
      <c r="EN1175" s="1"/>
      <c r="EO1175" s="1"/>
      <c r="EP1175" s="1"/>
      <c r="EQ1175" s="1"/>
      <c r="ER1175" s="1"/>
      <c r="ES1175" s="1"/>
      <c r="ET1175" s="1"/>
      <c r="EU1175" s="1"/>
      <c r="EV1175" s="1"/>
      <c r="EW1175" s="1"/>
      <c r="EX1175" s="1"/>
      <c r="EY1175" s="1"/>
      <c r="EZ1175" s="1"/>
      <c r="FA1175" s="1"/>
      <c r="FB1175" s="1"/>
      <c r="FC1175" s="1"/>
      <c r="FD1175" s="1"/>
      <c r="FE1175" s="1"/>
      <c r="FF1175" s="1"/>
      <c r="FG1175" s="1"/>
      <c r="FH1175" s="1"/>
      <c r="FI1175" s="1"/>
      <c r="FJ1175" s="1"/>
      <c r="FK1175" s="1"/>
      <c r="FL1175" s="1"/>
      <c r="FM1175" s="1"/>
      <c r="FN1175" s="1"/>
      <c r="FO1175" s="1"/>
      <c r="FP1175" s="1"/>
      <c r="FQ1175" s="1"/>
      <c r="FR1175" s="1"/>
      <c r="FS1175" s="1"/>
      <c r="FT1175" s="1"/>
      <c r="FU1175" s="1"/>
      <c r="FV1175" s="1"/>
      <c r="FW1175" s="1"/>
      <c r="FX1175" s="1"/>
      <c r="FY1175" s="1"/>
      <c r="FZ1175" s="1"/>
      <c r="GA1175" s="1"/>
      <c r="GB1175" s="1"/>
      <c r="GC1175" s="1"/>
      <c r="GD1175" s="1"/>
      <c r="GE1175" s="1"/>
      <c r="GF1175" s="1"/>
      <c r="GG1175" s="1"/>
      <c r="GH1175" s="1"/>
      <c r="GI1175" s="1"/>
      <c r="GJ1175" s="1"/>
      <c r="GK1175" s="1"/>
      <c r="GL1175" s="1"/>
      <c r="GM1175" s="1"/>
      <c r="GN1175" s="1"/>
      <c r="GO1175" s="1"/>
      <c r="GP1175" s="1"/>
      <c r="GQ1175" s="1"/>
      <c r="GR1175" s="1"/>
      <c r="GS1175" s="1"/>
      <c r="GT1175" s="1"/>
      <c r="GU1175" s="1"/>
      <c r="GV1175" s="1"/>
      <c r="GW1175" s="1"/>
      <c r="GX1175" s="1"/>
    </row>
    <row r="1176" spans="1:206" s="4" customFormat="1">
      <c r="A1176" s="6"/>
      <c r="B1176" s="6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2"/>
      <c r="U1176" s="2"/>
      <c r="V1176" s="79"/>
      <c r="W1176" s="146"/>
      <c r="X1176" s="129"/>
      <c r="Y1176" s="79"/>
      <c r="Z1176" s="77"/>
      <c r="AA1176" s="77"/>
      <c r="AB1176" s="2"/>
      <c r="AC1176" s="2"/>
      <c r="AD1176" s="239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1"/>
      <c r="DD1176" s="1"/>
      <c r="DE1176" s="1"/>
      <c r="DF1176" s="1"/>
      <c r="DG1176" s="1"/>
      <c r="DH1176" s="1"/>
      <c r="DI1176" s="1"/>
      <c r="DJ1176" s="1"/>
      <c r="DK1176" s="1"/>
      <c r="DL1176" s="1"/>
      <c r="DM1176" s="1"/>
      <c r="DN1176" s="1"/>
      <c r="DO1176" s="1"/>
      <c r="DP1176" s="1"/>
      <c r="DQ1176" s="1"/>
      <c r="DR1176" s="1"/>
      <c r="DS1176" s="1"/>
      <c r="DT1176" s="1"/>
      <c r="DU1176" s="1"/>
      <c r="DV1176" s="1"/>
      <c r="DW1176" s="1"/>
      <c r="DX1176" s="1"/>
      <c r="DY1176" s="1"/>
      <c r="DZ1176" s="1"/>
      <c r="EA1176" s="1"/>
      <c r="EB1176" s="1"/>
      <c r="EC1176" s="1"/>
      <c r="ED1176" s="1"/>
      <c r="EE1176" s="1"/>
      <c r="EF1176" s="1"/>
      <c r="EG1176" s="1"/>
      <c r="EH1176" s="1"/>
      <c r="EI1176" s="1"/>
      <c r="EJ1176" s="1"/>
      <c r="EK1176" s="1"/>
      <c r="EL1176" s="1"/>
      <c r="EM1176" s="1"/>
      <c r="EN1176" s="1"/>
      <c r="EO1176" s="1"/>
      <c r="EP1176" s="1"/>
      <c r="EQ1176" s="1"/>
      <c r="ER1176" s="1"/>
      <c r="ES1176" s="1"/>
      <c r="ET1176" s="1"/>
      <c r="EU1176" s="1"/>
      <c r="EV1176" s="1"/>
      <c r="EW1176" s="1"/>
      <c r="EX1176" s="1"/>
      <c r="EY1176" s="1"/>
      <c r="EZ1176" s="1"/>
      <c r="FA1176" s="1"/>
      <c r="FB1176" s="1"/>
      <c r="FC1176" s="1"/>
      <c r="FD1176" s="1"/>
      <c r="FE1176" s="1"/>
      <c r="FF1176" s="1"/>
      <c r="FG1176" s="1"/>
      <c r="FH1176" s="1"/>
      <c r="FI1176" s="1"/>
      <c r="FJ1176" s="1"/>
      <c r="FK1176" s="1"/>
      <c r="FL1176" s="1"/>
      <c r="FM1176" s="1"/>
      <c r="FN1176" s="1"/>
      <c r="FO1176" s="1"/>
      <c r="FP1176" s="1"/>
      <c r="FQ1176" s="1"/>
      <c r="FR1176" s="1"/>
      <c r="FS1176" s="1"/>
      <c r="FT1176" s="1"/>
      <c r="FU1176" s="1"/>
      <c r="FV1176" s="1"/>
      <c r="FW1176" s="1"/>
      <c r="FX1176" s="1"/>
      <c r="FY1176" s="1"/>
      <c r="FZ1176" s="1"/>
      <c r="GA1176" s="1"/>
      <c r="GB1176" s="1"/>
      <c r="GC1176" s="1"/>
      <c r="GD1176" s="1"/>
      <c r="GE1176" s="1"/>
      <c r="GF1176" s="1"/>
      <c r="GG1176" s="1"/>
      <c r="GH1176" s="1"/>
      <c r="GI1176" s="1"/>
      <c r="GJ1176" s="1"/>
      <c r="GK1176" s="1"/>
      <c r="GL1176" s="1"/>
      <c r="GM1176" s="1"/>
      <c r="GN1176" s="1"/>
      <c r="GO1176" s="1"/>
      <c r="GP1176" s="1"/>
      <c r="GQ1176" s="1"/>
      <c r="GR1176" s="1"/>
      <c r="GS1176" s="1"/>
      <c r="GT1176" s="1"/>
      <c r="GU1176" s="1"/>
      <c r="GV1176" s="1"/>
      <c r="GW1176" s="1"/>
      <c r="GX1176" s="1"/>
    </row>
    <row r="1177" spans="1:206" s="4" customFormat="1">
      <c r="A1177" s="6"/>
      <c r="B1177" s="6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2"/>
      <c r="U1177" s="2"/>
      <c r="V1177" s="79"/>
      <c r="W1177" s="146"/>
      <c r="X1177" s="129"/>
      <c r="Y1177" s="79"/>
      <c r="Z1177" s="77"/>
      <c r="AA1177" s="77"/>
      <c r="AB1177" s="2"/>
      <c r="AC1177" s="2"/>
      <c r="AD1177" s="239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  <c r="DE1177" s="1"/>
      <c r="DF1177" s="1"/>
      <c r="DG1177" s="1"/>
      <c r="DH1177" s="1"/>
      <c r="DI1177" s="1"/>
      <c r="DJ1177" s="1"/>
      <c r="DK1177" s="1"/>
      <c r="DL1177" s="1"/>
      <c r="DM1177" s="1"/>
      <c r="DN1177" s="1"/>
      <c r="DO1177" s="1"/>
      <c r="DP1177" s="1"/>
      <c r="DQ1177" s="1"/>
      <c r="DR1177" s="1"/>
      <c r="DS1177" s="1"/>
      <c r="DT1177" s="1"/>
      <c r="DU1177" s="1"/>
      <c r="DV1177" s="1"/>
      <c r="DW1177" s="1"/>
      <c r="DX1177" s="1"/>
      <c r="DY1177" s="1"/>
      <c r="DZ1177" s="1"/>
      <c r="EA1177" s="1"/>
      <c r="EB1177" s="1"/>
      <c r="EC1177" s="1"/>
      <c r="ED1177" s="1"/>
      <c r="EE1177" s="1"/>
      <c r="EF1177" s="1"/>
      <c r="EG1177" s="1"/>
      <c r="EH1177" s="1"/>
      <c r="EI1177" s="1"/>
      <c r="EJ1177" s="1"/>
      <c r="EK1177" s="1"/>
      <c r="EL1177" s="1"/>
      <c r="EM1177" s="1"/>
      <c r="EN1177" s="1"/>
      <c r="EO1177" s="1"/>
      <c r="EP1177" s="1"/>
      <c r="EQ1177" s="1"/>
      <c r="ER1177" s="1"/>
      <c r="ES1177" s="1"/>
      <c r="ET1177" s="1"/>
      <c r="EU1177" s="1"/>
      <c r="EV1177" s="1"/>
      <c r="EW1177" s="1"/>
      <c r="EX1177" s="1"/>
      <c r="EY1177" s="1"/>
      <c r="EZ1177" s="1"/>
      <c r="FA1177" s="1"/>
      <c r="FB1177" s="1"/>
      <c r="FC1177" s="1"/>
      <c r="FD1177" s="1"/>
      <c r="FE1177" s="1"/>
      <c r="FF1177" s="1"/>
      <c r="FG1177" s="1"/>
      <c r="FH1177" s="1"/>
      <c r="FI1177" s="1"/>
      <c r="FJ1177" s="1"/>
      <c r="FK1177" s="1"/>
      <c r="FL1177" s="1"/>
      <c r="FM1177" s="1"/>
      <c r="FN1177" s="1"/>
      <c r="FO1177" s="1"/>
      <c r="FP1177" s="1"/>
      <c r="FQ1177" s="1"/>
      <c r="FR1177" s="1"/>
      <c r="FS1177" s="1"/>
      <c r="FT1177" s="1"/>
      <c r="FU1177" s="1"/>
      <c r="FV1177" s="1"/>
      <c r="FW1177" s="1"/>
      <c r="FX1177" s="1"/>
      <c r="FY1177" s="1"/>
      <c r="FZ1177" s="1"/>
      <c r="GA1177" s="1"/>
      <c r="GB1177" s="1"/>
      <c r="GC1177" s="1"/>
      <c r="GD1177" s="1"/>
      <c r="GE1177" s="1"/>
      <c r="GF1177" s="1"/>
      <c r="GG1177" s="1"/>
      <c r="GH1177" s="1"/>
      <c r="GI1177" s="1"/>
      <c r="GJ1177" s="1"/>
      <c r="GK1177" s="1"/>
      <c r="GL1177" s="1"/>
      <c r="GM1177" s="1"/>
      <c r="GN1177" s="1"/>
      <c r="GO1177" s="1"/>
      <c r="GP1177" s="1"/>
      <c r="GQ1177" s="1"/>
      <c r="GR1177" s="1"/>
      <c r="GS1177" s="1"/>
      <c r="GT1177" s="1"/>
      <c r="GU1177" s="1"/>
      <c r="GV1177" s="1"/>
      <c r="GW1177" s="1"/>
      <c r="GX1177" s="1"/>
    </row>
    <row r="1178" spans="1:206" s="4" customFormat="1">
      <c r="A1178" s="6"/>
      <c r="B1178" s="6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2"/>
      <c r="U1178" s="2"/>
      <c r="V1178" s="79"/>
      <c r="W1178" s="146"/>
      <c r="X1178" s="129"/>
      <c r="Y1178" s="79"/>
      <c r="Z1178" s="77"/>
      <c r="AA1178" s="77"/>
      <c r="AB1178" s="2"/>
      <c r="AC1178" s="2"/>
      <c r="AD1178" s="239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  <c r="DE1178" s="1"/>
      <c r="DF1178" s="1"/>
      <c r="DG1178" s="1"/>
      <c r="DH1178" s="1"/>
      <c r="DI1178" s="1"/>
      <c r="DJ1178" s="1"/>
      <c r="DK1178" s="1"/>
      <c r="DL1178" s="1"/>
      <c r="DM1178" s="1"/>
      <c r="DN1178" s="1"/>
      <c r="DO1178" s="1"/>
      <c r="DP1178" s="1"/>
      <c r="DQ1178" s="1"/>
      <c r="DR1178" s="1"/>
      <c r="DS1178" s="1"/>
      <c r="DT1178" s="1"/>
      <c r="DU1178" s="1"/>
      <c r="DV1178" s="1"/>
      <c r="DW1178" s="1"/>
      <c r="DX1178" s="1"/>
      <c r="DY1178" s="1"/>
      <c r="DZ1178" s="1"/>
      <c r="EA1178" s="1"/>
      <c r="EB1178" s="1"/>
      <c r="EC1178" s="1"/>
      <c r="ED1178" s="1"/>
      <c r="EE1178" s="1"/>
      <c r="EF1178" s="1"/>
      <c r="EG1178" s="1"/>
      <c r="EH1178" s="1"/>
      <c r="EI1178" s="1"/>
      <c r="EJ1178" s="1"/>
      <c r="EK1178" s="1"/>
      <c r="EL1178" s="1"/>
      <c r="EM1178" s="1"/>
      <c r="EN1178" s="1"/>
      <c r="EO1178" s="1"/>
      <c r="EP1178" s="1"/>
      <c r="EQ1178" s="1"/>
      <c r="ER1178" s="1"/>
      <c r="ES1178" s="1"/>
      <c r="ET1178" s="1"/>
      <c r="EU1178" s="1"/>
      <c r="EV1178" s="1"/>
      <c r="EW1178" s="1"/>
      <c r="EX1178" s="1"/>
      <c r="EY1178" s="1"/>
      <c r="EZ1178" s="1"/>
      <c r="FA1178" s="1"/>
      <c r="FB1178" s="1"/>
      <c r="FC1178" s="1"/>
      <c r="FD1178" s="1"/>
      <c r="FE1178" s="1"/>
      <c r="FF1178" s="1"/>
      <c r="FG1178" s="1"/>
      <c r="FH1178" s="1"/>
      <c r="FI1178" s="1"/>
      <c r="FJ1178" s="1"/>
      <c r="FK1178" s="1"/>
      <c r="FL1178" s="1"/>
      <c r="FM1178" s="1"/>
      <c r="FN1178" s="1"/>
      <c r="FO1178" s="1"/>
      <c r="FP1178" s="1"/>
      <c r="FQ1178" s="1"/>
      <c r="FR1178" s="1"/>
      <c r="FS1178" s="1"/>
      <c r="FT1178" s="1"/>
      <c r="FU1178" s="1"/>
      <c r="FV1178" s="1"/>
      <c r="FW1178" s="1"/>
      <c r="FX1178" s="1"/>
      <c r="FY1178" s="1"/>
      <c r="FZ1178" s="1"/>
      <c r="GA1178" s="1"/>
      <c r="GB1178" s="1"/>
      <c r="GC1178" s="1"/>
      <c r="GD1178" s="1"/>
      <c r="GE1178" s="1"/>
      <c r="GF1178" s="1"/>
      <c r="GG1178" s="1"/>
      <c r="GH1178" s="1"/>
      <c r="GI1178" s="1"/>
      <c r="GJ1178" s="1"/>
      <c r="GK1178" s="1"/>
      <c r="GL1178" s="1"/>
      <c r="GM1178" s="1"/>
      <c r="GN1178" s="1"/>
      <c r="GO1178" s="1"/>
      <c r="GP1178" s="1"/>
      <c r="GQ1178" s="1"/>
      <c r="GR1178" s="1"/>
      <c r="GS1178" s="1"/>
      <c r="GT1178" s="1"/>
      <c r="GU1178" s="1"/>
      <c r="GV1178" s="1"/>
      <c r="GW1178" s="1"/>
      <c r="GX1178" s="1"/>
    </row>
    <row r="1179" spans="1:206" s="4" customFormat="1">
      <c r="A1179" s="6"/>
      <c r="B1179" s="6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2"/>
      <c r="U1179" s="2"/>
      <c r="V1179" s="79"/>
      <c r="W1179" s="146"/>
      <c r="X1179" s="129"/>
      <c r="Y1179" s="79"/>
      <c r="Z1179" s="77"/>
      <c r="AA1179" s="77"/>
      <c r="AB1179" s="2"/>
      <c r="AC1179" s="2"/>
      <c r="AD1179" s="239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  <c r="DF1179" s="1"/>
      <c r="DG1179" s="1"/>
      <c r="DH1179" s="1"/>
      <c r="DI1179" s="1"/>
      <c r="DJ1179" s="1"/>
      <c r="DK1179" s="1"/>
      <c r="DL1179" s="1"/>
      <c r="DM1179" s="1"/>
      <c r="DN1179" s="1"/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  <c r="EA1179" s="1"/>
      <c r="EB1179" s="1"/>
      <c r="EC1179" s="1"/>
      <c r="ED1179" s="1"/>
      <c r="EE1179" s="1"/>
      <c r="EF1179" s="1"/>
      <c r="EG1179" s="1"/>
      <c r="EH1179" s="1"/>
      <c r="EI1179" s="1"/>
      <c r="EJ1179" s="1"/>
      <c r="EK1179" s="1"/>
      <c r="EL1179" s="1"/>
      <c r="EM1179" s="1"/>
      <c r="EN1179" s="1"/>
      <c r="EO1179" s="1"/>
      <c r="EP1179" s="1"/>
      <c r="EQ1179" s="1"/>
      <c r="ER1179" s="1"/>
      <c r="ES1179" s="1"/>
      <c r="ET1179" s="1"/>
      <c r="EU1179" s="1"/>
      <c r="EV1179" s="1"/>
      <c r="EW1179" s="1"/>
      <c r="EX1179" s="1"/>
      <c r="EY1179" s="1"/>
      <c r="EZ1179" s="1"/>
      <c r="FA1179" s="1"/>
      <c r="FB1179" s="1"/>
      <c r="FC1179" s="1"/>
      <c r="FD1179" s="1"/>
      <c r="FE1179" s="1"/>
      <c r="FF1179" s="1"/>
      <c r="FG1179" s="1"/>
      <c r="FH1179" s="1"/>
      <c r="FI1179" s="1"/>
      <c r="FJ1179" s="1"/>
      <c r="FK1179" s="1"/>
      <c r="FL1179" s="1"/>
      <c r="FM1179" s="1"/>
      <c r="FN1179" s="1"/>
      <c r="FO1179" s="1"/>
      <c r="FP1179" s="1"/>
      <c r="FQ1179" s="1"/>
      <c r="FR1179" s="1"/>
      <c r="FS1179" s="1"/>
      <c r="FT1179" s="1"/>
      <c r="FU1179" s="1"/>
      <c r="FV1179" s="1"/>
      <c r="FW1179" s="1"/>
      <c r="FX1179" s="1"/>
      <c r="FY1179" s="1"/>
      <c r="FZ1179" s="1"/>
      <c r="GA1179" s="1"/>
      <c r="GB1179" s="1"/>
      <c r="GC1179" s="1"/>
      <c r="GD1179" s="1"/>
      <c r="GE1179" s="1"/>
      <c r="GF1179" s="1"/>
      <c r="GG1179" s="1"/>
      <c r="GH1179" s="1"/>
      <c r="GI1179" s="1"/>
      <c r="GJ1179" s="1"/>
      <c r="GK1179" s="1"/>
      <c r="GL1179" s="1"/>
      <c r="GM1179" s="1"/>
      <c r="GN1179" s="1"/>
      <c r="GO1179" s="1"/>
      <c r="GP1179" s="1"/>
      <c r="GQ1179" s="1"/>
      <c r="GR1179" s="1"/>
      <c r="GS1179" s="1"/>
      <c r="GT1179" s="1"/>
      <c r="GU1179" s="1"/>
      <c r="GV1179" s="1"/>
      <c r="GW1179" s="1"/>
      <c r="GX1179" s="1"/>
    </row>
    <row r="1180" spans="1:206" s="4" customFormat="1">
      <c r="A1180" s="6"/>
      <c r="B1180" s="6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2"/>
      <c r="U1180" s="2"/>
      <c r="V1180" s="79"/>
      <c r="W1180" s="146"/>
      <c r="X1180" s="129"/>
      <c r="Y1180" s="79"/>
      <c r="Z1180" s="77"/>
      <c r="AA1180" s="77"/>
      <c r="AB1180" s="2"/>
      <c r="AC1180" s="2"/>
      <c r="AD1180" s="239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1"/>
      <c r="DD1180" s="1"/>
      <c r="DE1180" s="1"/>
      <c r="DF1180" s="1"/>
      <c r="DG1180" s="1"/>
      <c r="DH1180" s="1"/>
      <c r="DI1180" s="1"/>
      <c r="DJ1180" s="1"/>
      <c r="DK1180" s="1"/>
      <c r="DL1180" s="1"/>
      <c r="DM1180" s="1"/>
      <c r="DN1180" s="1"/>
      <c r="DO1180" s="1"/>
      <c r="DP1180" s="1"/>
      <c r="DQ1180" s="1"/>
      <c r="DR1180" s="1"/>
      <c r="DS1180" s="1"/>
      <c r="DT1180" s="1"/>
      <c r="DU1180" s="1"/>
      <c r="DV1180" s="1"/>
      <c r="DW1180" s="1"/>
      <c r="DX1180" s="1"/>
      <c r="DY1180" s="1"/>
      <c r="DZ1180" s="1"/>
      <c r="EA1180" s="1"/>
      <c r="EB1180" s="1"/>
      <c r="EC1180" s="1"/>
      <c r="ED1180" s="1"/>
      <c r="EE1180" s="1"/>
      <c r="EF1180" s="1"/>
      <c r="EG1180" s="1"/>
      <c r="EH1180" s="1"/>
      <c r="EI1180" s="1"/>
      <c r="EJ1180" s="1"/>
      <c r="EK1180" s="1"/>
      <c r="EL1180" s="1"/>
      <c r="EM1180" s="1"/>
      <c r="EN1180" s="1"/>
      <c r="EO1180" s="1"/>
      <c r="EP1180" s="1"/>
      <c r="EQ1180" s="1"/>
      <c r="ER1180" s="1"/>
      <c r="ES1180" s="1"/>
      <c r="ET1180" s="1"/>
      <c r="EU1180" s="1"/>
      <c r="EV1180" s="1"/>
      <c r="EW1180" s="1"/>
      <c r="EX1180" s="1"/>
      <c r="EY1180" s="1"/>
      <c r="EZ1180" s="1"/>
      <c r="FA1180" s="1"/>
      <c r="FB1180" s="1"/>
      <c r="FC1180" s="1"/>
      <c r="FD1180" s="1"/>
      <c r="FE1180" s="1"/>
      <c r="FF1180" s="1"/>
      <c r="FG1180" s="1"/>
      <c r="FH1180" s="1"/>
      <c r="FI1180" s="1"/>
      <c r="FJ1180" s="1"/>
      <c r="FK1180" s="1"/>
      <c r="FL1180" s="1"/>
      <c r="FM1180" s="1"/>
      <c r="FN1180" s="1"/>
      <c r="FO1180" s="1"/>
      <c r="FP1180" s="1"/>
      <c r="FQ1180" s="1"/>
      <c r="FR1180" s="1"/>
      <c r="FS1180" s="1"/>
      <c r="FT1180" s="1"/>
      <c r="FU1180" s="1"/>
      <c r="FV1180" s="1"/>
      <c r="FW1180" s="1"/>
      <c r="FX1180" s="1"/>
      <c r="FY1180" s="1"/>
      <c r="FZ1180" s="1"/>
      <c r="GA1180" s="1"/>
      <c r="GB1180" s="1"/>
      <c r="GC1180" s="1"/>
      <c r="GD1180" s="1"/>
      <c r="GE1180" s="1"/>
      <c r="GF1180" s="1"/>
      <c r="GG1180" s="1"/>
      <c r="GH1180" s="1"/>
      <c r="GI1180" s="1"/>
      <c r="GJ1180" s="1"/>
      <c r="GK1180" s="1"/>
      <c r="GL1180" s="1"/>
      <c r="GM1180" s="1"/>
      <c r="GN1180" s="1"/>
      <c r="GO1180" s="1"/>
      <c r="GP1180" s="1"/>
      <c r="GQ1180" s="1"/>
      <c r="GR1180" s="1"/>
      <c r="GS1180" s="1"/>
      <c r="GT1180" s="1"/>
      <c r="GU1180" s="1"/>
      <c r="GV1180" s="1"/>
      <c r="GW1180" s="1"/>
      <c r="GX1180" s="1"/>
    </row>
    <row r="1181" spans="1:206" s="4" customFormat="1">
      <c r="A1181" s="6"/>
      <c r="B1181" s="6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2"/>
      <c r="U1181" s="2"/>
      <c r="V1181" s="79"/>
      <c r="W1181" s="146"/>
      <c r="X1181" s="129"/>
      <c r="Y1181" s="79"/>
      <c r="Z1181" s="77"/>
      <c r="AA1181" s="77"/>
      <c r="AB1181" s="2"/>
      <c r="AC1181" s="2"/>
      <c r="AD1181" s="239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1"/>
      <c r="DD1181" s="1"/>
      <c r="DE1181" s="1"/>
      <c r="DF1181" s="1"/>
      <c r="DG1181" s="1"/>
      <c r="DH1181" s="1"/>
      <c r="DI1181" s="1"/>
      <c r="DJ1181" s="1"/>
      <c r="DK1181" s="1"/>
      <c r="DL1181" s="1"/>
      <c r="DM1181" s="1"/>
      <c r="DN1181" s="1"/>
      <c r="DO1181" s="1"/>
      <c r="DP1181" s="1"/>
      <c r="DQ1181" s="1"/>
      <c r="DR1181" s="1"/>
      <c r="DS1181" s="1"/>
      <c r="DT1181" s="1"/>
      <c r="DU1181" s="1"/>
      <c r="DV1181" s="1"/>
      <c r="DW1181" s="1"/>
      <c r="DX1181" s="1"/>
      <c r="DY1181" s="1"/>
      <c r="DZ1181" s="1"/>
      <c r="EA1181" s="1"/>
      <c r="EB1181" s="1"/>
      <c r="EC1181" s="1"/>
      <c r="ED1181" s="1"/>
      <c r="EE1181" s="1"/>
      <c r="EF1181" s="1"/>
      <c r="EG1181" s="1"/>
      <c r="EH1181" s="1"/>
      <c r="EI1181" s="1"/>
      <c r="EJ1181" s="1"/>
      <c r="EK1181" s="1"/>
      <c r="EL1181" s="1"/>
      <c r="EM1181" s="1"/>
      <c r="EN1181" s="1"/>
      <c r="EO1181" s="1"/>
      <c r="EP1181" s="1"/>
      <c r="EQ1181" s="1"/>
      <c r="ER1181" s="1"/>
      <c r="ES1181" s="1"/>
      <c r="ET1181" s="1"/>
      <c r="EU1181" s="1"/>
      <c r="EV1181" s="1"/>
      <c r="EW1181" s="1"/>
      <c r="EX1181" s="1"/>
      <c r="EY1181" s="1"/>
      <c r="EZ1181" s="1"/>
      <c r="FA1181" s="1"/>
      <c r="FB1181" s="1"/>
      <c r="FC1181" s="1"/>
      <c r="FD1181" s="1"/>
      <c r="FE1181" s="1"/>
      <c r="FF1181" s="1"/>
      <c r="FG1181" s="1"/>
      <c r="FH1181" s="1"/>
      <c r="FI1181" s="1"/>
      <c r="FJ1181" s="1"/>
      <c r="FK1181" s="1"/>
      <c r="FL1181" s="1"/>
      <c r="FM1181" s="1"/>
      <c r="FN1181" s="1"/>
      <c r="FO1181" s="1"/>
      <c r="FP1181" s="1"/>
      <c r="FQ1181" s="1"/>
      <c r="FR1181" s="1"/>
      <c r="FS1181" s="1"/>
      <c r="FT1181" s="1"/>
      <c r="FU1181" s="1"/>
      <c r="FV1181" s="1"/>
      <c r="FW1181" s="1"/>
      <c r="FX1181" s="1"/>
      <c r="FY1181" s="1"/>
      <c r="FZ1181" s="1"/>
      <c r="GA1181" s="1"/>
      <c r="GB1181" s="1"/>
      <c r="GC1181" s="1"/>
      <c r="GD1181" s="1"/>
      <c r="GE1181" s="1"/>
      <c r="GF1181" s="1"/>
      <c r="GG1181" s="1"/>
      <c r="GH1181" s="1"/>
      <c r="GI1181" s="1"/>
      <c r="GJ1181" s="1"/>
      <c r="GK1181" s="1"/>
      <c r="GL1181" s="1"/>
      <c r="GM1181" s="1"/>
      <c r="GN1181" s="1"/>
      <c r="GO1181" s="1"/>
      <c r="GP1181" s="1"/>
      <c r="GQ1181" s="1"/>
      <c r="GR1181" s="1"/>
      <c r="GS1181" s="1"/>
      <c r="GT1181" s="1"/>
      <c r="GU1181" s="1"/>
      <c r="GV1181" s="1"/>
      <c r="GW1181" s="1"/>
      <c r="GX1181" s="1"/>
    </row>
    <row r="1182" spans="1:206" s="4" customFormat="1">
      <c r="A1182" s="6"/>
      <c r="B1182" s="6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2"/>
      <c r="U1182" s="2"/>
      <c r="V1182" s="79"/>
      <c r="W1182" s="146"/>
      <c r="X1182" s="129"/>
      <c r="Y1182" s="79"/>
      <c r="Z1182" s="77"/>
      <c r="AA1182" s="77"/>
      <c r="AB1182" s="2"/>
      <c r="AC1182" s="2"/>
      <c r="AD1182" s="239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  <c r="CZ1182" s="1"/>
      <c r="DA1182" s="1"/>
      <c r="DB1182" s="1"/>
      <c r="DC1182" s="1"/>
      <c r="DD1182" s="1"/>
      <c r="DE1182" s="1"/>
      <c r="DF1182" s="1"/>
      <c r="DG1182" s="1"/>
      <c r="DH1182" s="1"/>
      <c r="DI1182" s="1"/>
      <c r="DJ1182" s="1"/>
      <c r="DK1182" s="1"/>
      <c r="DL1182" s="1"/>
      <c r="DM1182" s="1"/>
      <c r="DN1182" s="1"/>
      <c r="DO1182" s="1"/>
      <c r="DP1182" s="1"/>
      <c r="DQ1182" s="1"/>
      <c r="DR1182" s="1"/>
      <c r="DS1182" s="1"/>
      <c r="DT1182" s="1"/>
      <c r="DU1182" s="1"/>
      <c r="DV1182" s="1"/>
      <c r="DW1182" s="1"/>
      <c r="DX1182" s="1"/>
      <c r="DY1182" s="1"/>
      <c r="DZ1182" s="1"/>
      <c r="EA1182" s="1"/>
      <c r="EB1182" s="1"/>
      <c r="EC1182" s="1"/>
      <c r="ED1182" s="1"/>
      <c r="EE1182" s="1"/>
      <c r="EF1182" s="1"/>
      <c r="EG1182" s="1"/>
      <c r="EH1182" s="1"/>
      <c r="EI1182" s="1"/>
      <c r="EJ1182" s="1"/>
      <c r="EK1182" s="1"/>
      <c r="EL1182" s="1"/>
      <c r="EM1182" s="1"/>
      <c r="EN1182" s="1"/>
      <c r="EO1182" s="1"/>
      <c r="EP1182" s="1"/>
      <c r="EQ1182" s="1"/>
      <c r="ER1182" s="1"/>
      <c r="ES1182" s="1"/>
      <c r="ET1182" s="1"/>
      <c r="EU1182" s="1"/>
      <c r="EV1182" s="1"/>
      <c r="EW1182" s="1"/>
      <c r="EX1182" s="1"/>
      <c r="EY1182" s="1"/>
      <c r="EZ1182" s="1"/>
      <c r="FA1182" s="1"/>
      <c r="FB1182" s="1"/>
      <c r="FC1182" s="1"/>
      <c r="FD1182" s="1"/>
      <c r="FE1182" s="1"/>
      <c r="FF1182" s="1"/>
      <c r="FG1182" s="1"/>
      <c r="FH1182" s="1"/>
      <c r="FI1182" s="1"/>
      <c r="FJ1182" s="1"/>
      <c r="FK1182" s="1"/>
      <c r="FL1182" s="1"/>
      <c r="FM1182" s="1"/>
      <c r="FN1182" s="1"/>
      <c r="FO1182" s="1"/>
      <c r="FP1182" s="1"/>
      <c r="FQ1182" s="1"/>
      <c r="FR1182" s="1"/>
      <c r="FS1182" s="1"/>
      <c r="FT1182" s="1"/>
      <c r="FU1182" s="1"/>
      <c r="FV1182" s="1"/>
      <c r="FW1182" s="1"/>
      <c r="FX1182" s="1"/>
      <c r="FY1182" s="1"/>
      <c r="FZ1182" s="1"/>
      <c r="GA1182" s="1"/>
      <c r="GB1182" s="1"/>
      <c r="GC1182" s="1"/>
      <c r="GD1182" s="1"/>
      <c r="GE1182" s="1"/>
      <c r="GF1182" s="1"/>
      <c r="GG1182" s="1"/>
      <c r="GH1182" s="1"/>
      <c r="GI1182" s="1"/>
      <c r="GJ1182" s="1"/>
      <c r="GK1182" s="1"/>
      <c r="GL1182" s="1"/>
      <c r="GM1182" s="1"/>
      <c r="GN1182" s="1"/>
      <c r="GO1182" s="1"/>
      <c r="GP1182" s="1"/>
      <c r="GQ1182" s="1"/>
      <c r="GR1182" s="1"/>
      <c r="GS1182" s="1"/>
      <c r="GT1182" s="1"/>
      <c r="GU1182" s="1"/>
      <c r="GV1182" s="1"/>
      <c r="GW1182" s="1"/>
      <c r="GX1182" s="1"/>
    </row>
    <row r="1183" spans="1:206" s="4" customFormat="1">
      <c r="A1183" s="6"/>
      <c r="B1183" s="6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2"/>
      <c r="U1183" s="2"/>
      <c r="V1183" s="79"/>
      <c r="W1183" s="146"/>
      <c r="X1183" s="129"/>
      <c r="Y1183" s="79"/>
      <c r="Z1183" s="77"/>
      <c r="AA1183" s="77"/>
      <c r="AB1183" s="2"/>
      <c r="AC1183" s="2"/>
      <c r="AD1183" s="239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  <c r="CZ1183" s="1"/>
      <c r="DA1183" s="1"/>
      <c r="DB1183" s="1"/>
      <c r="DC1183" s="1"/>
      <c r="DD1183" s="1"/>
      <c r="DE1183" s="1"/>
      <c r="DF1183" s="1"/>
      <c r="DG1183" s="1"/>
      <c r="DH1183" s="1"/>
      <c r="DI1183" s="1"/>
      <c r="DJ1183" s="1"/>
      <c r="DK1183" s="1"/>
      <c r="DL1183" s="1"/>
      <c r="DM1183" s="1"/>
      <c r="DN1183" s="1"/>
      <c r="DO1183" s="1"/>
      <c r="DP1183" s="1"/>
      <c r="DQ1183" s="1"/>
      <c r="DR1183" s="1"/>
      <c r="DS1183" s="1"/>
      <c r="DT1183" s="1"/>
      <c r="DU1183" s="1"/>
      <c r="DV1183" s="1"/>
      <c r="DW1183" s="1"/>
      <c r="DX1183" s="1"/>
      <c r="DY1183" s="1"/>
      <c r="DZ1183" s="1"/>
      <c r="EA1183" s="1"/>
      <c r="EB1183" s="1"/>
      <c r="EC1183" s="1"/>
      <c r="ED1183" s="1"/>
      <c r="EE1183" s="1"/>
      <c r="EF1183" s="1"/>
      <c r="EG1183" s="1"/>
      <c r="EH1183" s="1"/>
      <c r="EI1183" s="1"/>
      <c r="EJ1183" s="1"/>
      <c r="EK1183" s="1"/>
      <c r="EL1183" s="1"/>
      <c r="EM1183" s="1"/>
      <c r="EN1183" s="1"/>
      <c r="EO1183" s="1"/>
      <c r="EP1183" s="1"/>
      <c r="EQ1183" s="1"/>
      <c r="ER1183" s="1"/>
      <c r="ES1183" s="1"/>
      <c r="ET1183" s="1"/>
      <c r="EU1183" s="1"/>
      <c r="EV1183" s="1"/>
      <c r="EW1183" s="1"/>
      <c r="EX1183" s="1"/>
      <c r="EY1183" s="1"/>
      <c r="EZ1183" s="1"/>
      <c r="FA1183" s="1"/>
      <c r="FB1183" s="1"/>
      <c r="FC1183" s="1"/>
      <c r="FD1183" s="1"/>
      <c r="FE1183" s="1"/>
      <c r="FF1183" s="1"/>
      <c r="FG1183" s="1"/>
      <c r="FH1183" s="1"/>
      <c r="FI1183" s="1"/>
      <c r="FJ1183" s="1"/>
      <c r="FK1183" s="1"/>
      <c r="FL1183" s="1"/>
      <c r="FM1183" s="1"/>
      <c r="FN1183" s="1"/>
      <c r="FO1183" s="1"/>
      <c r="FP1183" s="1"/>
      <c r="FQ1183" s="1"/>
      <c r="FR1183" s="1"/>
      <c r="FS1183" s="1"/>
      <c r="FT1183" s="1"/>
      <c r="FU1183" s="1"/>
      <c r="FV1183" s="1"/>
      <c r="FW1183" s="1"/>
      <c r="FX1183" s="1"/>
      <c r="FY1183" s="1"/>
      <c r="FZ1183" s="1"/>
      <c r="GA1183" s="1"/>
      <c r="GB1183" s="1"/>
      <c r="GC1183" s="1"/>
      <c r="GD1183" s="1"/>
      <c r="GE1183" s="1"/>
      <c r="GF1183" s="1"/>
      <c r="GG1183" s="1"/>
      <c r="GH1183" s="1"/>
      <c r="GI1183" s="1"/>
      <c r="GJ1183" s="1"/>
      <c r="GK1183" s="1"/>
      <c r="GL1183" s="1"/>
      <c r="GM1183" s="1"/>
      <c r="GN1183" s="1"/>
      <c r="GO1183" s="1"/>
      <c r="GP1183" s="1"/>
      <c r="GQ1183" s="1"/>
      <c r="GR1183" s="1"/>
      <c r="GS1183" s="1"/>
      <c r="GT1183" s="1"/>
      <c r="GU1183" s="1"/>
      <c r="GV1183" s="1"/>
      <c r="GW1183" s="1"/>
      <c r="GX1183" s="1"/>
    </row>
    <row r="1184" spans="1:206" s="4" customFormat="1">
      <c r="A1184" s="6"/>
      <c r="B1184" s="6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2"/>
      <c r="U1184" s="2"/>
      <c r="V1184" s="79"/>
      <c r="W1184" s="146"/>
      <c r="X1184" s="129"/>
      <c r="Y1184" s="79"/>
      <c r="Z1184" s="77"/>
      <c r="AA1184" s="77"/>
      <c r="AB1184" s="2"/>
      <c r="AC1184" s="2"/>
      <c r="AD1184" s="239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  <c r="CW1184" s="1"/>
      <c r="CX1184" s="1"/>
      <c r="CY1184" s="1"/>
      <c r="CZ1184" s="1"/>
      <c r="DA1184" s="1"/>
      <c r="DB1184" s="1"/>
      <c r="DC1184" s="1"/>
      <c r="DD1184" s="1"/>
      <c r="DE1184" s="1"/>
      <c r="DF1184" s="1"/>
      <c r="DG1184" s="1"/>
      <c r="DH1184" s="1"/>
      <c r="DI1184" s="1"/>
      <c r="DJ1184" s="1"/>
      <c r="DK1184" s="1"/>
      <c r="DL1184" s="1"/>
      <c r="DM1184" s="1"/>
      <c r="DN1184" s="1"/>
      <c r="DO1184" s="1"/>
      <c r="DP1184" s="1"/>
      <c r="DQ1184" s="1"/>
      <c r="DR1184" s="1"/>
      <c r="DS1184" s="1"/>
      <c r="DT1184" s="1"/>
      <c r="DU1184" s="1"/>
      <c r="DV1184" s="1"/>
      <c r="DW1184" s="1"/>
      <c r="DX1184" s="1"/>
      <c r="DY1184" s="1"/>
      <c r="DZ1184" s="1"/>
      <c r="EA1184" s="1"/>
      <c r="EB1184" s="1"/>
      <c r="EC1184" s="1"/>
      <c r="ED1184" s="1"/>
      <c r="EE1184" s="1"/>
      <c r="EF1184" s="1"/>
      <c r="EG1184" s="1"/>
      <c r="EH1184" s="1"/>
      <c r="EI1184" s="1"/>
      <c r="EJ1184" s="1"/>
      <c r="EK1184" s="1"/>
      <c r="EL1184" s="1"/>
      <c r="EM1184" s="1"/>
      <c r="EN1184" s="1"/>
      <c r="EO1184" s="1"/>
      <c r="EP1184" s="1"/>
      <c r="EQ1184" s="1"/>
      <c r="ER1184" s="1"/>
      <c r="ES1184" s="1"/>
      <c r="ET1184" s="1"/>
      <c r="EU1184" s="1"/>
      <c r="EV1184" s="1"/>
      <c r="EW1184" s="1"/>
      <c r="EX1184" s="1"/>
      <c r="EY1184" s="1"/>
      <c r="EZ1184" s="1"/>
      <c r="FA1184" s="1"/>
      <c r="FB1184" s="1"/>
      <c r="FC1184" s="1"/>
      <c r="FD1184" s="1"/>
      <c r="FE1184" s="1"/>
      <c r="FF1184" s="1"/>
      <c r="FG1184" s="1"/>
      <c r="FH1184" s="1"/>
      <c r="FI1184" s="1"/>
      <c r="FJ1184" s="1"/>
      <c r="FK1184" s="1"/>
      <c r="FL1184" s="1"/>
      <c r="FM1184" s="1"/>
      <c r="FN1184" s="1"/>
      <c r="FO1184" s="1"/>
      <c r="FP1184" s="1"/>
      <c r="FQ1184" s="1"/>
      <c r="FR1184" s="1"/>
      <c r="FS1184" s="1"/>
      <c r="FT1184" s="1"/>
      <c r="FU1184" s="1"/>
      <c r="FV1184" s="1"/>
      <c r="FW1184" s="1"/>
      <c r="FX1184" s="1"/>
      <c r="FY1184" s="1"/>
      <c r="FZ1184" s="1"/>
      <c r="GA1184" s="1"/>
      <c r="GB1184" s="1"/>
      <c r="GC1184" s="1"/>
      <c r="GD1184" s="1"/>
      <c r="GE1184" s="1"/>
      <c r="GF1184" s="1"/>
      <c r="GG1184" s="1"/>
      <c r="GH1184" s="1"/>
      <c r="GI1184" s="1"/>
      <c r="GJ1184" s="1"/>
      <c r="GK1184" s="1"/>
      <c r="GL1184" s="1"/>
      <c r="GM1184" s="1"/>
      <c r="GN1184" s="1"/>
      <c r="GO1184" s="1"/>
      <c r="GP1184" s="1"/>
      <c r="GQ1184" s="1"/>
      <c r="GR1184" s="1"/>
      <c r="GS1184" s="1"/>
      <c r="GT1184" s="1"/>
      <c r="GU1184" s="1"/>
      <c r="GV1184" s="1"/>
      <c r="GW1184" s="1"/>
      <c r="GX1184" s="1"/>
    </row>
    <row r="1185" spans="1:206" s="4" customFormat="1">
      <c r="A1185" s="6"/>
      <c r="B1185" s="6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2"/>
      <c r="U1185" s="2"/>
      <c r="V1185" s="79"/>
      <c r="W1185" s="146"/>
      <c r="X1185" s="129"/>
      <c r="Y1185" s="79"/>
      <c r="Z1185" s="77"/>
      <c r="AA1185" s="77"/>
      <c r="AB1185" s="2"/>
      <c r="AC1185" s="2"/>
      <c r="AD1185" s="239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  <c r="CW1185" s="1"/>
      <c r="CX1185" s="1"/>
      <c r="CY1185" s="1"/>
      <c r="CZ1185" s="1"/>
      <c r="DA1185" s="1"/>
      <c r="DB1185" s="1"/>
      <c r="DC1185" s="1"/>
      <c r="DD1185" s="1"/>
      <c r="DE1185" s="1"/>
      <c r="DF1185" s="1"/>
      <c r="DG1185" s="1"/>
      <c r="DH1185" s="1"/>
      <c r="DI1185" s="1"/>
      <c r="DJ1185" s="1"/>
      <c r="DK1185" s="1"/>
      <c r="DL1185" s="1"/>
      <c r="DM1185" s="1"/>
      <c r="DN1185" s="1"/>
      <c r="DO1185" s="1"/>
      <c r="DP1185" s="1"/>
      <c r="DQ1185" s="1"/>
      <c r="DR1185" s="1"/>
      <c r="DS1185" s="1"/>
      <c r="DT1185" s="1"/>
      <c r="DU1185" s="1"/>
      <c r="DV1185" s="1"/>
      <c r="DW1185" s="1"/>
      <c r="DX1185" s="1"/>
      <c r="DY1185" s="1"/>
      <c r="DZ1185" s="1"/>
      <c r="EA1185" s="1"/>
      <c r="EB1185" s="1"/>
      <c r="EC1185" s="1"/>
      <c r="ED1185" s="1"/>
      <c r="EE1185" s="1"/>
      <c r="EF1185" s="1"/>
      <c r="EG1185" s="1"/>
      <c r="EH1185" s="1"/>
      <c r="EI1185" s="1"/>
      <c r="EJ1185" s="1"/>
      <c r="EK1185" s="1"/>
      <c r="EL1185" s="1"/>
      <c r="EM1185" s="1"/>
      <c r="EN1185" s="1"/>
      <c r="EO1185" s="1"/>
      <c r="EP1185" s="1"/>
      <c r="EQ1185" s="1"/>
      <c r="ER1185" s="1"/>
      <c r="ES1185" s="1"/>
      <c r="ET1185" s="1"/>
      <c r="EU1185" s="1"/>
      <c r="EV1185" s="1"/>
      <c r="EW1185" s="1"/>
      <c r="EX1185" s="1"/>
      <c r="EY1185" s="1"/>
      <c r="EZ1185" s="1"/>
      <c r="FA1185" s="1"/>
      <c r="FB1185" s="1"/>
      <c r="FC1185" s="1"/>
      <c r="FD1185" s="1"/>
      <c r="FE1185" s="1"/>
      <c r="FF1185" s="1"/>
      <c r="FG1185" s="1"/>
      <c r="FH1185" s="1"/>
      <c r="FI1185" s="1"/>
      <c r="FJ1185" s="1"/>
      <c r="FK1185" s="1"/>
      <c r="FL1185" s="1"/>
      <c r="FM1185" s="1"/>
      <c r="FN1185" s="1"/>
      <c r="FO1185" s="1"/>
      <c r="FP1185" s="1"/>
      <c r="FQ1185" s="1"/>
      <c r="FR1185" s="1"/>
      <c r="FS1185" s="1"/>
      <c r="FT1185" s="1"/>
      <c r="FU1185" s="1"/>
      <c r="FV1185" s="1"/>
      <c r="FW1185" s="1"/>
      <c r="FX1185" s="1"/>
      <c r="FY1185" s="1"/>
      <c r="FZ1185" s="1"/>
      <c r="GA1185" s="1"/>
      <c r="GB1185" s="1"/>
      <c r="GC1185" s="1"/>
      <c r="GD1185" s="1"/>
      <c r="GE1185" s="1"/>
      <c r="GF1185" s="1"/>
      <c r="GG1185" s="1"/>
      <c r="GH1185" s="1"/>
      <c r="GI1185" s="1"/>
      <c r="GJ1185" s="1"/>
      <c r="GK1185" s="1"/>
      <c r="GL1185" s="1"/>
      <c r="GM1185" s="1"/>
      <c r="GN1185" s="1"/>
      <c r="GO1185" s="1"/>
      <c r="GP1185" s="1"/>
      <c r="GQ1185" s="1"/>
      <c r="GR1185" s="1"/>
      <c r="GS1185" s="1"/>
      <c r="GT1185" s="1"/>
      <c r="GU1185" s="1"/>
      <c r="GV1185" s="1"/>
      <c r="GW1185" s="1"/>
      <c r="GX1185" s="1"/>
    </row>
    <row r="1186" spans="1:206" s="4" customFormat="1">
      <c r="A1186" s="6"/>
      <c r="B1186" s="6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2"/>
      <c r="U1186" s="2"/>
      <c r="V1186" s="79"/>
      <c r="W1186" s="146"/>
      <c r="X1186" s="129"/>
      <c r="Y1186" s="79"/>
      <c r="Z1186" s="77"/>
      <c r="AA1186" s="77"/>
      <c r="AB1186" s="2"/>
      <c r="AC1186" s="2"/>
      <c r="AD1186" s="239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  <c r="CK1186" s="1"/>
      <c r="CL1186" s="1"/>
      <c r="CM1186" s="1"/>
      <c r="CN1186" s="1"/>
      <c r="CO1186" s="1"/>
      <c r="CP1186" s="1"/>
      <c r="CQ1186" s="1"/>
      <c r="CR1186" s="1"/>
      <c r="CS1186" s="1"/>
      <c r="CT1186" s="1"/>
      <c r="CU1186" s="1"/>
      <c r="CV1186" s="1"/>
      <c r="CW1186" s="1"/>
      <c r="CX1186" s="1"/>
      <c r="CY1186" s="1"/>
      <c r="CZ1186" s="1"/>
      <c r="DA1186" s="1"/>
      <c r="DB1186" s="1"/>
      <c r="DC1186" s="1"/>
      <c r="DD1186" s="1"/>
      <c r="DE1186" s="1"/>
      <c r="DF1186" s="1"/>
      <c r="DG1186" s="1"/>
      <c r="DH1186" s="1"/>
      <c r="DI1186" s="1"/>
      <c r="DJ1186" s="1"/>
      <c r="DK1186" s="1"/>
      <c r="DL1186" s="1"/>
      <c r="DM1186" s="1"/>
      <c r="DN1186" s="1"/>
      <c r="DO1186" s="1"/>
      <c r="DP1186" s="1"/>
      <c r="DQ1186" s="1"/>
      <c r="DR1186" s="1"/>
      <c r="DS1186" s="1"/>
      <c r="DT1186" s="1"/>
      <c r="DU1186" s="1"/>
      <c r="DV1186" s="1"/>
      <c r="DW1186" s="1"/>
      <c r="DX1186" s="1"/>
      <c r="DY1186" s="1"/>
      <c r="DZ1186" s="1"/>
      <c r="EA1186" s="1"/>
      <c r="EB1186" s="1"/>
      <c r="EC1186" s="1"/>
      <c r="ED1186" s="1"/>
      <c r="EE1186" s="1"/>
      <c r="EF1186" s="1"/>
      <c r="EG1186" s="1"/>
      <c r="EH1186" s="1"/>
      <c r="EI1186" s="1"/>
      <c r="EJ1186" s="1"/>
      <c r="EK1186" s="1"/>
      <c r="EL1186" s="1"/>
      <c r="EM1186" s="1"/>
      <c r="EN1186" s="1"/>
      <c r="EO1186" s="1"/>
      <c r="EP1186" s="1"/>
      <c r="EQ1186" s="1"/>
      <c r="ER1186" s="1"/>
      <c r="ES1186" s="1"/>
      <c r="ET1186" s="1"/>
      <c r="EU1186" s="1"/>
      <c r="EV1186" s="1"/>
      <c r="EW1186" s="1"/>
      <c r="EX1186" s="1"/>
      <c r="EY1186" s="1"/>
      <c r="EZ1186" s="1"/>
      <c r="FA1186" s="1"/>
      <c r="FB1186" s="1"/>
      <c r="FC1186" s="1"/>
      <c r="FD1186" s="1"/>
      <c r="FE1186" s="1"/>
      <c r="FF1186" s="1"/>
      <c r="FG1186" s="1"/>
      <c r="FH1186" s="1"/>
      <c r="FI1186" s="1"/>
      <c r="FJ1186" s="1"/>
      <c r="FK1186" s="1"/>
      <c r="FL1186" s="1"/>
      <c r="FM1186" s="1"/>
      <c r="FN1186" s="1"/>
      <c r="FO1186" s="1"/>
      <c r="FP1186" s="1"/>
      <c r="FQ1186" s="1"/>
      <c r="FR1186" s="1"/>
      <c r="FS1186" s="1"/>
      <c r="FT1186" s="1"/>
      <c r="FU1186" s="1"/>
      <c r="FV1186" s="1"/>
      <c r="FW1186" s="1"/>
      <c r="FX1186" s="1"/>
      <c r="FY1186" s="1"/>
      <c r="FZ1186" s="1"/>
      <c r="GA1186" s="1"/>
      <c r="GB1186" s="1"/>
      <c r="GC1186" s="1"/>
      <c r="GD1186" s="1"/>
      <c r="GE1186" s="1"/>
      <c r="GF1186" s="1"/>
      <c r="GG1186" s="1"/>
      <c r="GH1186" s="1"/>
      <c r="GI1186" s="1"/>
      <c r="GJ1186" s="1"/>
      <c r="GK1186" s="1"/>
      <c r="GL1186" s="1"/>
      <c r="GM1186" s="1"/>
      <c r="GN1186" s="1"/>
      <c r="GO1186" s="1"/>
      <c r="GP1186" s="1"/>
      <c r="GQ1186" s="1"/>
      <c r="GR1186" s="1"/>
      <c r="GS1186" s="1"/>
      <c r="GT1186" s="1"/>
      <c r="GU1186" s="1"/>
      <c r="GV1186" s="1"/>
      <c r="GW1186" s="1"/>
      <c r="GX1186" s="1"/>
    </row>
    <row r="1187" spans="1:206" s="4" customFormat="1">
      <c r="A1187" s="6"/>
      <c r="B1187" s="6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2"/>
      <c r="U1187" s="2"/>
      <c r="V1187" s="79"/>
      <c r="W1187" s="146"/>
      <c r="X1187" s="129"/>
      <c r="Y1187" s="79"/>
      <c r="Z1187" s="77"/>
      <c r="AA1187" s="77"/>
      <c r="AB1187" s="2"/>
      <c r="AC1187" s="2"/>
      <c r="AD1187" s="239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  <c r="CW1187" s="1"/>
      <c r="CX1187" s="1"/>
      <c r="CY1187" s="1"/>
      <c r="CZ1187" s="1"/>
      <c r="DA1187" s="1"/>
      <c r="DB1187" s="1"/>
      <c r="DC1187" s="1"/>
      <c r="DD1187" s="1"/>
      <c r="DE1187" s="1"/>
      <c r="DF1187" s="1"/>
      <c r="DG1187" s="1"/>
      <c r="DH1187" s="1"/>
      <c r="DI1187" s="1"/>
      <c r="DJ1187" s="1"/>
      <c r="DK1187" s="1"/>
      <c r="DL1187" s="1"/>
      <c r="DM1187" s="1"/>
      <c r="DN1187" s="1"/>
      <c r="DO1187" s="1"/>
      <c r="DP1187" s="1"/>
      <c r="DQ1187" s="1"/>
      <c r="DR1187" s="1"/>
      <c r="DS1187" s="1"/>
      <c r="DT1187" s="1"/>
      <c r="DU1187" s="1"/>
      <c r="DV1187" s="1"/>
      <c r="DW1187" s="1"/>
      <c r="DX1187" s="1"/>
      <c r="DY1187" s="1"/>
      <c r="DZ1187" s="1"/>
      <c r="EA1187" s="1"/>
      <c r="EB1187" s="1"/>
      <c r="EC1187" s="1"/>
      <c r="ED1187" s="1"/>
      <c r="EE1187" s="1"/>
      <c r="EF1187" s="1"/>
      <c r="EG1187" s="1"/>
      <c r="EH1187" s="1"/>
      <c r="EI1187" s="1"/>
      <c r="EJ1187" s="1"/>
      <c r="EK1187" s="1"/>
      <c r="EL1187" s="1"/>
      <c r="EM1187" s="1"/>
      <c r="EN1187" s="1"/>
      <c r="EO1187" s="1"/>
      <c r="EP1187" s="1"/>
      <c r="EQ1187" s="1"/>
      <c r="ER1187" s="1"/>
      <c r="ES1187" s="1"/>
      <c r="ET1187" s="1"/>
      <c r="EU1187" s="1"/>
      <c r="EV1187" s="1"/>
      <c r="EW1187" s="1"/>
      <c r="EX1187" s="1"/>
      <c r="EY1187" s="1"/>
      <c r="EZ1187" s="1"/>
      <c r="FA1187" s="1"/>
      <c r="FB1187" s="1"/>
      <c r="FC1187" s="1"/>
      <c r="FD1187" s="1"/>
      <c r="FE1187" s="1"/>
      <c r="FF1187" s="1"/>
      <c r="FG1187" s="1"/>
      <c r="FH1187" s="1"/>
      <c r="FI1187" s="1"/>
      <c r="FJ1187" s="1"/>
      <c r="FK1187" s="1"/>
      <c r="FL1187" s="1"/>
      <c r="FM1187" s="1"/>
      <c r="FN1187" s="1"/>
      <c r="FO1187" s="1"/>
      <c r="FP1187" s="1"/>
      <c r="FQ1187" s="1"/>
      <c r="FR1187" s="1"/>
      <c r="FS1187" s="1"/>
      <c r="FT1187" s="1"/>
      <c r="FU1187" s="1"/>
      <c r="FV1187" s="1"/>
      <c r="FW1187" s="1"/>
      <c r="FX1187" s="1"/>
      <c r="FY1187" s="1"/>
      <c r="FZ1187" s="1"/>
      <c r="GA1187" s="1"/>
      <c r="GB1187" s="1"/>
      <c r="GC1187" s="1"/>
      <c r="GD1187" s="1"/>
      <c r="GE1187" s="1"/>
      <c r="GF1187" s="1"/>
      <c r="GG1187" s="1"/>
      <c r="GH1187" s="1"/>
      <c r="GI1187" s="1"/>
      <c r="GJ1187" s="1"/>
      <c r="GK1187" s="1"/>
      <c r="GL1187" s="1"/>
      <c r="GM1187" s="1"/>
      <c r="GN1187" s="1"/>
      <c r="GO1187" s="1"/>
      <c r="GP1187" s="1"/>
      <c r="GQ1187" s="1"/>
      <c r="GR1187" s="1"/>
      <c r="GS1187" s="1"/>
      <c r="GT1187" s="1"/>
      <c r="GU1187" s="1"/>
      <c r="GV1187" s="1"/>
      <c r="GW1187" s="1"/>
      <c r="GX1187" s="1"/>
    </row>
    <row r="1188" spans="1:206" s="4" customFormat="1">
      <c r="A1188" s="6"/>
      <c r="B1188" s="6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2"/>
      <c r="U1188" s="2"/>
      <c r="V1188" s="79"/>
      <c r="W1188" s="146"/>
      <c r="X1188" s="129"/>
      <c r="Y1188" s="79"/>
      <c r="Z1188" s="77"/>
      <c r="AA1188" s="77"/>
      <c r="AB1188" s="2"/>
      <c r="AC1188" s="2"/>
      <c r="AD1188" s="239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  <c r="CW1188" s="1"/>
      <c r="CX1188" s="1"/>
      <c r="CY1188" s="1"/>
      <c r="CZ1188" s="1"/>
      <c r="DA1188" s="1"/>
      <c r="DB1188" s="1"/>
      <c r="DC1188" s="1"/>
      <c r="DD1188" s="1"/>
      <c r="DE1188" s="1"/>
      <c r="DF1188" s="1"/>
      <c r="DG1188" s="1"/>
      <c r="DH1188" s="1"/>
      <c r="DI1188" s="1"/>
      <c r="DJ1188" s="1"/>
      <c r="DK1188" s="1"/>
      <c r="DL1188" s="1"/>
      <c r="DM1188" s="1"/>
      <c r="DN1188" s="1"/>
      <c r="DO1188" s="1"/>
      <c r="DP1188" s="1"/>
      <c r="DQ1188" s="1"/>
      <c r="DR1188" s="1"/>
      <c r="DS1188" s="1"/>
      <c r="DT1188" s="1"/>
      <c r="DU1188" s="1"/>
      <c r="DV1188" s="1"/>
      <c r="DW1188" s="1"/>
      <c r="DX1188" s="1"/>
      <c r="DY1188" s="1"/>
      <c r="DZ1188" s="1"/>
      <c r="EA1188" s="1"/>
      <c r="EB1188" s="1"/>
      <c r="EC1188" s="1"/>
      <c r="ED1188" s="1"/>
      <c r="EE1188" s="1"/>
      <c r="EF1188" s="1"/>
      <c r="EG1188" s="1"/>
      <c r="EH1188" s="1"/>
      <c r="EI1188" s="1"/>
      <c r="EJ1188" s="1"/>
      <c r="EK1188" s="1"/>
      <c r="EL1188" s="1"/>
      <c r="EM1188" s="1"/>
      <c r="EN1188" s="1"/>
      <c r="EO1188" s="1"/>
      <c r="EP1188" s="1"/>
      <c r="EQ1188" s="1"/>
      <c r="ER1188" s="1"/>
      <c r="ES1188" s="1"/>
      <c r="ET1188" s="1"/>
      <c r="EU1188" s="1"/>
      <c r="EV1188" s="1"/>
      <c r="EW1188" s="1"/>
      <c r="EX1188" s="1"/>
      <c r="EY1188" s="1"/>
      <c r="EZ1188" s="1"/>
      <c r="FA1188" s="1"/>
      <c r="FB1188" s="1"/>
      <c r="FC1188" s="1"/>
      <c r="FD1188" s="1"/>
      <c r="FE1188" s="1"/>
      <c r="FF1188" s="1"/>
      <c r="FG1188" s="1"/>
      <c r="FH1188" s="1"/>
      <c r="FI1188" s="1"/>
      <c r="FJ1188" s="1"/>
      <c r="FK1188" s="1"/>
      <c r="FL1188" s="1"/>
      <c r="FM1188" s="1"/>
      <c r="FN1188" s="1"/>
      <c r="FO1188" s="1"/>
      <c r="FP1188" s="1"/>
      <c r="FQ1188" s="1"/>
      <c r="FR1188" s="1"/>
      <c r="FS1188" s="1"/>
      <c r="FT1188" s="1"/>
      <c r="FU1188" s="1"/>
      <c r="FV1188" s="1"/>
      <c r="FW1188" s="1"/>
      <c r="FX1188" s="1"/>
      <c r="FY1188" s="1"/>
      <c r="FZ1188" s="1"/>
      <c r="GA1188" s="1"/>
      <c r="GB1188" s="1"/>
      <c r="GC1188" s="1"/>
      <c r="GD1188" s="1"/>
      <c r="GE1188" s="1"/>
      <c r="GF1188" s="1"/>
      <c r="GG1188" s="1"/>
      <c r="GH1188" s="1"/>
      <c r="GI1188" s="1"/>
      <c r="GJ1188" s="1"/>
      <c r="GK1188" s="1"/>
      <c r="GL1188" s="1"/>
      <c r="GM1188" s="1"/>
      <c r="GN1188" s="1"/>
      <c r="GO1188" s="1"/>
      <c r="GP1188" s="1"/>
      <c r="GQ1188" s="1"/>
      <c r="GR1188" s="1"/>
      <c r="GS1188" s="1"/>
      <c r="GT1188" s="1"/>
      <c r="GU1188" s="1"/>
      <c r="GV1188" s="1"/>
      <c r="GW1188" s="1"/>
      <c r="GX1188" s="1"/>
    </row>
    <row r="1189" spans="1:206" s="4" customFormat="1">
      <c r="A1189" s="6"/>
      <c r="B1189" s="6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2"/>
      <c r="U1189" s="2"/>
      <c r="V1189" s="79"/>
      <c r="W1189" s="146"/>
      <c r="X1189" s="129"/>
      <c r="Y1189" s="79"/>
      <c r="Z1189" s="77"/>
      <c r="AA1189" s="77"/>
      <c r="AB1189" s="2"/>
      <c r="AC1189" s="2"/>
      <c r="AD1189" s="239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  <c r="CW1189" s="1"/>
      <c r="CX1189" s="1"/>
      <c r="CY1189" s="1"/>
      <c r="CZ1189" s="1"/>
      <c r="DA1189" s="1"/>
      <c r="DB1189" s="1"/>
      <c r="DC1189" s="1"/>
      <c r="DD1189" s="1"/>
      <c r="DE1189" s="1"/>
      <c r="DF1189" s="1"/>
      <c r="DG1189" s="1"/>
      <c r="DH1189" s="1"/>
      <c r="DI1189" s="1"/>
      <c r="DJ1189" s="1"/>
      <c r="DK1189" s="1"/>
      <c r="DL1189" s="1"/>
      <c r="DM1189" s="1"/>
      <c r="DN1189" s="1"/>
      <c r="DO1189" s="1"/>
      <c r="DP1189" s="1"/>
      <c r="DQ1189" s="1"/>
      <c r="DR1189" s="1"/>
      <c r="DS1189" s="1"/>
      <c r="DT1189" s="1"/>
      <c r="DU1189" s="1"/>
      <c r="DV1189" s="1"/>
      <c r="DW1189" s="1"/>
      <c r="DX1189" s="1"/>
      <c r="DY1189" s="1"/>
      <c r="DZ1189" s="1"/>
      <c r="EA1189" s="1"/>
      <c r="EB1189" s="1"/>
      <c r="EC1189" s="1"/>
      <c r="ED1189" s="1"/>
      <c r="EE1189" s="1"/>
      <c r="EF1189" s="1"/>
      <c r="EG1189" s="1"/>
      <c r="EH1189" s="1"/>
      <c r="EI1189" s="1"/>
      <c r="EJ1189" s="1"/>
      <c r="EK1189" s="1"/>
      <c r="EL1189" s="1"/>
      <c r="EM1189" s="1"/>
      <c r="EN1189" s="1"/>
      <c r="EO1189" s="1"/>
      <c r="EP1189" s="1"/>
      <c r="EQ1189" s="1"/>
      <c r="ER1189" s="1"/>
      <c r="ES1189" s="1"/>
      <c r="ET1189" s="1"/>
      <c r="EU1189" s="1"/>
      <c r="EV1189" s="1"/>
      <c r="EW1189" s="1"/>
      <c r="EX1189" s="1"/>
      <c r="EY1189" s="1"/>
      <c r="EZ1189" s="1"/>
      <c r="FA1189" s="1"/>
      <c r="FB1189" s="1"/>
      <c r="FC1189" s="1"/>
      <c r="FD1189" s="1"/>
      <c r="FE1189" s="1"/>
      <c r="FF1189" s="1"/>
      <c r="FG1189" s="1"/>
      <c r="FH1189" s="1"/>
      <c r="FI1189" s="1"/>
      <c r="FJ1189" s="1"/>
      <c r="FK1189" s="1"/>
      <c r="FL1189" s="1"/>
      <c r="FM1189" s="1"/>
      <c r="FN1189" s="1"/>
      <c r="FO1189" s="1"/>
      <c r="FP1189" s="1"/>
      <c r="FQ1189" s="1"/>
      <c r="FR1189" s="1"/>
      <c r="FS1189" s="1"/>
      <c r="FT1189" s="1"/>
      <c r="FU1189" s="1"/>
      <c r="FV1189" s="1"/>
      <c r="FW1189" s="1"/>
      <c r="FX1189" s="1"/>
      <c r="FY1189" s="1"/>
      <c r="FZ1189" s="1"/>
      <c r="GA1189" s="1"/>
      <c r="GB1189" s="1"/>
      <c r="GC1189" s="1"/>
      <c r="GD1189" s="1"/>
      <c r="GE1189" s="1"/>
      <c r="GF1189" s="1"/>
      <c r="GG1189" s="1"/>
      <c r="GH1189" s="1"/>
      <c r="GI1189" s="1"/>
      <c r="GJ1189" s="1"/>
      <c r="GK1189" s="1"/>
      <c r="GL1189" s="1"/>
      <c r="GM1189" s="1"/>
      <c r="GN1189" s="1"/>
      <c r="GO1189" s="1"/>
      <c r="GP1189" s="1"/>
      <c r="GQ1189" s="1"/>
      <c r="GR1189" s="1"/>
      <c r="GS1189" s="1"/>
      <c r="GT1189" s="1"/>
      <c r="GU1189" s="1"/>
      <c r="GV1189" s="1"/>
      <c r="GW1189" s="1"/>
      <c r="GX1189" s="1"/>
    </row>
    <row r="1190" spans="1:206" s="4" customFormat="1">
      <c r="A1190" s="6"/>
      <c r="B1190" s="6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2"/>
      <c r="U1190" s="2"/>
      <c r="V1190" s="79"/>
      <c r="W1190" s="146"/>
      <c r="X1190" s="129"/>
      <c r="Y1190" s="79"/>
      <c r="Z1190" s="77"/>
      <c r="AA1190" s="77"/>
      <c r="AB1190" s="2"/>
      <c r="AC1190" s="2"/>
      <c r="AD1190" s="239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  <c r="CW1190" s="1"/>
      <c r="CX1190" s="1"/>
      <c r="CY1190" s="1"/>
      <c r="CZ1190" s="1"/>
      <c r="DA1190" s="1"/>
      <c r="DB1190" s="1"/>
      <c r="DC1190" s="1"/>
      <c r="DD1190" s="1"/>
      <c r="DE1190" s="1"/>
      <c r="DF1190" s="1"/>
      <c r="DG1190" s="1"/>
      <c r="DH1190" s="1"/>
      <c r="DI1190" s="1"/>
      <c r="DJ1190" s="1"/>
      <c r="DK1190" s="1"/>
      <c r="DL1190" s="1"/>
      <c r="DM1190" s="1"/>
      <c r="DN1190" s="1"/>
      <c r="DO1190" s="1"/>
      <c r="DP1190" s="1"/>
      <c r="DQ1190" s="1"/>
      <c r="DR1190" s="1"/>
      <c r="DS1190" s="1"/>
      <c r="DT1190" s="1"/>
      <c r="DU1190" s="1"/>
      <c r="DV1190" s="1"/>
      <c r="DW1190" s="1"/>
      <c r="DX1190" s="1"/>
      <c r="DY1190" s="1"/>
      <c r="DZ1190" s="1"/>
      <c r="EA1190" s="1"/>
      <c r="EB1190" s="1"/>
      <c r="EC1190" s="1"/>
      <c r="ED1190" s="1"/>
      <c r="EE1190" s="1"/>
      <c r="EF1190" s="1"/>
      <c r="EG1190" s="1"/>
      <c r="EH1190" s="1"/>
      <c r="EI1190" s="1"/>
      <c r="EJ1190" s="1"/>
      <c r="EK1190" s="1"/>
      <c r="EL1190" s="1"/>
      <c r="EM1190" s="1"/>
      <c r="EN1190" s="1"/>
      <c r="EO1190" s="1"/>
      <c r="EP1190" s="1"/>
      <c r="EQ1190" s="1"/>
      <c r="ER1190" s="1"/>
      <c r="ES1190" s="1"/>
      <c r="ET1190" s="1"/>
      <c r="EU1190" s="1"/>
      <c r="EV1190" s="1"/>
      <c r="EW1190" s="1"/>
      <c r="EX1190" s="1"/>
      <c r="EY1190" s="1"/>
      <c r="EZ1190" s="1"/>
      <c r="FA1190" s="1"/>
      <c r="FB1190" s="1"/>
      <c r="FC1190" s="1"/>
      <c r="FD1190" s="1"/>
      <c r="FE1190" s="1"/>
      <c r="FF1190" s="1"/>
      <c r="FG1190" s="1"/>
      <c r="FH1190" s="1"/>
      <c r="FI1190" s="1"/>
      <c r="FJ1190" s="1"/>
      <c r="FK1190" s="1"/>
      <c r="FL1190" s="1"/>
      <c r="FM1190" s="1"/>
      <c r="FN1190" s="1"/>
      <c r="FO1190" s="1"/>
      <c r="FP1190" s="1"/>
      <c r="FQ1190" s="1"/>
      <c r="FR1190" s="1"/>
      <c r="FS1190" s="1"/>
      <c r="FT1190" s="1"/>
      <c r="FU1190" s="1"/>
      <c r="FV1190" s="1"/>
      <c r="FW1190" s="1"/>
      <c r="FX1190" s="1"/>
      <c r="FY1190" s="1"/>
      <c r="FZ1190" s="1"/>
      <c r="GA1190" s="1"/>
      <c r="GB1190" s="1"/>
      <c r="GC1190" s="1"/>
      <c r="GD1190" s="1"/>
      <c r="GE1190" s="1"/>
      <c r="GF1190" s="1"/>
      <c r="GG1190" s="1"/>
      <c r="GH1190" s="1"/>
      <c r="GI1190" s="1"/>
      <c r="GJ1190" s="1"/>
      <c r="GK1190" s="1"/>
      <c r="GL1190" s="1"/>
      <c r="GM1190" s="1"/>
      <c r="GN1190" s="1"/>
      <c r="GO1190" s="1"/>
      <c r="GP1190" s="1"/>
      <c r="GQ1190" s="1"/>
      <c r="GR1190" s="1"/>
      <c r="GS1190" s="1"/>
      <c r="GT1190" s="1"/>
      <c r="GU1190" s="1"/>
      <c r="GV1190" s="1"/>
      <c r="GW1190" s="1"/>
      <c r="GX1190" s="1"/>
    </row>
    <row r="1191" spans="1:206" s="4" customFormat="1">
      <c r="A1191" s="6"/>
      <c r="B1191" s="6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2"/>
      <c r="U1191" s="2"/>
      <c r="V1191" s="79"/>
      <c r="W1191" s="146"/>
      <c r="X1191" s="129"/>
      <c r="Y1191" s="79"/>
      <c r="Z1191" s="77"/>
      <c r="AA1191" s="77"/>
      <c r="AB1191" s="2"/>
      <c r="AC1191" s="2"/>
      <c r="AD1191" s="239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  <c r="CW1191" s="1"/>
      <c r="CX1191" s="1"/>
      <c r="CY1191" s="1"/>
      <c r="CZ1191" s="1"/>
      <c r="DA1191" s="1"/>
      <c r="DB1191" s="1"/>
      <c r="DC1191" s="1"/>
      <c r="DD1191" s="1"/>
      <c r="DE1191" s="1"/>
      <c r="DF1191" s="1"/>
      <c r="DG1191" s="1"/>
      <c r="DH1191" s="1"/>
      <c r="DI1191" s="1"/>
      <c r="DJ1191" s="1"/>
      <c r="DK1191" s="1"/>
      <c r="DL1191" s="1"/>
      <c r="DM1191" s="1"/>
      <c r="DN1191" s="1"/>
      <c r="DO1191" s="1"/>
      <c r="DP1191" s="1"/>
      <c r="DQ1191" s="1"/>
      <c r="DR1191" s="1"/>
      <c r="DS1191" s="1"/>
      <c r="DT1191" s="1"/>
      <c r="DU1191" s="1"/>
      <c r="DV1191" s="1"/>
      <c r="DW1191" s="1"/>
      <c r="DX1191" s="1"/>
      <c r="DY1191" s="1"/>
      <c r="DZ1191" s="1"/>
      <c r="EA1191" s="1"/>
      <c r="EB1191" s="1"/>
      <c r="EC1191" s="1"/>
      <c r="ED1191" s="1"/>
      <c r="EE1191" s="1"/>
      <c r="EF1191" s="1"/>
      <c r="EG1191" s="1"/>
      <c r="EH1191" s="1"/>
      <c r="EI1191" s="1"/>
      <c r="EJ1191" s="1"/>
      <c r="EK1191" s="1"/>
      <c r="EL1191" s="1"/>
      <c r="EM1191" s="1"/>
      <c r="EN1191" s="1"/>
      <c r="EO1191" s="1"/>
      <c r="EP1191" s="1"/>
      <c r="EQ1191" s="1"/>
      <c r="ER1191" s="1"/>
      <c r="ES1191" s="1"/>
      <c r="ET1191" s="1"/>
      <c r="EU1191" s="1"/>
      <c r="EV1191" s="1"/>
      <c r="EW1191" s="1"/>
      <c r="EX1191" s="1"/>
      <c r="EY1191" s="1"/>
      <c r="EZ1191" s="1"/>
      <c r="FA1191" s="1"/>
      <c r="FB1191" s="1"/>
      <c r="FC1191" s="1"/>
      <c r="FD1191" s="1"/>
      <c r="FE1191" s="1"/>
      <c r="FF1191" s="1"/>
      <c r="FG1191" s="1"/>
      <c r="FH1191" s="1"/>
      <c r="FI1191" s="1"/>
      <c r="FJ1191" s="1"/>
      <c r="FK1191" s="1"/>
      <c r="FL1191" s="1"/>
      <c r="FM1191" s="1"/>
      <c r="FN1191" s="1"/>
      <c r="FO1191" s="1"/>
      <c r="FP1191" s="1"/>
      <c r="FQ1191" s="1"/>
      <c r="FR1191" s="1"/>
      <c r="FS1191" s="1"/>
      <c r="FT1191" s="1"/>
      <c r="FU1191" s="1"/>
      <c r="FV1191" s="1"/>
      <c r="FW1191" s="1"/>
      <c r="FX1191" s="1"/>
      <c r="FY1191" s="1"/>
      <c r="FZ1191" s="1"/>
      <c r="GA1191" s="1"/>
      <c r="GB1191" s="1"/>
      <c r="GC1191" s="1"/>
      <c r="GD1191" s="1"/>
      <c r="GE1191" s="1"/>
      <c r="GF1191" s="1"/>
      <c r="GG1191" s="1"/>
      <c r="GH1191" s="1"/>
      <c r="GI1191" s="1"/>
      <c r="GJ1191" s="1"/>
      <c r="GK1191" s="1"/>
      <c r="GL1191" s="1"/>
      <c r="GM1191" s="1"/>
      <c r="GN1191" s="1"/>
      <c r="GO1191" s="1"/>
      <c r="GP1191" s="1"/>
      <c r="GQ1191" s="1"/>
      <c r="GR1191" s="1"/>
      <c r="GS1191" s="1"/>
      <c r="GT1191" s="1"/>
      <c r="GU1191" s="1"/>
      <c r="GV1191" s="1"/>
      <c r="GW1191" s="1"/>
      <c r="GX1191" s="1"/>
    </row>
    <row r="1192" spans="1:206" s="4" customFormat="1">
      <c r="A1192" s="6"/>
      <c r="B1192" s="6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2"/>
      <c r="U1192" s="2"/>
      <c r="V1192" s="79"/>
      <c r="W1192" s="146"/>
      <c r="X1192" s="129"/>
      <c r="Y1192" s="79"/>
      <c r="Z1192" s="77"/>
      <c r="AA1192" s="77"/>
      <c r="AB1192" s="2"/>
      <c r="AC1192" s="2"/>
      <c r="AD1192" s="239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  <c r="CZ1192" s="1"/>
      <c r="DA1192" s="1"/>
      <c r="DB1192" s="1"/>
      <c r="DC1192" s="1"/>
      <c r="DD1192" s="1"/>
      <c r="DE1192" s="1"/>
      <c r="DF1192" s="1"/>
      <c r="DG1192" s="1"/>
      <c r="DH1192" s="1"/>
      <c r="DI1192" s="1"/>
      <c r="DJ1192" s="1"/>
      <c r="DK1192" s="1"/>
      <c r="DL1192" s="1"/>
      <c r="DM1192" s="1"/>
      <c r="DN1192" s="1"/>
      <c r="DO1192" s="1"/>
      <c r="DP1192" s="1"/>
      <c r="DQ1192" s="1"/>
      <c r="DR1192" s="1"/>
      <c r="DS1192" s="1"/>
      <c r="DT1192" s="1"/>
      <c r="DU1192" s="1"/>
      <c r="DV1192" s="1"/>
      <c r="DW1192" s="1"/>
      <c r="DX1192" s="1"/>
      <c r="DY1192" s="1"/>
      <c r="DZ1192" s="1"/>
      <c r="EA1192" s="1"/>
      <c r="EB1192" s="1"/>
      <c r="EC1192" s="1"/>
      <c r="ED1192" s="1"/>
      <c r="EE1192" s="1"/>
      <c r="EF1192" s="1"/>
      <c r="EG1192" s="1"/>
      <c r="EH1192" s="1"/>
      <c r="EI1192" s="1"/>
      <c r="EJ1192" s="1"/>
      <c r="EK1192" s="1"/>
      <c r="EL1192" s="1"/>
      <c r="EM1192" s="1"/>
      <c r="EN1192" s="1"/>
      <c r="EO1192" s="1"/>
      <c r="EP1192" s="1"/>
      <c r="EQ1192" s="1"/>
      <c r="ER1192" s="1"/>
      <c r="ES1192" s="1"/>
      <c r="ET1192" s="1"/>
      <c r="EU1192" s="1"/>
      <c r="EV1192" s="1"/>
      <c r="EW1192" s="1"/>
      <c r="EX1192" s="1"/>
      <c r="EY1192" s="1"/>
      <c r="EZ1192" s="1"/>
      <c r="FA1192" s="1"/>
      <c r="FB1192" s="1"/>
      <c r="FC1192" s="1"/>
      <c r="FD1192" s="1"/>
      <c r="FE1192" s="1"/>
      <c r="FF1192" s="1"/>
      <c r="FG1192" s="1"/>
      <c r="FH1192" s="1"/>
      <c r="FI1192" s="1"/>
      <c r="FJ1192" s="1"/>
      <c r="FK1192" s="1"/>
      <c r="FL1192" s="1"/>
      <c r="FM1192" s="1"/>
      <c r="FN1192" s="1"/>
      <c r="FO1192" s="1"/>
      <c r="FP1192" s="1"/>
      <c r="FQ1192" s="1"/>
      <c r="FR1192" s="1"/>
      <c r="FS1192" s="1"/>
      <c r="FT1192" s="1"/>
      <c r="FU1192" s="1"/>
      <c r="FV1192" s="1"/>
      <c r="FW1192" s="1"/>
      <c r="FX1192" s="1"/>
      <c r="FY1192" s="1"/>
      <c r="FZ1192" s="1"/>
      <c r="GA1192" s="1"/>
      <c r="GB1192" s="1"/>
      <c r="GC1192" s="1"/>
      <c r="GD1192" s="1"/>
      <c r="GE1192" s="1"/>
      <c r="GF1192" s="1"/>
      <c r="GG1192" s="1"/>
      <c r="GH1192" s="1"/>
      <c r="GI1192" s="1"/>
      <c r="GJ1192" s="1"/>
      <c r="GK1192" s="1"/>
      <c r="GL1192" s="1"/>
      <c r="GM1192" s="1"/>
      <c r="GN1192" s="1"/>
      <c r="GO1192" s="1"/>
      <c r="GP1192" s="1"/>
      <c r="GQ1192" s="1"/>
      <c r="GR1192" s="1"/>
      <c r="GS1192" s="1"/>
      <c r="GT1192" s="1"/>
      <c r="GU1192" s="1"/>
      <c r="GV1192" s="1"/>
      <c r="GW1192" s="1"/>
      <c r="GX1192" s="1"/>
    </row>
    <row r="1193" spans="1:206" s="4" customFormat="1">
      <c r="A1193" s="6"/>
      <c r="B1193" s="6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2"/>
      <c r="U1193" s="2"/>
      <c r="V1193" s="79"/>
      <c r="W1193" s="146"/>
      <c r="X1193" s="129"/>
      <c r="Y1193" s="79"/>
      <c r="Z1193" s="77"/>
      <c r="AA1193" s="77"/>
      <c r="AB1193" s="2"/>
      <c r="AC1193" s="2"/>
      <c r="AD1193" s="239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  <c r="CZ1193" s="1"/>
      <c r="DA1193" s="1"/>
      <c r="DB1193" s="1"/>
      <c r="DC1193" s="1"/>
      <c r="DD1193" s="1"/>
      <c r="DE1193" s="1"/>
      <c r="DF1193" s="1"/>
      <c r="DG1193" s="1"/>
      <c r="DH1193" s="1"/>
      <c r="DI1193" s="1"/>
      <c r="DJ1193" s="1"/>
      <c r="DK1193" s="1"/>
      <c r="DL1193" s="1"/>
      <c r="DM1193" s="1"/>
      <c r="DN1193" s="1"/>
      <c r="DO1193" s="1"/>
      <c r="DP1193" s="1"/>
      <c r="DQ1193" s="1"/>
      <c r="DR1193" s="1"/>
      <c r="DS1193" s="1"/>
      <c r="DT1193" s="1"/>
      <c r="DU1193" s="1"/>
      <c r="DV1193" s="1"/>
      <c r="DW1193" s="1"/>
      <c r="DX1193" s="1"/>
      <c r="DY1193" s="1"/>
      <c r="DZ1193" s="1"/>
      <c r="EA1193" s="1"/>
      <c r="EB1193" s="1"/>
      <c r="EC1193" s="1"/>
      <c r="ED1193" s="1"/>
      <c r="EE1193" s="1"/>
      <c r="EF1193" s="1"/>
      <c r="EG1193" s="1"/>
      <c r="EH1193" s="1"/>
      <c r="EI1193" s="1"/>
      <c r="EJ1193" s="1"/>
      <c r="EK1193" s="1"/>
      <c r="EL1193" s="1"/>
      <c r="EM1193" s="1"/>
      <c r="EN1193" s="1"/>
      <c r="EO1193" s="1"/>
      <c r="EP1193" s="1"/>
      <c r="EQ1193" s="1"/>
      <c r="ER1193" s="1"/>
      <c r="ES1193" s="1"/>
      <c r="ET1193" s="1"/>
      <c r="EU1193" s="1"/>
      <c r="EV1193" s="1"/>
      <c r="EW1193" s="1"/>
      <c r="EX1193" s="1"/>
      <c r="EY1193" s="1"/>
      <c r="EZ1193" s="1"/>
      <c r="FA1193" s="1"/>
      <c r="FB1193" s="1"/>
      <c r="FC1193" s="1"/>
      <c r="FD1193" s="1"/>
      <c r="FE1193" s="1"/>
      <c r="FF1193" s="1"/>
      <c r="FG1193" s="1"/>
      <c r="FH1193" s="1"/>
      <c r="FI1193" s="1"/>
      <c r="FJ1193" s="1"/>
      <c r="FK1193" s="1"/>
      <c r="FL1193" s="1"/>
      <c r="FM1193" s="1"/>
      <c r="FN1193" s="1"/>
      <c r="FO1193" s="1"/>
      <c r="FP1193" s="1"/>
      <c r="FQ1193" s="1"/>
      <c r="FR1193" s="1"/>
      <c r="FS1193" s="1"/>
      <c r="FT1193" s="1"/>
      <c r="FU1193" s="1"/>
      <c r="FV1193" s="1"/>
      <c r="FW1193" s="1"/>
      <c r="FX1193" s="1"/>
      <c r="FY1193" s="1"/>
      <c r="FZ1193" s="1"/>
      <c r="GA1193" s="1"/>
      <c r="GB1193" s="1"/>
      <c r="GC1193" s="1"/>
      <c r="GD1193" s="1"/>
      <c r="GE1193" s="1"/>
      <c r="GF1193" s="1"/>
      <c r="GG1193" s="1"/>
      <c r="GH1193" s="1"/>
      <c r="GI1193" s="1"/>
      <c r="GJ1193" s="1"/>
      <c r="GK1193" s="1"/>
      <c r="GL1193" s="1"/>
      <c r="GM1193" s="1"/>
      <c r="GN1193" s="1"/>
      <c r="GO1193" s="1"/>
      <c r="GP1193" s="1"/>
      <c r="GQ1193" s="1"/>
      <c r="GR1193" s="1"/>
      <c r="GS1193" s="1"/>
      <c r="GT1193" s="1"/>
      <c r="GU1193" s="1"/>
      <c r="GV1193" s="1"/>
      <c r="GW1193" s="1"/>
      <c r="GX1193" s="1"/>
    </row>
    <row r="1194" spans="1:206" s="4" customFormat="1">
      <c r="A1194" s="6"/>
      <c r="B1194" s="6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2"/>
      <c r="U1194" s="2"/>
      <c r="V1194" s="79"/>
      <c r="W1194" s="146"/>
      <c r="X1194" s="129"/>
      <c r="Y1194" s="79"/>
      <c r="Z1194" s="77"/>
      <c r="AA1194" s="77"/>
      <c r="AB1194" s="2"/>
      <c r="AC1194" s="2"/>
      <c r="AD1194" s="239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1"/>
      <c r="DD1194" s="1"/>
      <c r="DE1194" s="1"/>
      <c r="DF1194" s="1"/>
      <c r="DG1194" s="1"/>
      <c r="DH1194" s="1"/>
      <c r="DI1194" s="1"/>
      <c r="DJ1194" s="1"/>
      <c r="DK1194" s="1"/>
      <c r="DL1194" s="1"/>
      <c r="DM1194" s="1"/>
      <c r="DN1194" s="1"/>
      <c r="DO1194" s="1"/>
      <c r="DP1194" s="1"/>
      <c r="DQ1194" s="1"/>
      <c r="DR1194" s="1"/>
      <c r="DS1194" s="1"/>
      <c r="DT1194" s="1"/>
      <c r="DU1194" s="1"/>
      <c r="DV1194" s="1"/>
      <c r="DW1194" s="1"/>
      <c r="DX1194" s="1"/>
      <c r="DY1194" s="1"/>
      <c r="DZ1194" s="1"/>
      <c r="EA1194" s="1"/>
      <c r="EB1194" s="1"/>
      <c r="EC1194" s="1"/>
      <c r="ED1194" s="1"/>
      <c r="EE1194" s="1"/>
      <c r="EF1194" s="1"/>
      <c r="EG1194" s="1"/>
      <c r="EH1194" s="1"/>
      <c r="EI1194" s="1"/>
      <c r="EJ1194" s="1"/>
      <c r="EK1194" s="1"/>
      <c r="EL1194" s="1"/>
      <c r="EM1194" s="1"/>
      <c r="EN1194" s="1"/>
      <c r="EO1194" s="1"/>
      <c r="EP1194" s="1"/>
      <c r="EQ1194" s="1"/>
      <c r="ER1194" s="1"/>
      <c r="ES1194" s="1"/>
      <c r="ET1194" s="1"/>
      <c r="EU1194" s="1"/>
      <c r="EV1194" s="1"/>
      <c r="EW1194" s="1"/>
      <c r="EX1194" s="1"/>
      <c r="EY1194" s="1"/>
      <c r="EZ1194" s="1"/>
      <c r="FA1194" s="1"/>
      <c r="FB1194" s="1"/>
      <c r="FC1194" s="1"/>
      <c r="FD1194" s="1"/>
      <c r="FE1194" s="1"/>
      <c r="FF1194" s="1"/>
      <c r="FG1194" s="1"/>
      <c r="FH1194" s="1"/>
      <c r="FI1194" s="1"/>
      <c r="FJ1194" s="1"/>
      <c r="FK1194" s="1"/>
      <c r="FL1194" s="1"/>
      <c r="FM1194" s="1"/>
      <c r="FN1194" s="1"/>
      <c r="FO1194" s="1"/>
      <c r="FP1194" s="1"/>
      <c r="FQ1194" s="1"/>
      <c r="FR1194" s="1"/>
      <c r="FS1194" s="1"/>
      <c r="FT1194" s="1"/>
      <c r="FU1194" s="1"/>
      <c r="FV1194" s="1"/>
      <c r="FW1194" s="1"/>
      <c r="FX1194" s="1"/>
      <c r="FY1194" s="1"/>
      <c r="FZ1194" s="1"/>
      <c r="GA1194" s="1"/>
      <c r="GB1194" s="1"/>
      <c r="GC1194" s="1"/>
      <c r="GD1194" s="1"/>
      <c r="GE1194" s="1"/>
      <c r="GF1194" s="1"/>
      <c r="GG1194" s="1"/>
      <c r="GH1194" s="1"/>
      <c r="GI1194" s="1"/>
      <c r="GJ1194" s="1"/>
      <c r="GK1194" s="1"/>
      <c r="GL1194" s="1"/>
      <c r="GM1194" s="1"/>
      <c r="GN1194" s="1"/>
      <c r="GO1194" s="1"/>
      <c r="GP1194" s="1"/>
      <c r="GQ1194" s="1"/>
      <c r="GR1194" s="1"/>
      <c r="GS1194" s="1"/>
      <c r="GT1194" s="1"/>
      <c r="GU1194" s="1"/>
      <c r="GV1194" s="1"/>
      <c r="GW1194" s="1"/>
      <c r="GX1194" s="1"/>
    </row>
    <row r="1195" spans="1:206" s="4" customFormat="1">
      <c r="A1195" s="6"/>
      <c r="B1195" s="6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2"/>
      <c r="U1195" s="2"/>
      <c r="V1195" s="79"/>
      <c r="W1195" s="146"/>
      <c r="X1195" s="129"/>
      <c r="Y1195" s="79"/>
      <c r="Z1195" s="77"/>
      <c r="AA1195" s="77"/>
      <c r="AB1195" s="2"/>
      <c r="AC1195" s="2"/>
      <c r="AD1195" s="239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1"/>
      <c r="DD1195" s="1"/>
      <c r="DE1195" s="1"/>
      <c r="DF1195" s="1"/>
      <c r="DG1195" s="1"/>
      <c r="DH1195" s="1"/>
      <c r="DI1195" s="1"/>
      <c r="DJ1195" s="1"/>
      <c r="DK1195" s="1"/>
      <c r="DL1195" s="1"/>
      <c r="DM1195" s="1"/>
      <c r="DN1195" s="1"/>
      <c r="DO1195" s="1"/>
      <c r="DP1195" s="1"/>
      <c r="DQ1195" s="1"/>
      <c r="DR1195" s="1"/>
      <c r="DS1195" s="1"/>
      <c r="DT1195" s="1"/>
      <c r="DU1195" s="1"/>
      <c r="DV1195" s="1"/>
      <c r="DW1195" s="1"/>
      <c r="DX1195" s="1"/>
      <c r="DY1195" s="1"/>
      <c r="DZ1195" s="1"/>
      <c r="EA1195" s="1"/>
      <c r="EB1195" s="1"/>
      <c r="EC1195" s="1"/>
      <c r="ED1195" s="1"/>
      <c r="EE1195" s="1"/>
      <c r="EF1195" s="1"/>
      <c r="EG1195" s="1"/>
      <c r="EH1195" s="1"/>
      <c r="EI1195" s="1"/>
      <c r="EJ1195" s="1"/>
      <c r="EK1195" s="1"/>
      <c r="EL1195" s="1"/>
      <c r="EM1195" s="1"/>
      <c r="EN1195" s="1"/>
      <c r="EO1195" s="1"/>
      <c r="EP1195" s="1"/>
      <c r="EQ1195" s="1"/>
      <c r="ER1195" s="1"/>
      <c r="ES1195" s="1"/>
      <c r="ET1195" s="1"/>
      <c r="EU1195" s="1"/>
      <c r="EV1195" s="1"/>
      <c r="EW1195" s="1"/>
      <c r="EX1195" s="1"/>
      <c r="EY1195" s="1"/>
      <c r="EZ1195" s="1"/>
      <c r="FA1195" s="1"/>
      <c r="FB1195" s="1"/>
      <c r="FC1195" s="1"/>
      <c r="FD1195" s="1"/>
      <c r="FE1195" s="1"/>
      <c r="FF1195" s="1"/>
      <c r="FG1195" s="1"/>
      <c r="FH1195" s="1"/>
      <c r="FI1195" s="1"/>
      <c r="FJ1195" s="1"/>
      <c r="FK1195" s="1"/>
      <c r="FL1195" s="1"/>
      <c r="FM1195" s="1"/>
      <c r="FN1195" s="1"/>
      <c r="FO1195" s="1"/>
      <c r="FP1195" s="1"/>
      <c r="FQ1195" s="1"/>
      <c r="FR1195" s="1"/>
      <c r="FS1195" s="1"/>
      <c r="FT1195" s="1"/>
      <c r="FU1195" s="1"/>
      <c r="FV1195" s="1"/>
      <c r="FW1195" s="1"/>
      <c r="FX1195" s="1"/>
      <c r="FY1195" s="1"/>
      <c r="FZ1195" s="1"/>
      <c r="GA1195" s="1"/>
      <c r="GB1195" s="1"/>
      <c r="GC1195" s="1"/>
      <c r="GD1195" s="1"/>
      <c r="GE1195" s="1"/>
      <c r="GF1195" s="1"/>
      <c r="GG1195" s="1"/>
      <c r="GH1195" s="1"/>
      <c r="GI1195" s="1"/>
      <c r="GJ1195" s="1"/>
      <c r="GK1195" s="1"/>
      <c r="GL1195" s="1"/>
      <c r="GM1195" s="1"/>
      <c r="GN1195" s="1"/>
      <c r="GO1195" s="1"/>
      <c r="GP1195" s="1"/>
      <c r="GQ1195" s="1"/>
      <c r="GR1195" s="1"/>
      <c r="GS1195" s="1"/>
      <c r="GT1195" s="1"/>
      <c r="GU1195" s="1"/>
      <c r="GV1195" s="1"/>
      <c r="GW1195" s="1"/>
      <c r="GX1195" s="1"/>
    </row>
    <row r="1196" spans="1:206" s="4" customFormat="1">
      <c r="A1196" s="6"/>
      <c r="B1196" s="6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2"/>
      <c r="U1196" s="2"/>
      <c r="V1196" s="79"/>
      <c r="W1196" s="146"/>
      <c r="X1196" s="129"/>
      <c r="Y1196" s="79"/>
      <c r="Z1196" s="77"/>
      <c r="AA1196" s="77"/>
      <c r="AB1196" s="2"/>
      <c r="AC1196" s="2"/>
      <c r="AD1196" s="239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1"/>
      <c r="DD1196" s="1"/>
      <c r="DE1196" s="1"/>
      <c r="DF1196" s="1"/>
      <c r="DG1196" s="1"/>
      <c r="DH1196" s="1"/>
      <c r="DI1196" s="1"/>
      <c r="DJ1196" s="1"/>
      <c r="DK1196" s="1"/>
      <c r="DL1196" s="1"/>
      <c r="DM1196" s="1"/>
      <c r="DN1196" s="1"/>
      <c r="DO1196" s="1"/>
      <c r="DP1196" s="1"/>
      <c r="DQ1196" s="1"/>
      <c r="DR1196" s="1"/>
      <c r="DS1196" s="1"/>
      <c r="DT1196" s="1"/>
      <c r="DU1196" s="1"/>
      <c r="DV1196" s="1"/>
      <c r="DW1196" s="1"/>
      <c r="DX1196" s="1"/>
      <c r="DY1196" s="1"/>
      <c r="DZ1196" s="1"/>
      <c r="EA1196" s="1"/>
      <c r="EB1196" s="1"/>
      <c r="EC1196" s="1"/>
      <c r="ED1196" s="1"/>
      <c r="EE1196" s="1"/>
      <c r="EF1196" s="1"/>
      <c r="EG1196" s="1"/>
      <c r="EH1196" s="1"/>
      <c r="EI1196" s="1"/>
      <c r="EJ1196" s="1"/>
      <c r="EK1196" s="1"/>
      <c r="EL1196" s="1"/>
      <c r="EM1196" s="1"/>
      <c r="EN1196" s="1"/>
      <c r="EO1196" s="1"/>
      <c r="EP1196" s="1"/>
      <c r="EQ1196" s="1"/>
      <c r="ER1196" s="1"/>
      <c r="ES1196" s="1"/>
      <c r="ET1196" s="1"/>
      <c r="EU1196" s="1"/>
      <c r="EV1196" s="1"/>
      <c r="EW1196" s="1"/>
      <c r="EX1196" s="1"/>
      <c r="EY1196" s="1"/>
      <c r="EZ1196" s="1"/>
      <c r="FA1196" s="1"/>
      <c r="FB1196" s="1"/>
      <c r="FC1196" s="1"/>
      <c r="FD1196" s="1"/>
      <c r="FE1196" s="1"/>
      <c r="FF1196" s="1"/>
      <c r="FG1196" s="1"/>
      <c r="FH1196" s="1"/>
      <c r="FI1196" s="1"/>
      <c r="FJ1196" s="1"/>
      <c r="FK1196" s="1"/>
      <c r="FL1196" s="1"/>
      <c r="FM1196" s="1"/>
      <c r="FN1196" s="1"/>
      <c r="FO1196" s="1"/>
      <c r="FP1196" s="1"/>
      <c r="FQ1196" s="1"/>
      <c r="FR1196" s="1"/>
      <c r="FS1196" s="1"/>
      <c r="FT1196" s="1"/>
      <c r="FU1196" s="1"/>
      <c r="FV1196" s="1"/>
      <c r="FW1196" s="1"/>
      <c r="FX1196" s="1"/>
      <c r="FY1196" s="1"/>
      <c r="FZ1196" s="1"/>
      <c r="GA1196" s="1"/>
      <c r="GB1196" s="1"/>
      <c r="GC1196" s="1"/>
      <c r="GD1196" s="1"/>
      <c r="GE1196" s="1"/>
      <c r="GF1196" s="1"/>
      <c r="GG1196" s="1"/>
      <c r="GH1196" s="1"/>
      <c r="GI1196" s="1"/>
      <c r="GJ1196" s="1"/>
      <c r="GK1196" s="1"/>
      <c r="GL1196" s="1"/>
      <c r="GM1196" s="1"/>
      <c r="GN1196" s="1"/>
      <c r="GO1196" s="1"/>
      <c r="GP1196" s="1"/>
      <c r="GQ1196" s="1"/>
      <c r="GR1196" s="1"/>
      <c r="GS1196" s="1"/>
      <c r="GT1196" s="1"/>
      <c r="GU1196" s="1"/>
      <c r="GV1196" s="1"/>
      <c r="GW1196" s="1"/>
      <c r="GX1196" s="1"/>
    </row>
    <row r="1197" spans="1:206" s="4" customFormat="1">
      <c r="A1197" s="6"/>
      <c r="B1197" s="6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2"/>
      <c r="U1197" s="2"/>
      <c r="V1197" s="79"/>
      <c r="W1197" s="146"/>
      <c r="X1197" s="129"/>
      <c r="Y1197" s="79"/>
      <c r="Z1197" s="77"/>
      <c r="AA1197" s="77"/>
      <c r="AB1197" s="2"/>
      <c r="AC1197" s="2"/>
      <c r="AD1197" s="239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  <c r="CZ1197" s="1"/>
      <c r="DA1197" s="1"/>
      <c r="DB1197" s="1"/>
      <c r="DC1197" s="1"/>
      <c r="DD1197" s="1"/>
      <c r="DE1197" s="1"/>
      <c r="DF1197" s="1"/>
      <c r="DG1197" s="1"/>
      <c r="DH1197" s="1"/>
      <c r="DI1197" s="1"/>
      <c r="DJ1197" s="1"/>
      <c r="DK1197" s="1"/>
      <c r="DL1197" s="1"/>
      <c r="DM1197" s="1"/>
      <c r="DN1197" s="1"/>
      <c r="DO1197" s="1"/>
      <c r="DP1197" s="1"/>
      <c r="DQ1197" s="1"/>
      <c r="DR1197" s="1"/>
      <c r="DS1197" s="1"/>
      <c r="DT1197" s="1"/>
      <c r="DU1197" s="1"/>
      <c r="DV1197" s="1"/>
      <c r="DW1197" s="1"/>
      <c r="DX1197" s="1"/>
      <c r="DY1197" s="1"/>
      <c r="DZ1197" s="1"/>
      <c r="EA1197" s="1"/>
      <c r="EB1197" s="1"/>
      <c r="EC1197" s="1"/>
      <c r="ED1197" s="1"/>
      <c r="EE1197" s="1"/>
      <c r="EF1197" s="1"/>
      <c r="EG1197" s="1"/>
      <c r="EH1197" s="1"/>
      <c r="EI1197" s="1"/>
      <c r="EJ1197" s="1"/>
      <c r="EK1197" s="1"/>
      <c r="EL1197" s="1"/>
      <c r="EM1197" s="1"/>
      <c r="EN1197" s="1"/>
      <c r="EO1197" s="1"/>
      <c r="EP1197" s="1"/>
      <c r="EQ1197" s="1"/>
      <c r="ER1197" s="1"/>
      <c r="ES1197" s="1"/>
      <c r="ET1197" s="1"/>
      <c r="EU1197" s="1"/>
      <c r="EV1197" s="1"/>
      <c r="EW1197" s="1"/>
      <c r="EX1197" s="1"/>
      <c r="EY1197" s="1"/>
      <c r="EZ1197" s="1"/>
      <c r="FA1197" s="1"/>
      <c r="FB1197" s="1"/>
      <c r="FC1197" s="1"/>
      <c r="FD1197" s="1"/>
      <c r="FE1197" s="1"/>
      <c r="FF1197" s="1"/>
      <c r="FG1197" s="1"/>
      <c r="FH1197" s="1"/>
      <c r="FI1197" s="1"/>
      <c r="FJ1197" s="1"/>
      <c r="FK1197" s="1"/>
      <c r="FL1197" s="1"/>
      <c r="FM1197" s="1"/>
      <c r="FN1197" s="1"/>
      <c r="FO1197" s="1"/>
      <c r="FP1197" s="1"/>
      <c r="FQ1197" s="1"/>
      <c r="FR1197" s="1"/>
      <c r="FS1197" s="1"/>
      <c r="FT1197" s="1"/>
      <c r="FU1197" s="1"/>
      <c r="FV1197" s="1"/>
      <c r="FW1197" s="1"/>
      <c r="FX1197" s="1"/>
      <c r="FY1197" s="1"/>
      <c r="FZ1197" s="1"/>
      <c r="GA1197" s="1"/>
      <c r="GB1197" s="1"/>
      <c r="GC1197" s="1"/>
      <c r="GD1197" s="1"/>
      <c r="GE1197" s="1"/>
      <c r="GF1197" s="1"/>
      <c r="GG1197" s="1"/>
      <c r="GH1197" s="1"/>
      <c r="GI1197" s="1"/>
      <c r="GJ1197" s="1"/>
      <c r="GK1197" s="1"/>
      <c r="GL1197" s="1"/>
      <c r="GM1197" s="1"/>
      <c r="GN1197" s="1"/>
      <c r="GO1197" s="1"/>
      <c r="GP1197" s="1"/>
      <c r="GQ1197" s="1"/>
      <c r="GR1197" s="1"/>
      <c r="GS1197" s="1"/>
      <c r="GT1197" s="1"/>
      <c r="GU1197" s="1"/>
      <c r="GV1197" s="1"/>
      <c r="GW1197" s="1"/>
      <c r="GX1197" s="1"/>
    </row>
    <row r="1198" spans="1:206" s="4" customFormat="1">
      <c r="A1198" s="6"/>
      <c r="B1198" s="6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2"/>
      <c r="U1198" s="2"/>
      <c r="V1198" s="79"/>
      <c r="W1198" s="146"/>
      <c r="X1198" s="129"/>
      <c r="Y1198" s="79"/>
      <c r="Z1198" s="77"/>
      <c r="AA1198" s="77"/>
      <c r="AB1198" s="2"/>
      <c r="AC1198" s="2"/>
      <c r="AD1198" s="239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  <c r="CW1198" s="1"/>
      <c r="CX1198" s="1"/>
      <c r="CY1198" s="1"/>
      <c r="CZ1198" s="1"/>
      <c r="DA1198" s="1"/>
      <c r="DB1198" s="1"/>
      <c r="DC1198" s="1"/>
      <c r="DD1198" s="1"/>
      <c r="DE1198" s="1"/>
      <c r="DF1198" s="1"/>
      <c r="DG1198" s="1"/>
      <c r="DH1198" s="1"/>
      <c r="DI1198" s="1"/>
      <c r="DJ1198" s="1"/>
      <c r="DK1198" s="1"/>
      <c r="DL1198" s="1"/>
      <c r="DM1198" s="1"/>
      <c r="DN1198" s="1"/>
      <c r="DO1198" s="1"/>
      <c r="DP1198" s="1"/>
      <c r="DQ1198" s="1"/>
      <c r="DR1198" s="1"/>
      <c r="DS1198" s="1"/>
      <c r="DT1198" s="1"/>
      <c r="DU1198" s="1"/>
      <c r="DV1198" s="1"/>
      <c r="DW1198" s="1"/>
      <c r="DX1198" s="1"/>
      <c r="DY1198" s="1"/>
      <c r="DZ1198" s="1"/>
      <c r="EA1198" s="1"/>
      <c r="EB1198" s="1"/>
      <c r="EC1198" s="1"/>
      <c r="ED1198" s="1"/>
      <c r="EE1198" s="1"/>
      <c r="EF1198" s="1"/>
      <c r="EG1198" s="1"/>
      <c r="EH1198" s="1"/>
      <c r="EI1198" s="1"/>
      <c r="EJ1198" s="1"/>
      <c r="EK1198" s="1"/>
      <c r="EL1198" s="1"/>
      <c r="EM1198" s="1"/>
      <c r="EN1198" s="1"/>
      <c r="EO1198" s="1"/>
      <c r="EP1198" s="1"/>
      <c r="EQ1198" s="1"/>
      <c r="ER1198" s="1"/>
      <c r="ES1198" s="1"/>
      <c r="ET1198" s="1"/>
      <c r="EU1198" s="1"/>
      <c r="EV1198" s="1"/>
      <c r="EW1198" s="1"/>
      <c r="EX1198" s="1"/>
      <c r="EY1198" s="1"/>
      <c r="EZ1198" s="1"/>
      <c r="FA1198" s="1"/>
      <c r="FB1198" s="1"/>
      <c r="FC1198" s="1"/>
      <c r="FD1198" s="1"/>
      <c r="FE1198" s="1"/>
      <c r="FF1198" s="1"/>
      <c r="FG1198" s="1"/>
      <c r="FH1198" s="1"/>
      <c r="FI1198" s="1"/>
      <c r="FJ1198" s="1"/>
      <c r="FK1198" s="1"/>
      <c r="FL1198" s="1"/>
      <c r="FM1198" s="1"/>
      <c r="FN1198" s="1"/>
      <c r="FO1198" s="1"/>
      <c r="FP1198" s="1"/>
      <c r="FQ1198" s="1"/>
      <c r="FR1198" s="1"/>
      <c r="FS1198" s="1"/>
      <c r="FT1198" s="1"/>
      <c r="FU1198" s="1"/>
      <c r="FV1198" s="1"/>
      <c r="FW1198" s="1"/>
      <c r="FX1198" s="1"/>
      <c r="FY1198" s="1"/>
      <c r="FZ1198" s="1"/>
      <c r="GA1198" s="1"/>
      <c r="GB1198" s="1"/>
      <c r="GC1198" s="1"/>
      <c r="GD1198" s="1"/>
      <c r="GE1198" s="1"/>
      <c r="GF1198" s="1"/>
      <c r="GG1198" s="1"/>
      <c r="GH1198" s="1"/>
      <c r="GI1198" s="1"/>
      <c r="GJ1198" s="1"/>
      <c r="GK1198" s="1"/>
      <c r="GL1198" s="1"/>
      <c r="GM1198" s="1"/>
      <c r="GN1198" s="1"/>
      <c r="GO1198" s="1"/>
      <c r="GP1198" s="1"/>
      <c r="GQ1198" s="1"/>
      <c r="GR1198" s="1"/>
      <c r="GS1198" s="1"/>
      <c r="GT1198" s="1"/>
      <c r="GU1198" s="1"/>
      <c r="GV1198" s="1"/>
      <c r="GW1198" s="1"/>
      <c r="GX1198" s="1"/>
    </row>
    <row r="1199" spans="1:206" s="4" customFormat="1">
      <c r="A1199" s="6"/>
      <c r="B1199" s="6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2"/>
      <c r="U1199" s="2"/>
      <c r="V1199" s="79"/>
      <c r="W1199" s="146"/>
      <c r="X1199" s="129"/>
      <c r="Y1199" s="79"/>
      <c r="Z1199" s="77"/>
      <c r="AA1199" s="77"/>
      <c r="AB1199" s="2"/>
      <c r="AC1199" s="2"/>
      <c r="AD1199" s="239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1"/>
      <c r="DD1199" s="1"/>
      <c r="DE1199" s="1"/>
      <c r="DF1199" s="1"/>
      <c r="DG1199" s="1"/>
      <c r="DH1199" s="1"/>
      <c r="DI1199" s="1"/>
      <c r="DJ1199" s="1"/>
      <c r="DK1199" s="1"/>
      <c r="DL1199" s="1"/>
      <c r="DM1199" s="1"/>
      <c r="DN1199" s="1"/>
      <c r="DO1199" s="1"/>
      <c r="DP1199" s="1"/>
      <c r="DQ1199" s="1"/>
      <c r="DR1199" s="1"/>
      <c r="DS1199" s="1"/>
      <c r="DT1199" s="1"/>
      <c r="DU1199" s="1"/>
      <c r="DV1199" s="1"/>
      <c r="DW1199" s="1"/>
      <c r="DX1199" s="1"/>
      <c r="DY1199" s="1"/>
      <c r="DZ1199" s="1"/>
      <c r="EA1199" s="1"/>
      <c r="EB1199" s="1"/>
      <c r="EC1199" s="1"/>
      <c r="ED1199" s="1"/>
      <c r="EE1199" s="1"/>
      <c r="EF1199" s="1"/>
      <c r="EG1199" s="1"/>
      <c r="EH1199" s="1"/>
      <c r="EI1199" s="1"/>
      <c r="EJ1199" s="1"/>
      <c r="EK1199" s="1"/>
      <c r="EL1199" s="1"/>
      <c r="EM1199" s="1"/>
      <c r="EN1199" s="1"/>
      <c r="EO1199" s="1"/>
      <c r="EP1199" s="1"/>
      <c r="EQ1199" s="1"/>
      <c r="ER1199" s="1"/>
      <c r="ES1199" s="1"/>
      <c r="ET1199" s="1"/>
      <c r="EU1199" s="1"/>
      <c r="EV1199" s="1"/>
      <c r="EW1199" s="1"/>
      <c r="EX1199" s="1"/>
      <c r="EY1199" s="1"/>
      <c r="EZ1199" s="1"/>
      <c r="FA1199" s="1"/>
      <c r="FB1199" s="1"/>
      <c r="FC1199" s="1"/>
      <c r="FD1199" s="1"/>
      <c r="FE1199" s="1"/>
      <c r="FF1199" s="1"/>
      <c r="FG1199" s="1"/>
      <c r="FH1199" s="1"/>
      <c r="FI1199" s="1"/>
      <c r="FJ1199" s="1"/>
      <c r="FK1199" s="1"/>
      <c r="FL1199" s="1"/>
      <c r="FM1199" s="1"/>
      <c r="FN1199" s="1"/>
      <c r="FO1199" s="1"/>
      <c r="FP1199" s="1"/>
      <c r="FQ1199" s="1"/>
      <c r="FR1199" s="1"/>
      <c r="FS1199" s="1"/>
      <c r="FT1199" s="1"/>
      <c r="FU1199" s="1"/>
      <c r="FV1199" s="1"/>
      <c r="FW1199" s="1"/>
      <c r="FX1199" s="1"/>
      <c r="FY1199" s="1"/>
      <c r="FZ1199" s="1"/>
      <c r="GA1199" s="1"/>
      <c r="GB1199" s="1"/>
      <c r="GC1199" s="1"/>
      <c r="GD1199" s="1"/>
      <c r="GE1199" s="1"/>
      <c r="GF1199" s="1"/>
      <c r="GG1199" s="1"/>
      <c r="GH1199" s="1"/>
      <c r="GI1199" s="1"/>
      <c r="GJ1199" s="1"/>
      <c r="GK1199" s="1"/>
      <c r="GL1199" s="1"/>
      <c r="GM1199" s="1"/>
      <c r="GN1199" s="1"/>
      <c r="GO1199" s="1"/>
      <c r="GP1199" s="1"/>
      <c r="GQ1199" s="1"/>
      <c r="GR1199" s="1"/>
      <c r="GS1199" s="1"/>
      <c r="GT1199" s="1"/>
      <c r="GU1199" s="1"/>
      <c r="GV1199" s="1"/>
      <c r="GW1199" s="1"/>
      <c r="GX1199" s="1"/>
    </row>
    <row r="1200" spans="1:206" s="4" customFormat="1">
      <c r="A1200" s="6"/>
      <c r="B1200" s="6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2"/>
      <c r="U1200" s="2"/>
      <c r="V1200" s="79"/>
      <c r="W1200" s="146"/>
      <c r="X1200" s="129"/>
      <c r="Y1200" s="79"/>
      <c r="Z1200" s="77"/>
      <c r="AA1200" s="77"/>
      <c r="AB1200" s="2"/>
      <c r="AC1200" s="2"/>
      <c r="AD1200" s="239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  <c r="CZ1200" s="1"/>
      <c r="DA1200" s="1"/>
      <c r="DB1200" s="1"/>
      <c r="DC1200" s="1"/>
      <c r="DD1200" s="1"/>
      <c r="DE1200" s="1"/>
      <c r="DF1200" s="1"/>
      <c r="DG1200" s="1"/>
      <c r="DH1200" s="1"/>
      <c r="DI1200" s="1"/>
      <c r="DJ1200" s="1"/>
      <c r="DK1200" s="1"/>
      <c r="DL1200" s="1"/>
      <c r="DM1200" s="1"/>
      <c r="DN1200" s="1"/>
      <c r="DO1200" s="1"/>
      <c r="DP1200" s="1"/>
      <c r="DQ1200" s="1"/>
      <c r="DR1200" s="1"/>
      <c r="DS1200" s="1"/>
      <c r="DT1200" s="1"/>
      <c r="DU1200" s="1"/>
      <c r="DV1200" s="1"/>
      <c r="DW1200" s="1"/>
      <c r="DX1200" s="1"/>
      <c r="DY1200" s="1"/>
      <c r="DZ1200" s="1"/>
      <c r="EA1200" s="1"/>
      <c r="EB1200" s="1"/>
      <c r="EC1200" s="1"/>
      <c r="ED1200" s="1"/>
      <c r="EE1200" s="1"/>
      <c r="EF1200" s="1"/>
      <c r="EG1200" s="1"/>
      <c r="EH1200" s="1"/>
      <c r="EI1200" s="1"/>
      <c r="EJ1200" s="1"/>
      <c r="EK1200" s="1"/>
      <c r="EL1200" s="1"/>
      <c r="EM1200" s="1"/>
      <c r="EN1200" s="1"/>
      <c r="EO1200" s="1"/>
      <c r="EP1200" s="1"/>
      <c r="EQ1200" s="1"/>
      <c r="ER1200" s="1"/>
      <c r="ES1200" s="1"/>
      <c r="ET1200" s="1"/>
      <c r="EU1200" s="1"/>
      <c r="EV1200" s="1"/>
      <c r="EW1200" s="1"/>
      <c r="EX1200" s="1"/>
      <c r="EY1200" s="1"/>
      <c r="EZ1200" s="1"/>
      <c r="FA1200" s="1"/>
      <c r="FB1200" s="1"/>
      <c r="FC1200" s="1"/>
      <c r="FD1200" s="1"/>
      <c r="FE1200" s="1"/>
      <c r="FF1200" s="1"/>
      <c r="FG1200" s="1"/>
      <c r="FH1200" s="1"/>
      <c r="FI1200" s="1"/>
      <c r="FJ1200" s="1"/>
      <c r="FK1200" s="1"/>
      <c r="FL1200" s="1"/>
      <c r="FM1200" s="1"/>
      <c r="FN1200" s="1"/>
      <c r="FO1200" s="1"/>
      <c r="FP1200" s="1"/>
      <c r="FQ1200" s="1"/>
      <c r="FR1200" s="1"/>
      <c r="FS1200" s="1"/>
      <c r="FT1200" s="1"/>
      <c r="FU1200" s="1"/>
      <c r="FV1200" s="1"/>
      <c r="FW1200" s="1"/>
      <c r="FX1200" s="1"/>
      <c r="FY1200" s="1"/>
      <c r="FZ1200" s="1"/>
      <c r="GA1200" s="1"/>
      <c r="GB1200" s="1"/>
      <c r="GC1200" s="1"/>
      <c r="GD1200" s="1"/>
      <c r="GE1200" s="1"/>
      <c r="GF1200" s="1"/>
      <c r="GG1200" s="1"/>
      <c r="GH1200" s="1"/>
      <c r="GI1200" s="1"/>
      <c r="GJ1200" s="1"/>
      <c r="GK1200" s="1"/>
      <c r="GL1200" s="1"/>
      <c r="GM1200" s="1"/>
      <c r="GN1200" s="1"/>
      <c r="GO1200" s="1"/>
      <c r="GP1200" s="1"/>
      <c r="GQ1200" s="1"/>
      <c r="GR1200" s="1"/>
      <c r="GS1200" s="1"/>
      <c r="GT1200" s="1"/>
      <c r="GU1200" s="1"/>
      <c r="GV1200" s="1"/>
      <c r="GW1200" s="1"/>
      <c r="GX1200" s="1"/>
    </row>
    <row r="1201" spans="1:206" s="4" customFormat="1">
      <c r="A1201" s="6"/>
      <c r="B1201" s="6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2"/>
      <c r="U1201" s="2"/>
      <c r="V1201" s="79"/>
      <c r="W1201" s="146"/>
      <c r="X1201" s="129"/>
      <c r="Y1201" s="79"/>
      <c r="Z1201" s="77"/>
      <c r="AA1201" s="77"/>
      <c r="AB1201" s="2"/>
      <c r="AC1201" s="2"/>
      <c r="AD1201" s="239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1"/>
      <c r="DD1201" s="1"/>
      <c r="DE1201" s="1"/>
      <c r="DF1201" s="1"/>
      <c r="DG1201" s="1"/>
      <c r="DH1201" s="1"/>
      <c r="DI1201" s="1"/>
      <c r="DJ1201" s="1"/>
      <c r="DK1201" s="1"/>
      <c r="DL1201" s="1"/>
      <c r="DM1201" s="1"/>
      <c r="DN1201" s="1"/>
      <c r="DO1201" s="1"/>
      <c r="DP1201" s="1"/>
      <c r="DQ1201" s="1"/>
      <c r="DR1201" s="1"/>
      <c r="DS1201" s="1"/>
      <c r="DT1201" s="1"/>
      <c r="DU1201" s="1"/>
      <c r="DV1201" s="1"/>
      <c r="DW1201" s="1"/>
      <c r="DX1201" s="1"/>
      <c r="DY1201" s="1"/>
      <c r="DZ1201" s="1"/>
      <c r="EA1201" s="1"/>
      <c r="EB1201" s="1"/>
      <c r="EC1201" s="1"/>
      <c r="ED1201" s="1"/>
      <c r="EE1201" s="1"/>
      <c r="EF1201" s="1"/>
      <c r="EG1201" s="1"/>
      <c r="EH1201" s="1"/>
      <c r="EI1201" s="1"/>
      <c r="EJ1201" s="1"/>
      <c r="EK1201" s="1"/>
      <c r="EL1201" s="1"/>
      <c r="EM1201" s="1"/>
      <c r="EN1201" s="1"/>
      <c r="EO1201" s="1"/>
      <c r="EP1201" s="1"/>
      <c r="EQ1201" s="1"/>
      <c r="ER1201" s="1"/>
      <c r="ES1201" s="1"/>
      <c r="ET1201" s="1"/>
      <c r="EU1201" s="1"/>
      <c r="EV1201" s="1"/>
      <c r="EW1201" s="1"/>
      <c r="EX1201" s="1"/>
      <c r="EY1201" s="1"/>
      <c r="EZ1201" s="1"/>
      <c r="FA1201" s="1"/>
      <c r="FB1201" s="1"/>
      <c r="FC1201" s="1"/>
      <c r="FD1201" s="1"/>
      <c r="FE1201" s="1"/>
      <c r="FF1201" s="1"/>
      <c r="FG1201" s="1"/>
      <c r="FH1201" s="1"/>
      <c r="FI1201" s="1"/>
      <c r="FJ1201" s="1"/>
      <c r="FK1201" s="1"/>
      <c r="FL1201" s="1"/>
      <c r="FM1201" s="1"/>
      <c r="FN1201" s="1"/>
      <c r="FO1201" s="1"/>
      <c r="FP1201" s="1"/>
      <c r="FQ1201" s="1"/>
      <c r="FR1201" s="1"/>
      <c r="FS1201" s="1"/>
      <c r="FT1201" s="1"/>
      <c r="FU1201" s="1"/>
      <c r="FV1201" s="1"/>
      <c r="FW1201" s="1"/>
      <c r="FX1201" s="1"/>
      <c r="FY1201" s="1"/>
      <c r="FZ1201" s="1"/>
      <c r="GA1201" s="1"/>
      <c r="GB1201" s="1"/>
      <c r="GC1201" s="1"/>
      <c r="GD1201" s="1"/>
      <c r="GE1201" s="1"/>
      <c r="GF1201" s="1"/>
      <c r="GG1201" s="1"/>
      <c r="GH1201" s="1"/>
      <c r="GI1201" s="1"/>
      <c r="GJ1201" s="1"/>
      <c r="GK1201" s="1"/>
      <c r="GL1201" s="1"/>
      <c r="GM1201" s="1"/>
      <c r="GN1201" s="1"/>
      <c r="GO1201" s="1"/>
      <c r="GP1201" s="1"/>
      <c r="GQ1201" s="1"/>
      <c r="GR1201" s="1"/>
      <c r="GS1201" s="1"/>
      <c r="GT1201" s="1"/>
      <c r="GU1201" s="1"/>
      <c r="GV1201" s="1"/>
      <c r="GW1201" s="1"/>
      <c r="GX1201" s="1"/>
    </row>
    <row r="1202" spans="1:206" s="4" customFormat="1">
      <c r="A1202" s="6"/>
      <c r="B1202" s="6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2"/>
      <c r="U1202" s="2"/>
      <c r="V1202" s="79"/>
      <c r="W1202" s="146"/>
      <c r="X1202" s="129"/>
      <c r="Y1202" s="79"/>
      <c r="Z1202" s="77"/>
      <c r="AA1202" s="77"/>
      <c r="AB1202" s="2"/>
      <c r="AC1202" s="2"/>
      <c r="AD1202" s="239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1"/>
      <c r="DD1202" s="1"/>
      <c r="DE1202" s="1"/>
      <c r="DF1202" s="1"/>
      <c r="DG1202" s="1"/>
      <c r="DH1202" s="1"/>
      <c r="DI1202" s="1"/>
      <c r="DJ1202" s="1"/>
      <c r="DK1202" s="1"/>
      <c r="DL1202" s="1"/>
      <c r="DM1202" s="1"/>
      <c r="DN1202" s="1"/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  <c r="EA1202" s="1"/>
      <c r="EB1202" s="1"/>
      <c r="EC1202" s="1"/>
      <c r="ED1202" s="1"/>
      <c r="EE1202" s="1"/>
      <c r="EF1202" s="1"/>
      <c r="EG1202" s="1"/>
      <c r="EH1202" s="1"/>
      <c r="EI1202" s="1"/>
      <c r="EJ1202" s="1"/>
      <c r="EK1202" s="1"/>
      <c r="EL1202" s="1"/>
      <c r="EM1202" s="1"/>
      <c r="EN1202" s="1"/>
      <c r="EO1202" s="1"/>
      <c r="EP1202" s="1"/>
      <c r="EQ1202" s="1"/>
      <c r="ER1202" s="1"/>
      <c r="ES1202" s="1"/>
      <c r="ET1202" s="1"/>
      <c r="EU1202" s="1"/>
      <c r="EV1202" s="1"/>
      <c r="EW1202" s="1"/>
      <c r="EX1202" s="1"/>
      <c r="EY1202" s="1"/>
      <c r="EZ1202" s="1"/>
      <c r="FA1202" s="1"/>
      <c r="FB1202" s="1"/>
      <c r="FC1202" s="1"/>
      <c r="FD1202" s="1"/>
      <c r="FE1202" s="1"/>
      <c r="FF1202" s="1"/>
      <c r="FG1202" s="1"/>
      <c r="FH1202" s="1"/>
      <c r="FI1202" s="1"/>
      <c r="FJ1202" s="1"/>
      <c r="FK1202" s="1"/>
      <c r="FL1202" s="1"/>
      <c r="FM1202" s="1"/>
      <c r="FN1202" s="1"/>
      <c r="FO1202" s="1"/>
      <c r="FP1202" s="1"/>
      <c r="FQ1202" s="1"/>
      <c r="FR1202" s="1"/>
      <c r="FS1202" s="1"/>
      <c r="FT1202" s="1"/>
      <c r="FU1202" s="1"/>
      <c r="FV1202" s="1"/>
      <c r="FW1202" s="1"/>
      <c r="FX1202" s="1"/>
      <c r="FY1202" s="1"/>
      <c r="FZ1202" s="1"/>
      <c r="GA1202" s="1"/>
      <c r="GB1202" s="1"/>
      <c r="GC1202" s="1"/>
      <c r="GD1202" s="1"/>
      <c r="GE1202" s="1"/>
      <c r="GF1202" s="1"/>
      <c r="GG1202" s="1"/>
      <c r="GH1202" s="1"/>
      <c r="GI1202" s="1"/>
      <c r="GJ1202" s="1"/>
      <c r="GK1202" s="1"/>
      <c r="GL1202" s="1"/>
      <c r="GM1202" s="1"/>
      <c r="GN1202" s="1"/>
      <c r="GO1202" s="1"/>
      <c r="GP1202" s="1"/>
      <c r="GQ1202" s="1"/>
      <c r="GR1202" s="1"/>
      <c r="GS1202" s="1"/>
      <c r="GT1202" s="1"/>
      <c r="GU1202" s="1"/>
      <c r="GV1202" s="1"/>
      <c r="GW1202" s="1"/>
      <c r="GX1202" s="1"/>
    </row>
    <row r="1203" spans="1:206" s="4" customFormat="1">
      <c r="A1203" s="6"/>
      <c r="B1203" s="6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2"/>
      <c r="U1203" s="2"/>
      <c r="V1203" s="79"/>
      <c r="W1203" s="146"/>
      <c r="X1203" s="129"/>
      <c r="Y1203" s="79"/>
      <c r="Z1203" s="77"/>
      <c r="AA1203" s="77"/>
      <c r="AB1203" s="2"/>
      <c r="AC1203" s="2"/>
      <c r="AD1203" s="239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1"/>
      <c r="DD1203" s="1"/>
      <c r="DE1203" s="1"/>
      <c r="DF1203" s="1"/>
      <c r="DG1203" s="1"/>
      <c r="DH1203" s="1"/>
      <c r="DI1203" s="1"/>
      <c r="DJ1203" s="1"/>
      <c r="DK1203" s="1"/>
      <c r="DL1203" s="1"/>
      <c r="DM1203" s="1"/>
      <c r="DN1203" s="1"/>
      <c r="DO1203" s="1"/>
      <c r="DP1203" s="1"/>
      <c r="DQ1203" s="1"/>
      <c r="DR1203" s="1"/>
      <c r="DS1203" s="1"/>
      <c r="DT1203" s="1"/>
      <c r="DU1203" s="1"/>
      <c r="DV1203" s="1"/>
      <c r="DW1203" s="1"/>
      <c r="DX1203" s="1"/>
      <c r="DY1203" s="1"/>
      <c r="DZ1203" s="1"/>
      <c r="EA1203" s="1"/>
      <c r="EB1203" s="1"/>
      <c r="EC1203" s="1"/>
      <c r="ED1203" s="1"/>
      <c r="EE1203" s="1"/>
      <c r="EF1203" s="1"/>
      <c r="EG1203" s="1"/>
      <c r="EH1203" s="1"/>
      <c r="EI1203" s="1"/>
      <c r="EJ1203" s="1"/>
      <c r="EK1203" s="1"/>
      <c r="EL1203" s="1"/>
      <c r="EM1203" s="1"/>
      <c r="EN1203" s="1"/>
      <c r="EO1203" s="1"/>
      <c r="EP1203" s="1"/>
      <c r="EQ1203" s="1"/>
      <c r="ER1203" s="1"/>
      <c r="ES1203" s="1"/>
      <c r="ET1203" s="1"/>
      <c r="EU1203" s="1"/>
      <c r="EV1203" s="1"/>
      <c r="EW1203" s="1"/>
      <c r="EX1203" s="1"/>
      <c r="EY1203" s="1"/>
      <c r="EZ1203" s="1"/>
      <c r="FA1203" s="1"/>
      <c r="FB1203" s="1"/>
      <c r="FC1203" s="1"/>
      <c r="FD1203" s="1"/>
      <c r="FE1203" s="1"/>
      <c r="FF1203" s="1"/>
      <c r="FG1203" s="1"/>
      <c r="FH1203" s="1"/>
      <c r="FI1203" s="1"/>
      <c r="FJ1203" s="1"/>
      <c r="FK1203" s="1"/>
      <c r="FL1203" s="1"/>
      <c r="FM1203" s="1"/>
      <c r="FN1203" s="1"/>
      <c r="FO1203" s="1"/>
      <c r="FP1203" s="1"/>
      <c r="FQ1203" s="1"/>
      <c r="FR1203" s="1"/>
      <c r="FS1203" s="1"/>
      <c r="FT1203" s="1"/>
      <c r="FU1203" s="1"/>
      <c r="FV1203" s="1"/>
      <c r="FW1203" s="1"/>
      <c r="FX1203" s="1"/>
      <c r="FY1203" s="1"/>
      <c r="FZ1203" s="1"/>
      <c r="GA1203" s="1"/>
      <c r="GB1203" s="1"/>
      <c r="GC1203" s="1"/>
      <c r="GD1203" s="1"/>
      <c r="GE1203" s="1"/>
      <c r="GF1203" s="1"/>
      <c r="GG1203" s="1"/>
      <c r="GH1203" s="1"/>
      <c r="GI1203" s="1"/>
      <c r="GJ1203" s="1"/>
      <c r="GK1203" s="1"/>
      <c r="GL1203" s="1"/>
      <c r="GM1203" s="1"/>
      <c r="GN1203" s="1"/>
      <c r="GO1203" s="1"/>
      <c r="GP1203" s="1"/>
      <c r="GQ1203" s="1"/>
      <c r="GR1203" s="1"/>
      <c r="GS1203" s="1"/>
      <c r="GT1203" s="1"/>
      <c r="GU1203" s="1"/>
      <c r="GV1203" s="1"/>
      <c r="GW1203" s="1"/>
      <c r="GX1203" s="1"/>
    </row>
    <row r="1204" spans="1:206" s="4" customFormat="1">
      <c r="A1204" s="6"/>
      <c r="B1204" s="6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2"/>
      <c r="U1204" s="2"/>
      <c r="V1204" s="79"/>
      <c r="W1204" s="146"/>
      <c r="X1204" s="129"/>
      <c r="Y1204" s="79"/>
      <c r="Z1204" s="77"/>
      <c r="AA1204" s="77"/>
      <c r="AB1204" s="2"/>
      <c r="AC1204" s="2"/>
      <c r="AD1204" s="239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1"/>
      <c r="DD1204" s="1"/>
      <c r="DE1204" s="1"/>
      <c r="DF1204" s="1"/>
      <c r="DG1204" s="1"/>
      <c r="DH1204" s="1"/>
      <c r="DI1204" s="1"/>
      <c r="DJ1204" s="1"/>
      <c r="DK1204" s="1"/>
      <c r="DL1204" s="1"/>
      <c r="DM1204" s="1"/>
      <c r="DN1204" s="1"/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  <c r="EG1204" s="1"/>
      <c r="EH1204" s="1"/>
      <c r="EI1204" s="1"/>
      <c r="EJ1204" s="1"/>
      <c r="EK1204" s="1"/>
      <c r="EL1204" s="1"/>
      <c r="EM1204" s="1"/>
      <c r="EN1204" s="1"/>
      <c r="EO1204" s="1"/>
      <c r="EP1204" s="1"/>
      <c r="EQ1204" s="1"/>
      <c r="ER1204" s="1"/>
      <c r="ES1204" s="1"/>
      <c r="ET1204" s="1"/>
      <c r="EU1204" s="1"/>
      <c r="EV1204" s="1"/>
      <c r="EW1204" s="1"/>
      <c r="EX1204" s="1"/>
      <c r="EY1204" s="1"/>
      <c r="EZ1204" s="1"/>
      <c r="FA1204" s="1"/>
      <c r="FB1204" s="1"/>
      <c r="FC1204" s="1"/>
      <c r="FD1204" s="1"/>
      <c r="FE1204" s="1"/>
      <c r="FF1204" s="1"/>
      <c r="FG1204" s="1"/>
      <c r="FH1204" s="1"/>
      <c r="FI1204" s="1"/>
      <c r="FJ1204" s="1"/>
      <c r="FK1204" s="1"/>
      <c r="FL1204" s="1"/>
      <c r="FM1204" s="1"/>
      <c r="FN1204" s="1"/>
      <c r="FO1204" s="1"/>
      <c r="FP1204" s="1"/>
      <c r="FQ1204" s="1"/>
      <c r="FR1204" s="1"/>
      <c r="FS1204" s="1"/>
      <c r="FT1204" s="1"/>
      <c r="FU1204" s="1"/>
      <c r="FV1204" s="1"/>
      <c r="FW1204" s="1"/>
      <c r="FX1204" s="1"/>
      <c r="FY1204" s="1"/>
      <c r="FZ1204" s="1"/>
      <c r="GA1204" s="1"/>
      <c r="GB1204" s="1"/>
      <c r="GC1204" s="1"/>
      <c r="GD1204" s="1"/>
      <c r="GE1204" s="1"/>
      <c r="GF1204" s="1"/>
      <c r="GG1204" s="1"/>
      <c r="GH1204" s="1"/>
      <c r="GI1204" s="1"/>
      <c r="GJ1204" s="1"/>
      <c r="GK1204" s="1"/>
      <c r="GL1204" s="1"/>
      <c r="GM1204" s="1"/>
      <c r="GN1204" s="1"/>
      <c r="GO1204" s="1"/>
      <c r="GP1204" s="1"/>
      <c r="GQ1204" s="1"/>
      <c r="GR1204" s="1"/>
      <c r="GS1204" s="1"/>
      <c r="GT1204" s="1"/>
      <c r="GU1204" s="1"/>
      <c r="GV1204" s="1"/>
      <c r="GW1204" s="1"/>
      <c r="GX1204" s="1"/>
    </row>
    <row r="1205" spans="1:206" s="4" customFormat="1">
      <c r="A1205" s="6"/>
      <c r="B1205" s="6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2"/>
      <c r="U1205" s="2"/>
      <c r="V1205" s="79"/>
      <c r="W1205" s="146"/>
      <c r="X1205" s="129"/>
      <c r="Y1205" s="79"/>
      <c r="Z1205" s="77"/>
      <c r="AA1205" s="77"/>
      <c r="AB1205" s="2"/>
      <c r="AC1205" s="2"/>
      <c r="AD1205" s="239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1"/>
      <c r="DD1205" s="1"/>
      <c r="DE1205" s="1"/>
      <c r="DF1205" s="1"/>
      <c r="DG1205" s="1"/>
      <c r="DH1205" s="1"/>
      <c r="DI1205" s="1"/>
      <c r="DJ1205" s="1"/>
      <c r="DK1205" s="1"/>
      <c r="DL1205" s="1"/>
      <c r="DM1205" s="1"/>
      <c r="DN1205" s="1"/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  <c r="EA1205" s="1"/>
      <c r="EB1205" s="1"/>
      <c r="EC1205" s="1"/>
      <c r="ED1205" s="1"/>
      <c r="EE1205" s="1"/>
      <c r="EF1205" s="1"/>
      <c r="EG1205" s="1"/>
      <c r="EH1205" s="1"/>
      <c r="EI1205" s="1"/>
      <c r="EJ1205" s="1"/>
      <c r="EK1205" s="1"/>
      <c r="EL1205" s="1"/>
      <c r="EM1205" s="1"/>
      <c r="EN1205" s="1"/>
      <c r="EO1205" s="1"/>
      <c r="EP1205" s="1"/>
      <c r="EQ1205" s="1"/>
      <c r="ER1205" s="1"/>
      <c r="ES1205" s="1"/>
      <c r="ET1205" s="1"/>
      <c r="EU1205" s="1"/>
      <c r="EV1205" s="1"/>
      <c r="EW1205" s="1"/>
      <c r="EX1205" s="1"/>
      <c r="EY1205" s="1"/>
      <c r="EZ1205" s="1"/>
      <c r="FA1205" s="1"/>
      <c r="FB1205" s="1"/>
      <c r="FC1205" s="1"/>
      <c r="FD1205" s="1"/>
      <c r="FE1205" s="1"/>
      <c r="FF1205" s="1"/>
      <c r="FG1205" s="1"/>
      <c r="FH1205" s="1"/>
      <c r="FI1205" s="1"/>
      <c r="FJ1205" s="1"/>
      <c r="FK1205" s="1"/>
      <c r="FL1205" s="1"/>
      <c r="FM1205" s="1"/>
      <c r="FN1205" s="1"/>
      <c r="FO1205" s="1"/>
      <c r="FP1205" s="1"/>
      <c r="FQ1205" s="1"/>
      <c r="FR1205" s="1"/>
      <c r="FS1205" s="1"/>
      <c r="FT1205" s="1"/>
      <c r="FU1205" s="1"/>
      <c r="FV1205" s="1"/>
      <c r="FW1205" s="1"/>
      <c r="FX1205" s="1"/>
      <c r="FY1205" s="1"/>
      <c r="FZ1205" s="1"/>
      <c r="GA1205" s="1"/>
      <c r="GB1205" s="1"/>
      <c r="GC1205" s="1"/>
      <c r="GD1205" s="1"/>
      <c r="GE1205" s="1"/>
      <c r="GF1205" s="1"/>
      <c r="GG1205" s="1"/>
      <c r="GH1205" s="1"/>
      <c r="GI1205" s="1"/>
      <c r="GJ1205" s="1"/>
      <c r="GK1205" s="1"/>
      <c r="GL1205" s="1"/>
      <c r="GM1205" s="1"/>
      <c r="GN1205" s="1"/>
      <c r="GO1205" s="1"/>
      <c r="GP1205" s="1"/>
      <c r="GQ1205" s="1"/>
      <c r="GR1205" s="1"/>
      <c r="GS1205" s="1"/>
      <c r="GT1205" s="1"/>
      <c r="GU1205" s="1"/>
      <c r="GV1205" s="1"/>
      <c r="GW1205" s="1"/>
      <c r="GX1205" s="1"/>
    </row>
    <row r="1206" spans="1:206" s="4" customFormat="1">
      <c r="A1206" s="6"/>
      <c r="B1206" s="6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2"/>
      <c r="U1206" s="2"/>
      <c r="V1206" s="79"/>
      <c r="W1206" s="146"/>
      <c r="X1206" s="129"/>
      <c r="Y1206" s="79"/>
      <c r="Z1206" s="77"/>
      <c r="AA1206" s="77"/>
      <c r="AB1206" s="2"/>
      <c r="AC1206" s="2"/>
      <c r="AD1206" s="239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  <c r="CZ1206" s="1"/>
      <c r="DA1206" s="1"/>
      <c r="DB1206" s="1"/>
      <c r="DC1206" s="1"/>
      <c r="DD1206" s="1"/>
      <c r="DE1206" s="1"/>
      <c r="DF1206" s="1"/>
      <c r="DG1206" s="1"/>
      <c r="DH1206" s="1"/>
      <c r="DI1206" s="1"/>
      <c r="DJ1206" s="1"/>
      <c r="DK1206" s="1"/>
      <c r="DL1206" s="1"/>
      <c r="DM1206" s="1"/>
      <c r="DN1206" s="1"/>
      <c r="DO1206" s="1"/>
      <c r="DP1206" s="1"/>
      <c r="DQ1206" s="1"/>
      <c r="DR1206" s="1"/>
      <c r="DS1206" s="1"/>
      <c r="DT1206" s="1"/>
      <c r="DU1206" s="1"/>
      <c r="DV1206" s="1"/>
      <c r="DW1206" s="1"/>
      <c r="DX1206" s="1"/>
      <c r="DY1206" s="1"/>
      <c r="DZ1206" s="1"/>
      <c r="EA1206" s="1"/>
      <c r="EB1206" s="1"/>
      <c r="EC1206" s="1"/>
      <c r="ED1206" s="1"/>
      <c r="EE1206" s="1"/>
      <c r="EF1206" s="1"/>
      <c r="EG1206" s="1"/>
      <c r="EH1206" s="1"/>
      <c r="EI1206" s="1"/>
      <c r="EJ1206" s="1"/>
      <c r="EK1206" s="1"/>
      <c r="EL1206" s="1"/>
      <c r="EM1206" s="1"/>
      <c r="EN1206" s="1"/>
      <c r="EO1206" s="1"/>
      <c r="EP1206" s="1"/>
      <c r="EQ1206" s="1"/>
      <c r="ER1206" s="1"/>
      <c r="ES1206" s="1"/>
      <c r="ET1206" s="1"/>
      <c r="EU1206" s="1"/>
      <c r="EV1206" s="1"/>
      <c r="EW1206" s="1"/>
      <c r="EX1206" s="1"/>
      <c r="EY1206" s="1"/>
      <c r="EZ1206" s="1"/>
      <c r="FA1206" s="1"/>
      <c r="FB1206" s="1"/>
      <c r="FC1206" s="1"/>
      <c r="FD1206" s="1"/>
      <c r="FE1206" s="1"/>
      <c r="FF1206" s="1"/>
      <c r="FG1206" s="1"/>
      <c r="FH1206" s="1"/>
      <c r="FI1206" s="1"/>
      <c r="FJ1206" s="1"/>
      <c r="FK1206" s="1"/>
      <c r="FL1206" s="1"/>
      <c r="FM1206" s="1"/>
      <c r="FN1206" s="1"/>
      <c r="FO1206" s="1"/>
      <c r="FP1206" s="1"/>
      <c r="FQ1206" s="1"/>
      <c r="FR1206" s="1"/>
      <c r="FS1206" s="1"/>
      <c r="FT1206" s="1"/>
      <c r="FU1206" s="1"/>
      <c r="FV1206" s="1"/>
      <c r="FW1206" s="1"/>
      <c r="FX1206" s="1"/>
      <c r="FY1206" s="1"/>
      <c r="FZ1206" s="1"/>
      <c r="GA1206" s="1"/>
      <c r="GB1206" s="1"/>
      <c r="GC1206" s="1"/>
      <c r="GD1206" s="1"/>
      <c r="GE1206" s="1"/>
      <c r="GF1206" s="1"/>
      <c r="GG1206" s="1"/>
      <c r="GH1206" s="1"/>
      <c r="GI1206" s="1"/>
      <c r="GJ1206" s="1"/>
      <c r="GK1206" s="1"/>
      <c r="GL1206" s="1"/>
      <c r="GM1206" s="1"/>
      <c r="GN1206" s="1"/>
      <c r="GO1206" s="1"/>
      <c r="GP1206" s="1"/>
      <c r="GQ1206" s="1"/>
      <c r="GR1206" s="1"/>
      <c r="GS1206" s="1"/>
      <c r="GT1206" s="1"/>
      <c r="GU1206" s="1"/>
      <c r="GV1206" s="1"/>
      <c r="GW1206" s="1"/>
      <c r="GX1206" s="1"/>
    </row>
    <row r="1207" spans="1:206" s="4" customFormat="1">
      <c r="A1207" s="6"/>
      <c r="B1207" s="6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2"/>
      <c r="U1207" s="2"/>
      <c r="V1207" s="79"/>
      <c r="W1207" s="146"/>
      <c r="X1207" s="129"/>
      <c r="Y1207" s="79"/>
      <c r="Z1207" s="77"/>
      <c r="AA1207" s="77"/>
      <c r="AB1207" s="2"/>
      <c r="AC1207" s="2"/>
      <c r="AD1207" s="239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  <c r="CZ1207" s="1"/>
      <c r="DA1207" s="1"/>
      <c r="DB1207" s="1"/>
      <c r="DC1207" s="1"/>
      <c r="DD1207" s="1"/>
      <c r="DE1207" s="1"/>
      <c r="DF1207" s="1"/>
      <c r="DG1207" s="1"/>
      <c r="DH1207" s="1"/>
      <c r="DI1207" s="1"/>
      <c r="DJ1207" s="1"/>
      <c r="DK1207" s="1"/>
      <c r="DL1207" s="1"/>
      <c r="DM1207" s="1"/>
      <c r="DN1207" s="1"/>
      <c r="DO1207" s="1"/>
      <c r="DP1207" s="1"/>
      <c r="DQ1207" s="1"/>
      <c r="DR1207" s="1"/>
      <c r="DS1207" s="1"/>
      <c r="DT1207" s="1"/>
      <c r="DU1207" s="1"/>
      <c r="DV1207" s="1"/>
      <c r="DW1207" s="1"/>
      <c r="DX1207" s="1"/>
      <c r="DY1207" s="1"/>
      <c r="DZ1207" s="1"/>
      <c r="EA1207" s="1"/>
      <c r="EB1207" s="1"/>
      <c r="EC1207" s="1"/>
      <c r="ED1207" s="1"/>
      <c r="EE1207" s="1"/>
      <c r="EF1207" s="1"/>
      <c r="EG1207" s="1"/>
      <c r="EH1207" s="1"/>
      <c r="EI1207" s="1"/>
      <c r="EJ1207" s="1"/>
      <c r="EK1207" s="1"/>
      <c r="EL1207" s="1"/>
      <c r="EM1207" s="1"/>
      <c r="EN1207" s="1"/>
      <c r="EO1207" s="1"/>
      <c r="EP1207" s="1"/>
      <c r="EQ1207" s="1"/>
      <c r="ER1207" s="1"/>
      <c r="ES1207" s="1"/>
      <c r="ET1207" s="1"/>
      <c r="EU1207" s="1"/>
      <c r="EV1207" s="1"/>
      <c r="EW1207" s="1"/>
      <c r="EX1207" s="1"/>
      <c r="EY1207" s="1"/>
      <c r="EZ1207" s="1"/>
      <c r="FA1207" s="1"/>
      <c r="FB1207" s="1"/>
      <c r="FC1207" s="1"/>
      <c r="FD1207" s="1"/>
      <c r="FE1207" s="1"/>
      <c r="FF1207" s="1"/>
      <c r="FG1207" s="1"/>
      <c r="FH1207" s="1"/>
      <c r="FI1207" s="1"/>
      <c r="FJ1207" s="1"/>
      <c r="FK1207" s="1"/>
      <c r="FL1207" s="1"/>
      <c r="FM1207" s="1"/>
      <c r="FN1207" s="1"/>
      <c r="FO1207" s="1"/>
      <c r="FP1207" s="1"/>
      <c r="FQ1207" s="1"/>
      <c r="FR1207" s="1"/>
      <c r="FS1207" s="1"/>
      <c r="FT1207" s="1"/>
      <c r="FU1207" s="1"/>
      <c r="FV1207" s="1"/>
      <c r="FW1207" s="1"/>
      <c r="FX1207" s="1"/>
      <c r="FY1207" s="1"/>
      <c r="FZ1207" s="1"/>
      <c r="GA1207" s="1"/>
      <c r="GB1207" s="1"/>
      <c r="GC1207" s="1"/>
      <c r="GD1207" s="1"/>
      <c r="GE1207" s="1"/>
      <c r="GF1207" s="1"/>
      <c r="GG1207" s="1"/>
      <c r="GH1207" s="1"/>
      <c r="GI1207" s="1"/>
      <c r="GJ1207" s="1"/>
      <c r="GK1207" s="1"/>
      <c r="GL1207" s="1"/>
      <c r="GM1207" s="1"/>
      <c r="GN1207" s="1"/>
      <c r="GO1207" s="1"/>
      <c r="GP1207" s="1"/>
      <c r="GQ1207" s="1"/>
      <c r="GR1207" s="1"/>
      <c r="GS1207" s="1"/>
      <c r="GT1207" s="1"/>
      <c r="GU1207" s="1"/>
      <c r="GV1207" s="1"/>
      <c r="GW1207" s="1"/>
      <c r="GX1207" s="1"/>
    </row>
    <row r="1208" spans="1:206" s="4" customFormat="1">
      <c r="A1208" s="6"/>
      <c r="B1208" s="6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2"/>
      <c r="U1208" s="2"/>
      <c r="V1208" s="79"/>
      <c r="W1208" s="146"/>
      <c r="X1208" s="129"/>
      <c r="Y1208" s="79"/>
      <c r="Z1208" s="77"/>
      <c r="AA1208" s="77"/>
      <c r="AB1208" s="2"/>
      <c r="AC1208" s="2"/>
      <c r="AD1208" s="239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  <c r="CZ1208" s="1"/>
      <c r="DA1208" s="1"/>
      <c r="DB1208" s="1"/>
      <c r="DC1208" s="1"/>
      <c r="DD1208" s="1"/>
      <c r="DE1208" s="1"/>
      <c r="DF1208" s="1"/>
      <c r="DG1208" s="1"/>
      <c r="DH1208" s="1"/>
      <c r="DI1208" s="1"/>
      <c r="DJ1208" s="1"/>
      <c r="DK1208" s="1"/>
      <c r="DL1208" s="1"/>
      <c r="DM1208" s="1"/>
      <c r="DN1208" s="1"/>
      <c r="DO1208" s="1"/>
      <c r="DP1208" s="1"/>
      <c r="DQ1208" s="1"/>
      <c r="DR1208" s="1"/>
      <c r="DS1208" s="1"/>
      <c r="DT1208" s="1"/>
      <c r="DU1208" s="1"/>
      <c r="DV1208" s="1"/>
      <c r="DW1208" s="1"/>
      <c r="DX1208" s="1"/>
      <c r="DY1208" s="1"/>
      <c r="DZ1208" s="1"/>
      <c r="EA1208" s="1"/>
      <c r="EB1208" s="1"/>
      <c r="EC1208" s="1"/>
      <c r="ED1208" s="1"/>
      <c r="EE1208" s="1"/>
      <c r="EF1208" s="1"/>
      <c r="EG1208" s="1"/>
      <c r="EH1208" s="1"/>
      <c r="EI1208" s="1"/>
      <c r="EJ1208" s="1"/>
      <c r="EK1208" s="1"/>
      <c r="EL1208" s="1"/>
      <c r="EM1208" s="1"/>
      <c r="EN1208" s="1"/>
      <c r="EO1208" s="1"/>
      <c r="EP1208" s="1"/>
      <c r="EQ1208" s="1"/>
      <c r="ER1208" s="1"/>
      <c r="ES1208" s="1"/>
      <c r="ET1208" s="1"/>
      <c r="EU1208" s="1"/>
      <c r="EV1208" s="1"/>
      <c r="EW1208" s="1"/>
      <c r="EX1208" s="1"/>
      <c r="EY1208" s="1"/>
      <c r="EZ1208" s="1"/>
      <c r="FA1208" s="1"/>
      <c r="FB1208" s="1"/>
      <c r="FC1208" s="1"/>
      <c r="FD1208" s="1"/>
      <c r="FE1208" s="1"/>
      <c r="FF1208" s="1"/>
      <c r="FG1208" s="1"/>
      <c r="FH1208" s="1"/>
      <c r="FI1208" s="1"/>
      <c r="FJ1208" s="1"/>
      <c r="FK1208" s="1"/>
      <c r="FL1208" s="1"/>
      <c r="FM1208" s="1"/>
      <c r="FN1208" s="1"/>
      <c r="FO1208" s="1"/>
      <c r="FP1208" s="1"/>
      <c r="FQ1208" s="1"/>
      <c r="FR1208" s="1"/>
      <c r="FS1208" s="1"/>
      <c r="FT1208" s="1"/>
      <c r="FU1208" s="1"/>
      <c r="FV1208" s="1"/>
      <c r="FW1208" s="1"/>
      <c r="FX1208" s="1"/>
      <c r="FY1208" s="1"/>
      <c r="FZ1208" s="1"/>
      <c r="GA1208" s="1"/>
      <c r="GB1208" s="1"/>
      <c r="GC1208" s="1"/>
      <c r="GD1208" s="1"/>
      <c r="GE1208" s="1"/>
      <c r="GF1208" s="1"/>
      <c r="GG1208" s="1"/>
      <c r="GH1208" s="1"/>
      <c r="GI1208" s="1"/>
      <c r="GJ1208" s="1"/>
      <c r="GK1208" s="1"/>
      <c r="GL1208" s="1"/>
      <c r="GM1208" s="1"/>
      <c r="GN1208" s="1"/>
      <c r="GO1208" s="1"/>
      <c r="GP1208" s="1"/>
      <c r="GQ1208" s="1"/>
      <c r="GR1208" s="1"/>
      <c r="GS1208" s="1"/>
      <c r="GT1208" s="1"/>
      <c r="GU1208" s="1"/>
      <c r="GV1208" s="1"/>
      <c r="GW1208" s="1"/>
      <c r="GX1208" s="1"/>
    </row>
    <row r="1209" spans="1:206" s="4" customFormat="1">
      <c r="A1209" s="6"/>
      <c r="B1209" s="6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2"/>
      <c r="U1209" s="2"/>
      <c r="V1209" s="79"/>
      <c r="W1209" s="146"/>
      <c r="X1209" s="129"/>
      <c r="Y1209" s="79"/>
      <c r="Z1209" s="77"/>
      <c r="AA1209" s="77"/>
      <c r="AB1209" s="2"/>
      <c r="AC1209" s="2"/>
      <c r="AD1209" s="239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  <c r="CW1209" s="1"/>
      <c r="CX1209" s="1"/>
      <c r="CY1209" s="1"/>
      <c r="CZ1209" s="1"/>
      <c r="DA1209" s="1"/>
      <c r="DB1209" s="1"/>
      <c r="DC1209" s="1"/>
      <c r="DD1209" s="1"/>
      <c r="DE1209" s="1"/>
      <c r="DF1209" s="1"/>
      <c r="DG1209" s="1"/>
      <c r="DH1209" s="1"/>
      <c r="DI1209" s="1"/>
      <c r="DJ1209" s="1"/>
      <c r="DK1209" s="1"/>
      <c r="DL1209" s="1"/>
      <c r="DM1209" s="1"/>
      <c r="DN1209" s="1"/>
      <c r="DO1209" s="1"/>
      <c r="DP1209" s="1"/>
      <c r="DQ1209" s="1"/>
      <c r="DR1209" s="1"/>
      <c r="DS1209" s="1"/>
      <c r="DT1209" s="1"/>
      <c r="DU1209" s="1"/>
      <c r="DV1209" s="1"/>
      <c r="DW1209" s="1"/>
      <c r="DX1209" s="1"/>
      <c r="DY1209" s="1"/>
      <c r="DZ1209" s="1"/>
      <c r="EA1209" s="1"/>
      <c r="EB1209" s="1"/>
      <c r="EC1209" s="1"/>
      <c r="ED1209" s="1"/>
      <c r="EE1209" s="1"/>
      <c r="EF1209" s="1"/>
      <c r="EG1209" s="1"/>
      <c r="EH1209" s="1"/>
      <c r="EI1209" s="1"/>
      <c r="EJ1209" s="1"/>
      <c r="EK1209" s="1"/>
      <c r="EL1209" s="1"/>
      <c r="EM1209" s="1"/>
      <c r="EN1209" s="1"/>
      <c r="EO1209" s="1"/>
      <c r="EP1209" s="1"/>
      <c r="EQ1209" s="1"/>
      <c r="ER1209" s="1"/>
      <c r="ES1209" s="1"/>
      <c r="ET1209" s="1"/>
      <c r="EU1209" s="1"/>
      <c r="EV1209" s="1"/>
      <c r="EW1209" s="1"/>
      <c r="EX1209" s="1"/>
      <c r="EY1209" s="1"/>
      <c r="EZ1209" s="1"/>
      <c r="FA1209" s="1"/>
      <c r="FB1209" s="1"/>
      <c r="FC1209" s="1"/>
      <c r="FD1209" s="1"/>
      <c r="FE1209" s="1"/>
      <c r="FF1209" s="1"/>
      <c r="FG1209" s="1"/>
      <c r="FH1209" s="1"/>
      <c r="FI1209" s="1"/>
      <c r="FJ1209" s="1"/>
      <c r="FK1209" s="1"/>
      <c r="FL1209" s="1"/>
      <c r="FM1209" s="1"/>
      <c r="FN1209" s="1"/>
      <c r="FO1209" s="1"/>
      <c r="FP1209" s="1"/>
      <c r="FQ1209" s="1"/>
      <c r="FR1209" s="1"/>
      <c r="FS1209" s="1"/>
      <c r="FT1209" s="1"/>
      <c r="FU1209" s="1"/>
      <c r="FV1209" s="1"/>
      <c r="FW1209" s="1"/>
      <c r="FX1209" s="1"/>
      <c r="FY1209" s="1"/>
      <c r="FZ1209" s="1"/>
      <c r="GA1209" s="1"/>
      <c r="GB1209" s="1"/>
      <c r="GC1209" s="1"/>
      <c r="GD1209" s="1"/>
      <c r="GE1209" s="1"/>
      <c r="GF1209" s="1"/>
      <c r="GG1209" s="1"/>
      <c r="GH1209" s="1"/>
      <c r="GI1209" s="1"/>
      <c r="GJ1209" s="1"/>
      <c r="GK1209" s="1"/>
      <c r="GL1209" s="1"/>
      <c r="GM1209" s="1"/>
      <c r="GN1209" s="1"/>
      <c r="GO1209" s="1"/>
      <c r="GP1209" s="1"/>
      <c r="GQ1209" s="1"/>
      <c r="GR1209" s="1"/>
      <c r="GS1209" s="1"/>
      <c r="GT1209" s="1"/>
      <c r="GU1209" s="1"/>
      <c r="GV1209" s="1"/>
      <c r="GW1209" s="1"/>
      <c r="GX1209" s="1"/>
    </row>
    <row r="1210" spans="1:206" s="4" customFormat="1">
      <c r="A1210" s="6"/>
      <c r="B1210" s="6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2"/>
      <c r="U1210" s="2"/>
      <c r="V1210" s="79"/>
      <c r="W1210" s="146"/>
      <c r="X1210" s="129"/>
      <c r="Y1210" s="79"/>
      <c r="Z1210" s="77"/>
      <c r="AA1210" s="77"/>
      <c r="AB1210" s="2"/>
      <c r="AC1210" s="2"/>
      <c r="AD1210" s="239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  <c r="CW1210" s="1"/>
      <c r="CX1210" s="1"/>
      <c r="CY1210" s="1"/>
      <c r="CZ1210" s="1"/>
      <c r="DA1210" s="1"/>
      <c r="DB1210" s="1"/>
      <c r="DC1210" s="1"/>
      <c r="DD1210" s="1"/>
      <c r="DE1210" s="1"/>
      <c r="DF1210" s="1"/>
      <c r="DG1210" s="1"/>
      <c r="DH1210" s="1"/>
      <c r="DI1210" s="1"/>
      <c r="DJ1210" s="1"/>
      <c r="DK1210" s="1"/>
      <c r="DL1210" s="1"/>
      <c r="DM1210" s="1"/>
      <c r="DN1210" s="1"/>
      <c r="DO1210" s="1"/>
      <c r="DP1210" s="1"/>
      <c r="DQ1210" s="1"/>
      <c r="DR1210" s="1"/>
      <c r="DS1210" s="1"/>
      <c r="DT1210" s="1"/>
      <c r="DU1210" s="1"/>
      <c r="DV1210" s="1"/>
      <c r="DW1210" s="1"/>
      <c r="DX1210" s="1"/>
      <c r="DY1210" s="1"/>
      <c r="DZ1210" s="1"/>
      <c r="EA1210" s="1"/>
      <c r="EB1210" s="1"/>
      <c r="EC1210" s="1"/>
      <c r="ED1210" s="1"/>
      <c r="EE1210" s="1"/>
      <c r="EF1210" s="1"/>
      <c r="EG1210" s="1"/>
      <c r="EH1210" s="1"/>
      <c r="EI1210" s="1"/>
      <c r="EJ1210" s="1"/>
      <c r="EK1210" s="1"/>
      <c r="EL1210" s="1"/>
      <c r="EM1210" s="1"/>
      <c r="EN1210" s="1"/>
      <c r="EO1210" s="1"/>
      <c r="EP1210" s="1"/>
      <c r="EQ1210" s="1"/>
      <c r="ER1210" s="1"/>
      <c r="ES1210" s="1"/>
      <c r="ET1210" s="1"/>
      <c r="EU1210" s="1"/>
      <c r="EV1210" s="1"/>
      <c r="EW1210" s="1"/>
      <c r="EX1210" s="1"/>
      <c r="EY1210" s="1"/>
      <c r="EZ1210" s="1"/>
      <c r="FA1210" s="1"/>
      <c r="FB1210" s="1"/>
      <c r="FC1210" s="1"/>
      <c r="FD1210" s="1"/>
      <c r="FE1210" s="1"/>
      <c r="FF1210" s="1"/>
      <c r="FG1210" s="1"/>
      <c r="FH1210" s="1"/>
      <c r="FI1210" s="1"/>
      <c r="FJ1210" s="1"/>
      <c r="FK1210" s="1"/>
      <c r="FL1210" s="1"/>
      <c r="FM1210" s="1"/>
      <c r="FN1210" s="1"/>
      <c r="FO1210" s="1"/>
      <c r="FP1210" s="1"/>
      <c r="FQ1210" s="1"/>
      <c r="FR1210" s="1"/>
      <c r="FS1210" s="1"/>
      <c r="FT1210" s="1"/>
      <c r="FU1210" s="1"/>
      <c r="FV1210" s="1"/>
      <c r="FW1210" s="1"/>
      <c r="FX1210" s="1"/>
      <c r="FY1210" s="1"/>
      <c r="FZ1210" s="1"/>
      <c r="GA1210" s="1"/>
      <c r="GB1210" s="1"/>
      <c r="GC1210" s="1"/>
      <c r="GD1210" s="1"/>
      <c r="GE1210" s="1"/>
      <c r="GF1210" s="1"/>
      <c r="GG1210" s="1"/>
      <c r="GH1210" s="1"/>
      <c r="GI1210" s="1"/>
      <c r="GJ1210" s="1"/>
      <c r="GK1210" s="1"/>
      <c r="GL1210" s="1"/>
      <c r="GM1210" s="1"/>
      <c r="GN1210" s="1"/>
      <c r="GO1210" s="1"/>
      <c r="GP1210" s="1"/>
      <c r="GQ1210" s="1"/>
      <c r="GR1210" s="1"/>
      <c r="GS1210" s="1"/>
      <c r="GT1210" s="1"/>
      <c r="GU1210" s="1"/>
      <c r="GV1210" s="1"/>
      <c r="GW1210" s="1"/>
      <c r="GX1210" s="1"/>
    </row>
    <row r="1211" spans="1:206" s="4" customFormat="1">
      <c r="A1211" s="6"/>
      <c r="B1211" s="6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2"/>
      <c r="U1211" s="2"/>
      <c r="V1211" s="79"/>
      <c r="W1211" s="146"/>
      <c r="X1211" s="129"/>
      <c r="Y1211" s="79"/>
      <c r="Z1211" s="77"/>
      <c r="AA1211" s="77"/>
      <c r="AB1211" s="2"/>
      <c r="AC1211" s="2"/>
      <c r="AD1211" s="239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  <c r="CZ1211" s="1"/>
      <c r="DA1211" s="1"/>
      <c r="DB1211" s="1"/>
      <c r="DC1211" s="1"/>
      <c r="DD1211" s="1"/>
      <c r="DE1211" s="1"/>
      <c r="DF1211" s="1"/>
      <c r="DG1211" s="1"/>
      <c r="DH1211" s="1"/>
      <c r="DI1211" s="1"/>
      <c r="DJ1211" s="1"/>
      <c r="DK1211" s="1"/>
      <c r="DL1211" s="1"/>
      <c r="DM1211" s="1"/>
      <c r="DN1211" s="1"/>
      <c r="DO1211" s="1"/>
      <c r="DP1211" s="1"/>
      <c r="DQ1211" s="1"/>
      <c r="DR1211" s="1"/>
      <c r="DS1211" s="1"/>
      <c r="DT1211" s="1"/>
      <c r="DU1211" s="1"/>
      <c r="DV1211" s="1"/>
      <c r="DW1211" s="1"/>
      <c r="DX1211" s="1"/>
      <c r="DY1211" s="1"/>
      <c r="DZ1211" s="1"/>
      <c r="EA1211" s="1"/>
      <c r="EB1211" s="1"/>
      <c r="EC1211" s="1"/>
      <c r="ED1211" s="1"/>
      <c r="EE1211" s="1"/>
      <c r="EF1211" s="1"/>
      <c r="EG1211" s="1"/>
      <c r="EH1211" s="1"/>
      <c r="EI1211" s="1"/>
      <c r="EJ1211" s="1"/>
      <c r="EK1211" s="1"/>
      <c r="EL1211" s="1"/>
      <c r="EM1211" s="1"/>
      <c r="EN1211" s="1"/>
      <c r="EO1211" s="1"/>
      <c r="EP1211" s="1"/>
      <c r="EQ1211" s="1"/>
      <c r="ER1211" s="1"/>
      <c r="ES1211" s="1"/>
      <c r="ET1211" s="1"/>
      <c r="EU1211" s="1"/>
      <c r="EV1211" s="1"/>
      <c r="EW1211" s="1"/>
      <c r="EX1211" s="1"/>
      <c r="EY1211" s="1"/>
      <c r="EZ1211" s="1"/>
      <c r="FA1211" s="1"/>
      <c r="FB1211" s="1"/>
      <c r="FC1211" s="1"/>
      <c r="FD1211" s="1"/>
      <c r="FE1211" s="1"/>
      <c r="FF1211" s="1"/>
      <c r="FG1211" s="1"/>
      <c r="FH1211" s="1"/>
      <c r="FI1211" s="1"/>
      <c r="FJ1211" s="1"/>
      <c r="FK1211" s="1"/>
      <c r="FL1211" s="1"/>
      <c r="FM1211" s="1"/>
      <c r="FN1211" s="1"/>
      <c r="FO1211" s="1"/>
      <c r="FP1211" s="1"/>
      <c r="FQ1211" s="1"/>
      <c r="FR1211" s="1"/>
      <c r="FS1211" s="1"/>
      <c r="FT1211" s="1"/>
      <c r="FU1211" s="1"/>
      <c r="FV1211" s="1"/>
      <c r="FW1211" s="1"/>
      <c r="FX1211" s="1"/>
      <c r="FY1211" s="1"/>
      <c r="FZ1211" s="1"/>
      <c r="GA1211" s="1"/>
      <c r="GB1211" s="1"/>
      <c r="GC1211" s="1"/>
      <c r="GD1211" s="1"/>
      <c r="GE1211" s="1"/>
      <c r="GF1211" s="1"/>
      <c r="GG1211" s="1"/>
      <c r="GH1211" s="1"/>
      <c r="GI1211" s="1"/>
      <c r="GJ1211" s="1"/>
      <c r="GK1211" s="1"/>
      <c r="GL1211" s="1"/>
      <c r="GM1211" s="1"/>
      <c r="GN1211" s="1"/>
      <c r="GO1211" s="1"/>
      <c r="GP1211" s="1"/>
      <c r="GQ1211" s="1"/>
      <c r="GR1211" s="1"/>
      <c r="GS1211" s="1"/>
      <c r="GT1211" s="1"/>
      <c r="GU1211" s="1"/>
      <c r="GV1211" s="1"/>
      <c r="GW1211" s="1"/>
      <c r="GX1211" s="1"/>
    </row>
    <row r="1212" spans="1:206" s="4" customFormat="1">
      <c r="A1212" s="6"/>
      <c r="B1212" s="6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2"/>
      <c r="U1212" s="2"/>
      <c r="V1212" s="79"/>
      <c r="W1212" s="146"/>
      <c r="X1212" s="129"/>
      <c r="Y1212" s="79"/>
      <c r="Z1212" s="77"/>
      <c r="AA1212" s="77"/>
      <c r="AB1212" s="2"/>
      <c r="AC1212" s="2"/>
      <c r="AD1212" s="239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  <c r="CW1212" s="1"/>
      <c r="CX1212" s="1"/>
      <c r="CY1212" s="1"/>
      <c r="CZ1212" s="1"/>
      <c r="DA1212" s="1"/>
      <c r="DB1212" s="1"/>
      <c r="DC1212" s="1"/>
      <c r="DD1212" s="1"/>
      <c r="DE1212" s="1"/>
      <c r="DF1212" s="1"/>
      <c r="DG1212" s="1"/>
      <c r="DH1212" s="1"/>
      <c r="DI1212" s="1"/>
      <c r="DJ1212" s="1"/>
      <c r="DK1212" s="1"/>
      <c r="DL1212" s="1"/>
      <c r="DM1212" s="1"/>
      <c r="DN1212" s="1"/>
      <c r="DO1212" s="1"/>
      <c r="DP1212" s="1"/>
      <c r="DQ1212" s="1"/>
      <c r="DR1212" s="1"/>
      <c r="DS1212" s="1"/>
      <c r="DT1212" s="1"/>
      <c r="DU1212" s="1"/>
      <c r="DV1212" s="1"/>
      <c r="DW1212" s="1"/>
      <c r="DX1212" s="1"/>
      <c r="DY1212" s="1"/>
      <c r="DZ1212" s="1"/>
      <c r="EA1212" s="1"/>
      <c r="EB1212" s="1"/>
      <c r="EC1212" s="1"/>
      <c r="ED1212" s="1"/>
      <c r="EE1212" s="1"/>
      <c r="EF1212" s="1"/>
      <c r="EG1212" s="1"/>
      <c r="EH1212" s="1"/>
      <c r="EI1212" s="1"/>
      <c r="EJ1212" s="1"/>
      <c r="EK1212" s="1"/>
      <c r="EL1212" s="1"/>
      <c r="EM1212" s="1"/>
      <c r="EN1212" s="1"/>
      <c r="EO1212" s="1"/>
      <c r="EP1212" s="1"/>
      <c r="EQ1212" s="1"/>
      <c r="ER1212" s="1"/>
      <c r="ES1212" s="1"/>
      <c r="ET1212" s="1"/>
      <c r="EU1212" s="1"/>
      <c r="EV1212" s="1"/>
      <c r="EW1212" s="1"/>
      <c r="EX1212" s="1"/>
      <c r="EY1212" s="1"/>
      <c r="EZ1212" s="1"/>
      <c r="FA1212" s="1"/>
      <c r="FB1212" s="1"/>
      <c r="FC1212" s="1"/>
      <c r="FD1212" s="1"/>
      <c r="FE1212" s="1"/>
      <c r="FF1212" s="1"/>
      <c r="FG1212" s="1"/>
      <c r="FH1212" s="1"/>
      <c r="FI1212" s="1"/>
      <c r="FJ1212" s="1"/>
      <c r="FK1212" s="1"/>
      <c r="FL1212" s="1"/>
      <c r="FM1212" s="1"/>
      <c r="FN1212" s="1"/>
      <c r="FO1212" s="1"/>
      <c r="FP1212" s="1"/>
      <c r="FQ1212" s="1"/>
      <c r="FR1212" s="1"/>
      <c r="FS1212" s="1"/>
      <c r="FT1212" s="1"/>
      <c r="FU1212" s="1"/>
      <c r="FV1212" s="1"/>
      <c r="FW1212" s="1"/>
      <c r="FX1212" s="1"/>
      <c r="FY1212" s="1"/>
      <c r="FZ1212" s="1"/>
      <c r="GA1212" s="1"/>
      <c r="GB1212" s="1"/>
      <c r="GC1212" s="1"/>
      <c r="GD1212" s="1"/>
      <c r="GE1212" s="1"/>
      <c r="GF1212" s="1"/>
      <c r="GG1212" s="1"/>
      <c r="GH1212" s="1"/>
      <c r="GI1212" s="1"/>
      <c r="GJ1212" s="1"/>
      <c r="GK1212" s="1"/>
      <c r="GL1212" s="1"/>
      <c r="GM1212" s="1"/>
      <c r="GN1212" s="1"/>
      <c r="GO1212" s="1"/>
      <c r="GP1212" s="1"/>
      <c r="GQ1212" s="1"/>
      <c r="GR1212" s="1"/>
      <c r="GS1212" s="1"/>
      <c r="GT1212" s="1"/>
      <c r="GU1212" s="1"/>
      <c r="GV1212" s="1"/>
      <c r="GW1212" s="1"/>
      <c r="GX1212" s="1"/>
    </row>
    <row r="1213" spans="1:206" s="4" customFormat="1">
      <c r="A1213" s="6"/>
      <c r="B1213" s="6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2"/>
      <c r="U1213" s="2"/>
      <c r="V1213" s="79"/>
      <c r="W1213" s="146"/>
      <c r="X1213" s="129"/>
      <c r="Y1213" s="79"/>
      <c r="Z1213" s="77"/>
      <c r="AA1213" s="77"/>
      <c r="AB1213" s="2"/>
      <c r="AC1213" s="2"/>
      <c r="AD1213" s="239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  <c r="CZ1213" s="1"/>
      <c r="DA1213" s="1"/>
      <c r="DB1213" s="1"/>
      <c r="DC1213" s="1"/>
      <c r="DD1213" s="1"/>
      <c r="DE1213" s="1"/>
      <c r="DF1213" s="1"/>
      <c r="DG1213" s="1"/>
      <c r="DH1213" s="1"/>
      <c r="DI1213" s="1"/>
      <c r="DJ1213" s="1"/>
      <c r="DK1213" s="1"/>
      <c r="DL1213" s="1"/>
      <c r="DM1213" s="1"/>
      <c r="DN1213" s="1"/>
      <c r="DO1213" s="1"/>
      <c r="DP1213" s="1"/>
      <c r="DQ1213" s="1"/>
      <c r="DR1213" s="1"/>
      <c r="DS1213" s="1"/>
      <c r="DT1213" s="1"/>
      <c r="DU1213" s="1"/>
      <c r="DV1213" s="1"/>
      <c r="DW1213" s="1"/>
      <c r="DX1213" s="1"/>
      <c r="DY1213" s="1"/>
      <c r="DZ1213" s="1"/>
      <c r="EA1213" s="1"/>
      <c r="EB1213" s="1"/>
      <c r="EC1213" s="1"/>
      <c r="ED1213" s="1"/>
      <c r="EE1213" s="1"/>
      <c r="EF1213" s="1"/>
      <c r="EG1213" s="1"/>
      <c r="EH1213" s="1"/>
      <c r="EI1213" s="1"/>
      <c r="EJ1213" s="1"/>
      <c r="EK1213" s="1"/>
      <c r="EL1213" s="1"/>
      <c r="EM1213" s="1"/>
      <c r="EN1213" s="1"/>
      <c r="EO1213" s="1"/>
      <c r="EP1213" s="1"/>
      <c r="EQ1213" s="1"/>
      <c r="ER1213" s="1"/>
      <c r="ES1213" s="1"/>
      <c r="ET1213" s="1"/>
      <c r="EU1213" s="1"/>
      <c r="EV1213" s="1"/>
      <c r="EW1213" s="1"/>
      <c r="EX1213" s="1"/>
      <c r="EY1213" s="1"/>
      <c r="EZ1213" s="1"/>
      <c r="FA1213" s="1"/>
      <c r="FB1213" s="1"/>
      <c r="FC1213" s="1"/>
      <c r="FD1213" s="1"/>
      <c r="FE1213" s="1"/>
      <c r="FF1213" s="1"/>
      <c r="FG1213" s="1"/>
      <c r="FH1213" s="1"/>
      <c r="FI1213" s="1"/>
      <c r="FJ1213" s="1"/>
      <c r="FK1213" s="1"/>
      <c r="FL1213" s="1"/>
      <c r="FM1213" s="1"/>
      <c r="FN1213" s="1"/>
      <c r="FO1213" s="1"/>
      <c r="FP1213" s="1"/>
      <c r="FQ1213" s="1"/>
      <c r="FR1213" s="1"/>
      <c r="FS1213" s="1"/>
      <c r="FT1213" s="1"/>
      <c r="FU1213" s="1"/>
      <c r="FV1213" s="1"/>
      <c r="FW1213" s="1"/>
      <c r="FX1213" s="1"/>
      <c r="FY1213" s="1"/>
      <c r="FZ1213" s="1"/>
      <c r="GA1213" s="1"/>
      <c r="GB1213" s="1"/>
      <c r="GC1213" s="1"/>
      <c r="GD1213" s="1"/>
      <c r="GE1213" s="1"/>
      <c r="GF1213" s="1"/>
      <c r="GG1213" s="1"/>
      <c r="GH1213" s="1"/>
      <c r="GI1213" s="1"/>
      <c r="GJ1213" s="1"/>
      <c r="GK1213" s="1"/>
      <c r="GL1213" s="1"/>
      <c r="GM1213" s="1"/>
      <c r="GN1213" s="1"/>
      <c r="GO1213" s="1"/>
      <c r="GP1213" s="1"/>
      <c r="GQ1213" s="1"/>
      <c r="GR1213" s="1"/>
      <c r="GS1213" s="1"/>
      <c r="GT1213" s="1"/>
      <c r="GU1213" s="1"/>
      <c r="GV1213" s="1"/>
      <c r="GW1213" s="1"/>
      <c r="GX1213" s="1"/>
    </row>
    <row r="1214" spans="1:206" s="4" customFormat="1">
      <c r="A1214" s="6"/>
      <c r="B1214" s="6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2"/>
      <c r="U1214" s="2"/>
      <c r="V1214" s="79"/>
      <c r="W1214" s="146"/>
      <c r="X1214" s="129"/>
      <c r="Y1214" s="79"/>
      <c r="Z1214" s="77"/>
      <c r="AA1214" s="77"/>
      <c r="AB1214" s="2"/>
      <c r="AC1214" s="2"/>
      <c r="AD1214" s="239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  <c r="CZ1214" s="1"/>
      <c r="DA1214" s="1"/>
      <c r="DB1214" s="1"/>
      <c r="DC1214" s="1"/>
      <c r="DD1214" s="1"/>
      <c r="DE1214" s="1"/>
      <c r="DF1214" s="1"/>
      <c r="DG1214" s="1"/>
      <c r="DH1214" s="1"/>
      <c r="DI1214" s="1"/>
      <c r="DJ1214" s="1"/>
      <c r="DK1214" s="1"/>
      <c r="DL1214" s="1"/>
      <c r="DM1214" s="1"/>
      <c r="DN1214" s="1"/>
      <c r="DO1214" s="1"/>
      <c r="DP1214" s="1"/>
      <c r="DQ1214" s="1"/>
      <c r="DR1214" s="1"/>
      <c r="DS1214" s="1"/>
      <c r="DT1214" s="1"/>
      <c r="DU1214" s="1"/>
      <c r="DV1214" s="1"/>
      <c r="DW1214" s="1"/>
      <c r="DX1214" s="1"/>
      <c r="DY1214" s="1"/>
      <c r="DZ1214" s="1"/>
      <c r="EA1214" s="1"/>
      <c r="EB1214" s="1"/>
      <c r="EC1214" s="1"/>
      <c r="ED1214" s="1"/>
      <c r="EE1214" s="1"/>
      <c r="EF1214" s="1"/>
      <c r="EG1214" s="1"/>
      <c r="EH1214" s="1"/>
      <c r="EI1214" s="1"/>
      <c r="EJ1214" s="1"/>
      <c r="EK1214" s="1"/>
      <c r="EL1214" s="1"/>
      <c r="EM1214" s="1"/>
      <c r="EN1214" s="1"/>
      <c r="EO1214" s="1"/>
      <c r="EP1214" s="1"/>
      <c r="EQ1214" s="1"/>
      <c r="ER1214" s="1"/>
      <c r="ES1214" s="1"/>
      <c r="ET1214" s="1"/>
      <c r="EU1214" s="1"/>
      <c r="EV1214" s="1"/>
      <c r="EW1214" s="1"/>
      <c r="EX1214" s="1"/>
      <c r="EY1214" s="1"/>
      <c r="EZ1214" s="1"/>
      <c r="FA1214" s="1"/>
      <c r="FB1214" s="1"/>
      <c r="FC1214" s="1"/>
      <c r="FD1214" s="1"/>
      <c r="FE1214" s="1"/>
      <c r="FF1214" s="1"/>
      <c r="FG1214" s="1"/>
      <c r="FH1214" s="1"/>
      <c r="FI1214" s="1"/>
      <c r="FJ1214" s="1"/>
      <c r="FK1214" s="1"/>
      <c r="FL1214" s="1"/>
      <c r="FM1214" s="1"/>
      <c r="FN1214" s="1"/>
      <c r="FO1214" s="1"/>
      <c r="FP1214" s="1"/>
      <c r="FQ1214" s="1"/>
      <c r="FR1214" s="1"/>
      <c r="FS1214" s="1"/>
      <c r="FT1214" s="1"/>
      <c r="FU1214" s="1"/>
      <c r="FV1214" s="1"/>
      <c r="FW1214" s="1"/>
      <c r="FX1214" s="1"/>
      <c r="FY1214" s="1"/>
      <c r="FZ1214" s="1"/>
      <c r="GA1214" s="1"/>
      <c r="GB1214" s="1"/>
      <c r="GC1214" s="1"/>
      <c r="GD1214" s="1"/>
      <c r="GE1214" s="1"/>
      <c r="GF1214" s="1"/>
      <c r="GG1214" s="1"/>
      <c r="GH1214" s="1"/>
      <c r="GI1214" s="1"/>
      <c r="GJ1214" s="1"/>
      <c r="GK1214" s="1"/>
      <c r="GL1214" s="1"/>
      <c r="GM1214" s="1"/>
      <c r="GN1214" s="1"/>
      <c r="GO1214" s="1"/>
      <c r="GP1214" s="1"/>
      <c r="GQ1214" s="1"/>
      <c r="GR1214" s="1"/>
      <c r="GS1214" s="1"/>
      <c r="GT1214" s="1"/>
      <c r="GU1214" s="1"/>
      <c r="GV1214" s="1"/>
      <c r="GW1214" s="1"/>
      <c r="GX1214" s="1"/>
    </row>
    <row r="1215" spans="1:206" s="4" customFormat="1">
      <c r="A1215" s="6"/>
      <c r="B1215" s="6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2"/>
      <c r="U1215" s="2"/>
      <c r="V1215" s="79"/>
      <c r="W1215" s="146"/>
      <c r="X1215" s="129"/>
      <c r="Y1215" s="79"/>
      <c r="Z1215" s="77"/>
      <c r="AA1215" s="77"/>
      <c r="AB1215" s="2"/>
      <c r="AC1215" s="2"/>
      <c r="AD1215" s="239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  <c r="CZ1215" s="1"/>
      <c r="DA1215" s="1"/>
      <c r="DB1215" s="1"/>
      <c r="DC1215" s="1"/>
      <c r="DD1215" s="1"/>
      <c r="DE1215" s="1"/>
      <c r="DF1215" s="1"/>
      <c r="DG1215" s="1"/>
      <c r="DH1215" s="1"/>
      <c r="DI1215" s="1"/>
      <c r="DJ1215" s="1"/>
      <c r="DK1215" s="1"/>
      <c r="DL1215" s="1"/>
      <c r="DM1215" s="1"/>
      <c r="DN1215" s="1"/>
      <c r="DO1215" s="1"/>
      <c r="DP1215" s="1"/>
      <c r="DQ1215" s="1"/>
      <c r="DR1215" s="1"/>
      <c r="DS1215" s="1"/>
      <c r="DT1215" s="1"/>
      <c r="DU1215" s="1"/>
      <c r="DV1215" s="1"/>
      <c r="DW1215" s="1"/>
      <c r="DX1215" s="1"/>
      <c r="DY1215" s="1"/>
      <c r="DZ1215" s="1"/>
      <c r="EA1215" s="1"/>
      <c r="EB1215" s="1"/>
      <c r="EC1215" s="1"/>
      <c r="ED1215" s="1"/>
      <c r="EE1215" s="1"/>
      <c r="EF1215" s="1"/>
      <c r="EG1215" s="1"/>
      <c r="EH1215" s="1"/>
      <c r="EI1215" s="1"/>
      <c r="EJ1215" s="1"/>
      <c r="EK1215" s="1"/>
      <c r="EL1215" s="1"/>
      <c r="EM1215" s="1"/>
      <c r="EN1215" s="1"/>
      <c r="EO1215" s="1"/>
      <c r="EP1215" s="1"/>
      <c r="EQ1215" s="1"/>
      <c r="ER1215" s="1"/>
      <c r="ES1215" s="1"/>
      <c r="ET1215" s="1"/>
      <c r="EU1215" s="1"/>
      <c r="EV1215" s="1"/>
      <c r="EW1215" s="1"/>
      <c r="EX1215" s="1"/>
      <c r="EY1215" s="1"/>
      <c r="EZ1215" s="1"/>
      <c r="FA1215" s="1"/>
      <c r="FB1215" s="1"/>
      <c r="FC1215" s="1"/>
      <c r="FD1215" s="1"/>
      <c r="FE1215" s="1"/>
      <c r="FF1215" s="1"/>
      <c r="FG1215" s="1"/>
      <c r="FH1215" s="1"/>
      <c r="FI1215" s="1"/>
      <c r="FJ1215" s="1"/>
      <c r="FK1215" s="1"/>
      <c r="FL1215" s="1"/>
      <c r="FM1215" s="1"/>
      <c r="FN1215" s="1"/>
      <c r="FO1215" s="1"/>
      <c r="FP1215" s="1"/>
      <c r="FQ1215" s="1"/>
      <c r="FR1215" s="1"/>
      <c r="FS1215" s="1"/>
      <c r="FT1215" s="1"/>
      <c r="FU1215" s="1"/>
      <c r="FV1215" s="1"/>
      <c r="FW1215" s="1"/>
      <c r="FX1215" s="1"/>
      <c r="FY1215" s="1"/>
      <c r="FZ1215" s="1"/>
      <c r="GA1215" s="1"/>
      <c r="GB1215" s="1"/>
      <c r="GC1215" s="1"/>
      <c r="GD1215" s="1"/>
      <c r="GE1215" s="1"/>
      <c r="GF1215" s="1"/>
      <c r="GG1215" s="1"/>
      <c r="GH1215" s="1"/>
      <c r="GI1215" s="1"/>
      <c r="GJ1215" s="1"/>
      <c r="GK1215" s="1"/>
      <c r="GL1215" s="1"/>
      <c r="GM1215" s="1"/>
      <c r="GN1215" s="1"/>
      <c r="GO1215" s="1"/>
      <c r="GP1215" s="1"/>
      <c r="GQ1215" s="1"/>
      <c r="GR1215" s="1"/>
      <c r="GS1215" s="1"/>
      <c r="GT1215" s="1"/>
      <c r="GU1215" s="1"/>
      <c r="GV1215" s="1"/>
      <c r="GW1215" s="1"/>
      <c r="GX1215" s="1"/>
    </row>
    <row r="1216" spans="1:206" s="4" customFormat="1">
      <c r="A1216" s="6"/>
      <c r="B1216" s="6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2"/>
      <c r="U1216" s="2"/>
      <c r="V1216" s="79"/>
      <c r="W1216" s="146"/>
      <c r="X1216" s="129"/>
      <c r="Y1216" s="79"/>
      <c r="Z1216" s="77"/>
      <c r="AA1216" s="77"/>
      <c r="AB1216" s="2"/>
      <c r="AC1216" s="2"/>
      <c r="AD1216" s="239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  <c r="CW1216" s="1"/>
      <c r="CX1216" s="1"/>
      <c r="CY1216" s="1"/>
      <c r="CZ1216" s="1"/>
      <c r="DA1216" s="1"/>
      <c r="DB1216" s="1"/>
      <c r="DC1216" s="1"/>
      <c r="DD1216" s="1"/>
      <c r="DE1216" s="1"/>
      <c r="DF1216" s="1"/>
      <c r="DG1216" s="1"/>
      <c r="DH1216" s="1"/>
      <c r="DI1216" s="1"/>
      <c r="DJ1216" s="1"/>
      <c r="DK1216" s="1"/>
      <c r="DL1216" s="1"/>
      <c r="DM1216" s="1"/>
      <c r="DN1216" s="1"/>
      <c r="DO1216" s="1"/>
      <c r="DP1216" s="1"/>
      <c r="DQ1216" s="1"/>
      <c r="DR1216" s="1"/>
      <c r="DS1216" s="1"/>
      <c r="DT1216" s="1"/>
      <c r="DU1216" s="1"/>
      <c r="DV1216" s="1"/>
      <c r="DW1216" s="1"/>
      <c r="DX1216" s="1"/>
      <c r="DY1216" s="1"/>
      <c r="DZ1216" s="1"/>
      <c r="EA1216" s="1"/>
      <c r="EB1216" s="1"/>
      <c r="EC1216" s="1"/>
      <c r="ED1216" s="1"/>
      <c r="EE1216" s="1"/>
      <c r="EF1216" s="1"/>
      <c r="EG1216" s="1"/>
      <c r="EH1216" s="1"/>
      <c r="EI1216" s="1"/>
      <c r="EJ1216" s="1"/>
      <c r="EK1216" s="1"/>
      <c r="EL1216" s="1"/>
      <c r="EM1216" s="1"/>
      <c r="EN1216" s="1"/>
      <c r="EO1216" s="1"/>
      <c r="EP1216" s="1"/>
      <c r="EQ1216" s="1"/>
      <c r="ER1216" s="1"/>
      <c r="ES1216" s="1"/>
      <c r="ET1216" s="1"/>
      <c r="EU1216" s="1"/>
      <c r="EV1216" s="1"/>
      <c r="EW1216" s="1"/>
      <c r="EX1216" s="1"/>
      <c r="EY1216" s="1"/>
      <c r="EZ1216" s="1"/>
      <c r="FA1216" s="1"/>
      <c r="FB1216" s="1"/>
      <c r="FC1216" s="1"/>
      <c r="FD1216" s="1"/>
      <c r="FE1216" s="1"/>
      <c r="FF1216" s="1"/>
      <c r="FG1216" s="1"/>
      <c r="FH1216" s="1"/>
      <c r="FI1216" s="1"/>
      <c r="FJ1216" s="1"/>
      <c r="FK1216" s="1"/>
      <c r="FL1216" s="1"/>
      <c r="FM1216" s="1"/>
      <c r="FN1216" s="1"/>
      <c r="FO1216" s="1"/>
      <c r="FP1216" s="1"/>
      <c r="FQ1216" s="1"/>
      <c r="FR1216" s="1"/>
      <c r="FS1216" s="1"/>
      <c r="FT1216" s="1"/>
      <c r="FU1216" s="1"/>
      <c r="FV1216" s="1"/>
      <c r="FW1216" s="1"/>
      <c r="FX1216" s="1"/>
      <c r="FY1216" s="1"/>
      <c r="FZ1216" s="1"/>
      <c r="GA1216" s="1"/>
      <c r="GB1216" s="1"/>
      <c r="GC1216" s="1"/>
      <c r="GD1216" s="1"/>
      <c r="GE1216" s="1"/>
      <c r="GF1216" s="1"/>
      <c r="GG1216" s="1"/>
      <c r="GH1216" s="1"/>
      <c r="GI1216" s="1"/>
      <c r="GJ1216" s="1"/>
      <c r="GK1216" s="1"/>
      <c r="GL1216" s="1"/>
      <c r="GM1216" s="1"/>
      <c r="GN1216" s="1"/>
      <c r="GO1216" s="1"/>
      <c r="GP1216" s="1"/>
      <c r="GQ1216" s="1"/>
      <c r="GR1216" s="1"/>
      <c r="GS1216" s="1"/>
      <c r="GT1216" s="1"/>
      <c r="GU1216" s="1"/>
      <c r="GV1216" s="1"/>
      <c r="GW1216" s="1"/>
      <c r="GX1216" s="1"/>
    </row>
    <row r="1217" spans="1:206" s="4" customFormat="1">
      <c r="A1217" s="6"/>
      <c r="B1217" s="6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2"/>
      <c r="U1217" s="2"/>
      <c r="V1217" s="79"/>
      <c r="W1217" s="146"/>
      <c r="X1217" s="129"/>
      <c r="Y1217" s="79"/>
      <c r="Z1217" s="77"/>
      <c r="AA1217" s="77"/>
      <c r="AB1217" s="2"/>
      <c r="AC1217" s="2"/>
      <c r="AD1217" s="239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  <c r="CW1217" s="1"/>
      <c r="CX1217" s="1"/>
      <c r="CY1217" s="1"/>
      <c r="CZ1217" s="1"/>
      <c r="DA1217" s="1"/>
      <c r="DB1217" s="1"/>
      <c r="DC1217" s="1"/>
      <c r="DD1217" s="1"/>
      <c r="DE1217" s="1"/>
      <c r="DF1217" s="1"/>
      <c r="DG1217" s="1"/>
      <c r="DH1217" s="1"/>
      <c r="DI1217" s="1"/>
      <c r="DJ1217" s="1"/>
      <c r="DK1217" s="1"/>
      <c r="DL1217" s="1"/>
      <c r="DM1217" s="1"/>
      <c r="DN1217" s="1"/>
      <c r="DO1217" s="1"/>
      <c r="DP1217" s="1"/>
      <c r="DQ1217" s="1"/>
      <c r="DR1217" s="1"/>
      <c r="DS1217" s="1"/>
      <c r="DT1217" s="1"/>
      <c r="DU1217" s="1"/>
      <c r="DV1217" s="1"/>
      <c r="DW1217" s="1"/>
      <c r="DX1217" s="1"/>
      <c r="DY1217" s="1"/>
      <c r="DZ1217" s="1"/>
      <c r="EA1217" s="1"/>
      <c r="EB1217" s="1"/>
      <c r="EC1217" s="1"/>
      <c r="ED1217" s="1"/>
      <c r="EE1217" s="1"/>
      <c r="EF1217" s="1"/>
      <c r="EG1217" s="1"/>
      <c r="EH1217" s="1"/>
      <c r="EI1217" s="1"/>
      <c r="EJ1217" s="1"/>
      <c r="EK1217" s="1"/>
      <c r="EL1217" s="1"/>
      <c r="EM1217" s="1"/>
      <c r="EN1217" s="1"/>
      <c r="EO1217" s="1"/>
      <c r="EP1217" s="1"/>
      <c r="EQ1217" s="1"/>
      <c r="ER1217" s="1"/>
      <c r="ES1217" s="1"/>
      <c r="ET1217" s="1"/>
      <c r="EU1217" s="1"/>
      <c r="EV1217" s="1"/>
      <c r="EW1217" s="1"/>
      <c r="EX1217" s="1"/>
      <c r="EY1217" s="1"/>
      <c r="EZ1217" s="1"/>
      <c r="FA1217" s="1"/>
      <c r="FB1217" s="1"/>
      <c r="FC1217" s="1"/>
      <c r="FD1217" s="1"/>
      <c r="FE1217" s="1"/>
      <c r="FF1217" s="1"/>
      <c r="FG1217" s="1"/>
      <c r="FH1217" s="1"/>
      <c r="FI1217" s="1"/>
      <c r="FJ1217" s="1"/>
      <c r="FK1217" s="1"/>
      <c r="FL1217" s="1"/>
      <c r="FM1217" s="1"/>
      <c r="FN1217" s="1"/>
      <c r="FO1217" s="1"/>
      <c r="FP1217" s="1"/>
      <c r="FQ1217" s="1"/>
      <c r="FR1217" s="1"/>
      <c r="FS1217" s="1"/>
      <c r="FT1217" s="1"/>
      <c r="FU1217" s="1"/>
      <c r="FV1217" s="1"/>
      <c r="FW1217" s="1"/>
      <c r="FX1217" s="1"/>
      <c r="FY1217" s="1"/>
      <c r="FZ1217" s="1"/>
      <c r="GA1217" s="1"/>
      <c r="GB1217" s="1"/>
      <c r="GC1217" s="1"/>
      <c r="GD1217" s="1"/>
      <c r="GE1217" s="1"/>
      <c r="GF1217" s="1"/>
      <c r="GG1217" s="1"/>
      <c r="GH1217" s="1"/>
      <c r="GI1217" s="1"/>
      <c r="GJ1217" s="1"/>
      <c r="GK1217" s="1"/>
      <c r="GL1217" s="1"/>
      <c r="GM1217" s="1"/>
      <c r="GN1217" s="1"/>
      <c r="GO1217" s="1"/>
      <c r="GP1217" s="1"/>
      <c r="GQ1217" s="1"/>
      <c r="GR1217" s="1"/>
      <c r="GS1217" s="1"/>
      <c r="GT1217" s="1"/>
      <c r="GU1217" s="1"/>
      <c r="GV1217" s="1"/>
      <c r="GW1217" s="1"/>
      <c r="GX1217" s="1"/>
    </row>
    <row r="1218" spans="1:206" s="4" customFormat="1">
      <c r="A1218" s="6"/>
      <c r="B1218" s="6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2"/>
      <c r="U1218" s="2"/>
      <c r="V1218" s="79"/>
      <c r="W1218" s="146"/>
      <c r="X1218" s="129"/>
      <c r="Y1218" s="79"/>
      <c r="Z1218" s="77"/>
      <c r="AA1218" s="77"/>
      <c r="AB1218" s="2"/>
      <c r="AC1218" s="2"/>
      <c r="AD1218" s="239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  <c r="CW1218" s="1"/>
      <c r="CX1218" s="1"/>
      <c r="CY1218" s="1"/>
      <c r="CZ1218" s="1"/>
      <c r="DA1218" s="1"/>
      <c r="DB1218" s="1"/>
      <c r="DC1218" s="1"/>
      <c r="DD1218" s="1"/>
      <c r="DE1218" s="1"/>
      <c r="DF1218" s="1"/>
      <c r="DG1218" s="1"/>
      <c r="DH1218" s="1"/>
      <c r="DI1218" s="1"/>
      <c r="DJ1218" s="1"/>
      <c r="DK1218" s="1"/>
      <c r="DL1218" s="1"/>
      <c r="DM1218" s="1"/>
      <c r="DN1218" s="1"/>
      <c r="DO1218" s="1"/>
      <c r="DP1218" s="1"/>
      <c r="DQ1218" s="1"/>
      <c r="DR1218" s="1"/>
      <c r="DS1218" s="1"/>
      <c r="DT1218" s="1"/>
      <c r="DU1218" s="1"/>
      <c r="DV1218" s="1"/>
      <c r="DW1218" s="1"/>
      <c r="DX1218" s="1"/>
      <c r="DY1218" s="1"/>
      <c r="DZ1218" s="1"/>
      <c r="EA1218" s="1"/>
      <c r="EB1218" s="1"/>
      <c r="EC1218" s="1"/>
      <c r="ED1218" s="1"/>
      <c r="EE1218" s="1"/>
      <c r="EF1218" s="1"/>
      <c r="EG1218" s="1"/>
      <c r="EH1218" s="1"/>
      <c r="EI1218" s="1"/>
      <c r="EJ1218" s="1"/>
      <c r="EK1218" s="1"/>
      <c r="EL1218" s="1"/>
      <c r="EM1218" s="1"/>
      <c r="EN1218" s="1"/>
      <c r="EO1218" s="1"/>
      <c r="EP1218" s="1"/>
      <c r="EQ1218" s="1"/>
      <c r="ER1218" s="1"/>
      <c r="ES1218" s="1"/>
      <c r="ET1218" s="1"/>
      <c r="EU1218" s="1"/>
      <c r="EV1218" s="1"/>
      <c r="EW1218" s="1"/>
      <c r="EX1218" s="1"/>
      <c r="EY1218" s="1"/>
      <c r="EZ1218" s="1"/>
      <c r="FA1218" s="1"/>
      <c r="FB1218" s="1"/>
      <c r="FC1218" s="1"/>
      <c r="FD1218" s="1"/>
      <c r="FE1218" s="1"/>
      <c r="FF1218" s="1"/>
      <c r="FG1218" s="1"/>
      <c r="FH1218" s="1"/>
      <c r="FI1218" s="1"/>
      <c r="FJ1218" s="1"/>
      <c r="FK1218" s="1"/>
      <c r="FL1218" s="1"/>
      <c r="FM1218" s="1"/>
      <c r="FN1218" s="1"/>
      <c r="FO1218" s="1"/>
      <c r="FP1218" s="1"/>
      <c r="FQ1218" s="1"/>
      <c r="FR1218" s="1"/>
      <c r="FS1218" s="1"/>
      <c r="FT1218" s="1"/>
      <c r="FU1218" s="1"/>
      <c r="FV1218" s="1"/>
      <c r="FW1218" s="1"/>
      <c r="FX1218" s="1"/>
      <c r="FY1218" s="1"/>
      <c r="FZ1218" s="1"/>
      <c r="GA1218" s="1"/>
      <c r="GB1218" s="1"/>
      <c r="GC1218" s="1"/>
      <c r="GD1218" s="1"/>
      <c r="GE1218" s="1"/>
      <c r="GF1218" s="1"/>
      <c r="GG1218" s="1"/>
      <c r="GH1218" s="1"/>
      <c r="GI1218" s="1"/>
      <c r="GJ1218" s="1"/>
      <c r="GK1218" s="1"/>
      <c r="GL1218" s="1"/>
      <c r="GM1218" s="1"/>
      <c r="GN1218" s="1"/>
      <c r="GO1218" s="1"/>
      <c r="GP1218" s="1"/>
      <c r="GQ1218" s="1"/>
      <c r="GR1218" s="1"/>
      <c r="GS1218" s="1"/>
      <c r="GT1218" s="1"/>
      <c r="GU1218" s="1"/>
      <c r="GV1218" s="1"/>
      <c r="GW1218" s="1"/>
      <c r="GX1218" s="1"/>
    </row>
    <row r="1219" spans="1:206" s="4" customFormat="1">
      <c r="A1219" s="6"/>
      <c r="B1219" s="6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2"/>
      <c r="U1219" s="2"/>
      <c r="V1219" s="79"/>
      <c r="W1219" s="146"/>
      <c r="X1219" s="129"/>
      <c r="Y1219" s="79"/>
      <c r="Z1219" s="77"/>
      <c r="AA1219" s="77"/>
      <c r="AB1219" s="2"/>
      <c r="AC1219" s="2"/>
      <c r="AD1219" s="239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  <c r="CZ1219" s="1"/>
      <c r="DA1219" s="1"/>
      <c r="DB1219" s="1"/>
      <c r="DC1219" s="1"/>
      <c r="DD1219" s="1"/>
      <c r="DE1219" s="1"/>
      <c r="DF1219" s="1"/>
      <c r="DG1219" s="1"/>
      <c r="DH1219" s="1"/>
      <c r="DI1219" s="1"/>
      <c r="DJ1219" s="1"/>
      <c r="DK1219" s="1"/>
      <c r="DL1219" s="1"/>
      <c r="DM1219" s="1"/>
      <c r="DN1219" s="1"/>
      <c r="DO1219" s="1"/>
      <c r="DP1219" s="1"/>
      <c r="DQ1219" s="1"/>
      <c r="DR1219" s="1"/>
      <c r="DS1219" s="1"/>
      <c r="DT1219" s="1"/>
      <c r="DU1219" s="1"/>
      <c r="DV1219" s="1"/>
      <c r="DW1219" s="1"/>
      <c r="DX1219" s="1"/>
      <c r="DY1219" s="1"/>
      <c r="DZ1219" s="1"/>
      <c r="EA1219" s="1"/>
      <c r="EB1219" s="1"/>
      <c r="EC1219" s="1"/>
      <c r="ED1219" s="1"/>
      <c r="EE1219" s="1"/>
      <c r="EF1219" s="1"/>
      <c r="EG1219" s="1"/>
      <c r="EH1219" s="1"/>
      <c r="EI1219" s="1"/>
      <c r="EJ1219" s="1"/>
      <c r="EK1219" s="1"/>
      <c r="EL1219" s="1"/>
      <c r="EM1219" s="1"/>
      <c r="EN1219" s="1"/>
      <c r="EO1219" s="1"/>
      <c r="EP1219" s="1"/>
      <c r="EQ1219" s="1"/>
      <c r="ER1219" s="1"/>
      <c r="ES1219" s="1"/>
      <c r="ET1219" s="1"/>
      <c r="EU1219" s="1"/>
      <c r="EV1219" s="1"/>
      <c r="EW1219" s="1"/>
      <c r="EX1219" s="1"/>
      <c r="EY1219" s="1"/>
      <c r="EZ1219" s="1"/>
      <c r="FA1219" s="1"/>
      <c r="FB1219" s="1"/>
      <c r="FC1219" s="1"/>
      <c r="FD1219" s="1"/>
      <c r="FE1219" s="1"/>
      <c r="FF1219" s="1"/>
      <c r="FG1219" s="1"/>
      <c r="FH1219" s="1"/>
      <c r="FI1219" s="1"/>
      <c r="FJ1219" s="1"/>
      <c r="FK1219" s="1"/>
      <c r="FL1219" s="1"/>
      <c r="FM1219" s="1"/>
      <c r="FN1219" s="1"/>
      <c r="FO1219" s="1"/>
      <c r="FP1219" s="1"/>
      <c r="FQ1219" s="1"/>
      <c r="FR1219" s="1"/>
      <c r="FS1219" s="1"/>
      <c r="FT1219" s="1"/>
      <c r="FU1219" s="1"/>
      <c r="FV1219" s="1"/>
      <c r="FW1219" s="1"/>
      <c r="FX1219" s="1"/>
      <c r="FY1219" s="1"/>
      <c r="FZ1219" s="1"/>
      <c r="GA1219" s="1"/>
      <c r="GB1219" s="1"/>
      <c r="GC1219" s="1"/>
      <c r="GD1219" s="1"/>
      <c r="GE1219" s="1"/>
      <c r="GF1219" s="1"/>
      <c r="GG1219" s="1"/>
      <c r="GH1219" s="1"/>
      <c r="GI1219" s="1"/>
      <c r="GJ1219" s="1"/>
      <c r="GK1219" s="1"/>
      <c r="GL1219" s="1"/>
      <c r="GM1219" s="1"/>
      <c r="GN1219" s="1"/>
      <c r="GO1219" s="1"/>
      <c r="GP1219" s="1"/>
      <c r="GQ1219" s="1"/>
      <c r="GR1219" s="1"/>
      <c r="GS1219" s="1"/>
      <c r="GT1219" s="1"/>
      <c r="GU1219" s="1"/>
      <c r="GV1219" s="1"/>
      <c r="GW1219" s="1"/>
      <c r="GX1219" s="1"/>
    </row>
    <row r="1220" spans="1:206" s="4" customFormat="1">
      <c r="A1220" s="6"/>
      <c r="B1220" s="6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2"/>
      <c r="U1220" s="2"/>
      <c r="V1220" s="79"/>
      <c r="W1220" s="146"/>
      <c r="X1220" s="129"/>
      <c r="Y1220" s="79"/>
      <c r="Z1220" s="77"/>
      <c r="AA1220" s="77"/>
      <c r="AB1220" s="2"/>
      <c r="AC1220" s="2"/>
      <c r="AD1220" s="239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  <c r="CW1220" s="1"/>
      <c r="CX1220" s="1"/>
      <c r="CY1220" s="1"/>
      <c r="CZ1220" s="1"/>
      <c r="DA1220" s="1"/>
      <c r="DB1220" s="1"/>
      <c r="DC1220" s="1"/>
      <c r="DD1220" s="1"/>
      <c r="DE1220" s="1"/>
      <c r="DF1220" s="1"/>
      <c r="DG1220" s="1"/>
      <c r="DH1220" s="1"/>
      <c r="DI1220" s="1"/>
      <c r="DJ1220" s="1"/>
      <c r="DK1220" s="1"/>
      <c r="DL1220" s="1"/>
      <c r="DM1220" s="1"/>
      <c r="DN1220" s="1"/>
      <c r="DO1220" s="1"/>
      <c r="DP1220" s="1"/>
      <c r="DQ1220" s="1"/>
      <c r="DR1220" s="1"/>
      <c r="DS1220" s="1"/>
      <c r="DT1220" s="1"/>
      <c r="DU1220" s="1"/>
      <c r="DV1220" s="1"/>
      <c r="DW1220" s="1"/>
      <c r="DX1220" s="1"/>
      <c r="DY1220" s="1"/>
      <c r="DZ1220" s="1"/>
      <c r="EA1220" s="1"/>
      <c r="EB1220" s="1"/>
      <c r="EC1220" s="1"/>
      <c r="ED1220" s="1"/>
      <c r="EE1220" s="1"/>
      <c r="EF1220" s="1"/>
      <c r="EG1220" s="1"/>
      <c r="EH1220" s="1"/>
      <c r="EI1220" s="1"/>
      <c r="EJ1220" s="1"/>
      <c r="EK1220" s="1"/>
      <c r="EL1220" s="1"/>
      <c r="EM1220" s="1"/>
      <c r="EN1220" s="1"/>
      <c r="EO1220" s="1"/>
      <c r="EP1220" s="1"/>
      <c r="EQ1220" s="1"/>
      <c r="ER1220" s="1"/>
      <c r="ES1220" s="1"/>
      <c r="ET1220" s="1"/>
      <c r="EU1220" s="1"/>
      <c r="EV1220" s="1"/>
      <c r="EW1220" s="1"/>
      <c r="EX1220" s="1"/>
      <c r="EY1220" s="1"/>
      <c r="EZ1220" s="1"/>
      <c r="FA1220" s="1"/>
      <c r="FB1220" s="1"/>
      <c r="FC1220" s="1"/>
      <c r="FD1220" s="1"/>
      <c r="FE1220" s="1"/>
      <c r="FF1220" s="1"/>
      <c r="FG1220" s="1"/>
      <c r="FH1220" s="1"/>
      <c r="FI1220" s="1"/>
      <c r="FJ1220" s="1"/>
      <c r="FK1220" s="1"/>
      <c r="FL1220" s="1"/>
      <c r="FM1220" s="1"/>
      <c r="FN1220" s="1"/>
      <c r="FO1220" s="1"/>
      <c r="FP1220" s="1"/>
      <c r="FQ1220" s="1"/>
      <c r="FR1220" s="1"/>
      <c r="FS1220" s="1"/>
      <c r="FT1220" s="1"/>
      <c r="FU1220" s="1"/>
      <c r="FV1220" s="1"/>
      <c r="FW1220" s="1"/>
      <c r="FX1220" s="1"/>
      <c r="FY1220" s="1"/>
      <c r="FZ1220" s="1"/>
      <c r="GA1220" s="1"/>
      <c r="GB1220" s="1"/>
      <c r="GC1220" s="1"/>
      <c r="GD1220" s="1"/>
      <c r="GE1220" s="1"/>
      <c r="GF1220" s="1"/>
      <c r="GG1220" s="1"/>
      <c r="GH1220" s="1"/>
      <c r="GI1220" s="1"/>
      <c r="GJ1220" s="1"/>
      <c r="GK1220" s="1"/>
      <c r="GL1220" s="1"/>
      <c r="GM1220" s="1"/>
      <c r="GN1220" s="1"/>
      <c r="GO1220" s="1"/>
      <c r="GP1220" s="1"/>
      <c r="GQ1220" s="1"/>
      <c r="GR1220" s="1"/>
      <c r="GS1220" s="1"/>
      <c r="GT1220" s="1"/>
      <c r="GU1220" s="1"/>
      <c r="GV1220" s="1"/>
      <c r="GW1220" s="1"/>
      <c r="GX1220" s="1"/>
    </row>
    <row r="1221" spans="1:206" s="4" customFormat="1">
      <c r="A1221" s="6"/>
      <c r="B1221" s="6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2"/>
      <c r="U1221" s="2"/>
      <c r="V1221" s="79"/>
      <c r="W1221" s="146"/>
      <c r="X1221" s="129"/>
      <c r="Y1221" s="79"/>
      <c r="Z1221" s="77"/>
      <c r="AA1221" s="77"/>
      <c r="AB1221" s="2"/>
      <c r="AC1221" s="2"/>
      <c r="AD1221" s="239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  <c r="CW1221" s="1"/>
      <c r="CX1221" s="1"/>
      <c r="CY1221" s="1"/>
      <c r="CZ1221" s="1"/>
      <c r="DA1221" s="1"/>
      <c r="DB1221" s="1"/>
      <c r="DC1221" s="1"/>
      <c r="DD1221" s="1"/>
      <c r="DE1221" s="1"/>
      <c r="DF1221" s="1"/>
      <c r="DG1221" s="1"/>
      <c r="DH1221" s="1"/>
      <c r="DI1221" s="1"/>
      <c r="DJ1221" s="1"/>
      <c r="DK1221" s="1"/>
      <c r="DL1221" s="1"/>
      <c r="DM1221" s="1"/>
      <c r="DN1221" s="1"/>
      <c r="DO1221" s="1"/>
      <c r="DP1221" s="1"/>
      <c r="DQ1221" s="1"/>
      <c r="DR1221" s="1"/>
      <c r="DS1221" s="1"/>
      <c r="DT1221" s="1"/>
      <c r="DU1221" s="1"/>
      <c r="DV1221" s="1"/>
      <c r="DW1221" s="1"/>
      <c r="DX1221" s="1"/>
      <c r="DY1221" s="1"/>
      <c r="DZ1221" s="1"/>
      <c r="EA1221" s="1"/>
      <c r="EB1221" s="1"/>
      <c r="EC1221" s="1"/>
      <c r="ED1221" s="1"/>
      <c r="EE1221" s="1"/>
      <c r="EF1221" s="1"/>
      <c r="EG1221" s="1"/>
      <c r="EH1221" s="1"/>
      <c r="EI1221" s="1"/>
      <c r="EJ1221" s="1"/>
      <c r="EK1221" s="1"/>
      <c r="EL1221" s="1"/>
      <c r="EM1221" s="1"/>
      <c r="EN1221" s="1"/>
      <c r="EO1221" s="1"/>
      <c r="EP1221" s="1"/>
      <c r="EQ1221" s="1"/>
      <c r="ER1221" s="1"/>
      <c r="ES1221" s="1"/>
      <c r="ET1221" s="1"/>
      <c r="EU1221" s="1"/>
      <c r="EV1221" s="1"/>
      <c r="EW1221" s="1"/>
      <c r="EX1221" s="1"/>
      <c r="EY1221" s="1"/>
      <c r="EZ1221" s="1"/>
      <c r="FA1221" s="1"/>
      <c r="FB1221" s="1"/>
      <c r="FC1221" s="1"/>
      <c r="FD1221" s="1"/>
      <c r="FE1221" s="1"/>
      <c r="FF1221" s="1"/>
      <c r="FG1221" s="1"/>
      <c r="FH1221" s="1"/>
      <c r="FI1221" s="1"/>
      <c r="FJ1221" s="1"/>
      <c r="FK1221" s="1"/>
      <c r="FL1221" s="1"/>
      <c r="FM1221" s="1"/>
      <c r="FN1221" s="1"/>
      <c r="FO1221" s="1"/>
      <c r="FP1221" s="1"/>
      <c r="FQ1221" s="1"/>
      <c r="FR1221" s="1"/>
      <c r="FS1221" s="1"/>
      <c r="FT1221" s="1"/>
      <c r="FU1221" s="1"/>
      <c r="FV1221" s="1"/>
      <c r="FW1221" s="1"/>
      <c r="FX1221" s="1"/>
      <c r="FY1221" s="1"/>
      <c r="FZ1221" s="1"/>
      <c r="GA1221" s="1"/>
      <c r="GB1221" s="1"/>
      <c r="GC1221" s="1"/>
      <c r="GD1221" s="1"/>
      <c r="GE1221" s="1"/>
      <c r="GF1221" s="1"/>
      <c r="GG1221" s="1"/>
      <c r="GH1221" s="1"/>
      <c r="GI1221" s="1"/>
      <c r="GJ1221" s="1"/>
      <c r="GK1221" s="1"/>
      <c r="GL1221" s="1"/>
      <c r="GM1221" s="1"/>
      <c r="GN1221" s="1"/>
      <c r="GO1221" s="1"/>
      <c r="GP1221" s="1"/>
      <c r="GQ1221" s="1"/>
      <c r="GR1221" s="1"/>
      <c r="GS1221" s="1"/>
      <c r="GT1221" s="1"/>
      <c r="GU1221" s="1"/>
      <c r="GV1221" s="1"/>
      <c r="GW1221" s="1"/>
      <c r="GX1221" s="1"/>
    </row>
    <row r="1222" spans="1:206" s="4" customFormat="1">
      <c r="A1222" s="6"/>
      <c r="B1222" s="6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2"/>
      <c r="U1222" s="2"/>
      <c r="V1222" s="79"/>
      <c r="W1222" s="146"/>
      <c r="X1222" s="129"/>
      <c r="Y1222" s="79"/>
      <c r="Z1222" s="77"/>
      <c r="AA1222" s="77"/>
      <c r="AB1222" s="2"/>
      <c r="AC1222" s="2"/>
      <c r="AD1222" s="239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  <c r="CW1222" s="1"/>
      <c r="CX1222" s="1"/>
      <c r="CY1222" s="1"/>
      <c r="CZ1222" s="1"/>
      <c r="DA1222" s="1"/>
      <c r="DB1222" s="1"/>
      <c r="DC1222" s="1"/>
      <c r="DD1222" s="1"/>
      <c r="DE1222" s="1"/>
      <c r="DF1222" s="1"/>
      <c r="DG1222" s="1"/>
      <c r="DH1222" s="1"/>
      <c r="DI1222" s="1"/>
      <c r="DJ1222" s="1"/>
      <c r="DK1222" s="1"/>
      <c r="DL1222" s="1"/>
      <c r="DM1222" s="1"/>
      <c r="DN1222" s="1"/>
      <c r="DO1222" s="1"/>
      <c r="DP1222" s="1"/>
      <c r="DQ1222" s="1"/>
      <c r="DR1222" s="1"/>
      <c r="DS1222" s="1"/>
      <c r="DT1222" s="1"/>
      <c r="DU1222" s="1"/>
      <c r="DV1222" s="1"/>
      <c r="DW1222" s="1"/>
      <c r="DX1222" s="1"/>
      <c r="DY1222" s="1"/>
      <c r="DZ1222" s="1"/>
      <c r="EA1222" s="1"/>
      <c r="EB1222" s="1"/>
      <c r="EC1222" s="1"/>
      <c r="ED1222" s="1"/>
      <c r="EE1222" s="1"/>
      <c r="EF1222" s="1"/>
      <c r="EG1222" s="1"/>
      <c r="EH1222" s="1"/>
      <c r="EI1222" s="1"/>
      <c r="EJ1222" s="1"/>
      <c r="EK1222" s="1"/>
      <c r="EL1222" s="1"/>
      <c r="EM1222" s="1"/>
      <c r="EN1222" s="1"/>
      <c r="EO1222" s="1"/>
      <c r="EP1222" s="1"/>
      <c r="EQ1222" s="1"/>
      <c r="ER1222" s="1"/>
      <c r="ES1222" s="1"/>
      <c r="ET1222" s="1"/>
      <c r="EU1222" s="1"/>
      <c r="EV1222" s="1"/>
      <c r="EW1222" s="1"/>
      <c r="EX1222" s="1"/>
      <c r="EY1222" s="1"/>
      <c r="EZ1222" s="1"/>
      <c r="FA1222" s="1"/>
      <c r="FB1222" s="1"/>
      <c r="FC1222" s="1"/>
      <c r="FD1222" s="1"/>
      <c r="FE1222" s="1"/>
      <c r="FF1222" s="1"/>
      <c r="FG1222" s="1"/>
      <c r="FH1222" s="1"/>
      <c r="FI1222" s="1"/>
      <c r="FJ1222" s="1"/>
      <c r="FK1222" s="1"/>
      <c r="FL1222" s="1"/>
      <c r="FM1222" s="1"/>
      <c r="FN1222" s="1"/>
      <c r="FO1222" s="1"/>
      <c r="FP1222" s="1"/>
      <c r="FQ1222" s="1"/>
      <c r="FR1222" s="1"/>
      <c r="FS1222" s="1"/>
      <c r="FT1222" s="1"/>
      <c r="FU1222" s="1"/>
      <c r="FV1222" s="1"/>
      <c r="FW1222" s="1"/>
      <c r="FX1222" s="1"/>
      <c r="FY1222" s="1"/>
      <c r="FZ1222" s="1"/>
      <c r="GA1222" s="1"/>
      <c r="GB1222" s="1"/>
      <c r="GC1222" s="1"/>
      <c r="GD1222" s="1"/>
      <c r="GE1222" s="1"/>
      <c r="GF1222" s="1"/>
      <c r="GG1222" s="1"/>
      <c r="GH1222" s="1"/>
      <c r="GI1222" s="1"/>
      <c r="GJ1222" s="1"/>
      <c r="GK1222" s="1"/>
      <c r="GL1222" s="1"/>
      <c r="GM1222" s="1"/>
      <c r="GN1222" s="1"/>
      <c r="GO1222" s="1"/>
      <c r="GP1222" s="1"/>
      <c r="GQ1222" s="1"/>
      <c r="GR1222" s="1"/>
      <c r="GS1222" s="1"/>
      <c r="GT1222" s="1"/>
      <c r="GU1222" s="1"/>
      <c r="GV1222" s="1"/>
      <c r="GW1222" s="1"/>
      <c r="GX1222" s="1"/>
    </row>
    <row r="1223" spans="1:206" s="4" customFormat="1">
      <c r="A1223" s="6"/>
      <c r="B1223" s="6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2"/>
      <c r="U1223" s="2"/>
      <c r="V1223" s="79"/>
      <c r="W1223" s="146"/>
      <c r="X1223" s="129"/>
      <c r="Y1223" s="79"/>
      <c r="Z1223" s="77"/>
      <c r="AA1223" s="77"/>
      <c r="AB1223" s="2"/>
      <c r="AC1223" s="2"/>
      <c r="AD1223" s="239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1"/>
      <c r="DD1223" s="1"/>
      <c r="DE1223" s="1"/>
      <c r="DF1223" s="1"/>
      <c r="DG1223" s="1"/>
      <c r="DH1223" s="1"/>
      <c r="DI1223" s="1"/>
      <c r="DJ1223" s="1"/>
      <c r="DK1223" s="1"/>
      <c r="DL1223" s="1"/>
      <c r="DM1223" s="1"/>
      <c r="DN1223" s="1"/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  <c r="EA1223" s="1"/>
      <c r="EB1223" s="1"/>
      <c r="EC1223" s="1"/>
      <c r="ED1223" s="1"/>
      <c r="EE1223" s="1"/>
      <c r="EF1223" s="1"/>
      <c r="EG1223" s="1"/>
      <c r="EH1223" s="1"/>
      <c r="EI1223" s="1"/>
      <c r="EJ1223" s="1"/>
      <c r="EK1223" s="1"/>
      <c r="EL1223" s="1"/>
      <c r="EM1223" s="1"/>
      <c r="EN1223" s="1"/>
      <c r="EO1223" s="1"/>
      <c r="EP1223" s="1"/>
      <c r="EQ1223" s="1"/>
      <c r="ER1223" s="1"/>
      <c r="ES1223" s="1"/>
      <c r="ET1223" s="1"/>
      <c r="EU1223" s="1"/>
      <c r="EV1223" s="1"/>
      <c r="EW1223" s="1"/>
      <c r="EX1223" s="1"/>
      <c r="EY1223" s="1"/>
      <c r="EZ1223" s="1"/>
      <c r="FA1223" s="1"/>
      <c r="FB1223" s="1"/>
      <c r="FC1223" s="1"/>
      <c r="FD1223" s="1"/>
      <c r="FE1223" s="1"/>
      <c r="FF1223" s="1"/>
      <c r="FG1223" s="1"/>
      <c r="FH1223" s="1"/>
      <c r="FI1223" s="1"/>
      <c r="FJ1223" s="1"/>
      <c r="FK1223" s="1"/>
      <c r="FL1223" s="1"/>
      <c r="FM1223" s="1"/>
      <c r="FN1223" s="1"/>
      <c r="FO1223" s="1"/>
      <c r="FP1223" s="1"/>
      <c r="FQ1223" s="1"/>
      <c r="FR1223" s="1"/>
      <c r="FS1223" s="1"/>
      <c r="FT1223" s="1"/>
      <c r="FU1223" s="1"/>
      <c r="FV1223" s="1"/>
      <c r="FW1223" s="1"/>
      <c r="FX1223" s="1"/>
      <c r="FY1223" s="1"/>
      <c r="FZ1223" s="1"/>
      <c r="GA1223" s="1"/>
      <c r="GB1223" s="1"/>
      <c r="GC1223" s="1"/>
      <c r="GD1223" s="1"/>
      <c r="GE1223" s="1"/>
      <c r="GF1223" s="1"/>
      <c r="GG1223" s="1"/>
      <c r="GH1223" s="1"/>
      <c r="GI1223" s="1"/>
      <c r="GJ1223" s="1"/>
      <c r="GK1223" s="1"/>
      <c r="GL1223" s="1"/>
      <c r="GM1223" s="1"/>
      <c r="GN1223" s="1"/>
      <c r="GO1223" s="1"/>
      <c r="GP1223" s="1"/>
      <c r="GQ1223" s="1"/>
      <c r="GR1223" s="1"/>
      <c r="GS1223" s="1"/>
      <c r="GT1223" s="1"/>
      <c r="GU1223" s="1"/>
      <c r="GV1223" s="1"/>
      <c r="GW1223" s="1"/>
      <c r="GX1223" s="1"/>
    </row>
    <row r="1224" spans="1:206" s="4" customFormat="1">
      <c r="A1224" s="6"/>
      <c r="B1224" s="6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2"/>
      <c r="U1224" s="2"/>
      <c r="V1224" s="79"/>
      <c r="W1224" s="146"/>
      <c r="X1224" s="129"/>
      <c r="Y1224" s="79"/>
      <c r="Z1224" s="77"/>
      <c r="AA1224" s="77"/>
      <c r="AB1224" s="2"/>
      <c r="AC1224" s="2"/>
      <c r="AD1224" s="239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  <c r="CZ1224" s="1"/>
      <c r="DA1224" s="1"/>
      <c r="DB1224" s="1"/>
      <c r="DC1224" s="1"/>
      <c r="DD1224" s="1"/>
      <c r="DE1224" s="1"/>
      <c r="DF1224" s="1"/>
      <c r="DG1224" s="1"/>
      <c r="DH1224" s="1"/>
      <c r="DI1224" s="1"/>
      <c r="DJ1224" s="1"/>
      <c r="DK1224" s="1"/>
      <c r="DL1224" s="1"/>
      <c r="DM1224" s="1"/>
      <c r="DN1224" s="1"/>
      <c r="DO1224" s="1"/>
      <c r="DP1224" s="1"/>
      <c r="DQ1224" s="1"/>
      <c r="DR1224" s="1"/>
      <c r="DS1224" s="1"/>
      <c r="DT1224" s="1"/>
      <c r="DU1224" s="1"/>
      <c r="DV1224" s="1"/>
      <c r="DW1224" s="1"/>
      <c r="DX1224" s="1"/>
      <c r="DY1224" s="1"/>
      <c r="DZ1224" s="1"/>
      <c r="EA1224" s="1"/>
      <c r="EB1224" s="1"/>
      <c r="EC1224" s="1"/>
      <c r="ED1224" s="1"/>
      <c r="EE1224" s="1"/>
      <c r="EF1224" s="1"/>
      <c r="EG1224" s="1"/>
      <c r="EH1224" s="1"/>
      <c r="EI1224" s="1"/>
      <c r="EJ1224" s="1"/>
      <c r="EK1224" s="1"/>
      <c r="EL1224" s="1"/>
      <c r="EM1224" s="1"/>
      <c r="EN1224" s="1"/>
      <c r="EO1224" s="1"/>
      <c r="EP1224" s="1"/>
      <c r="EQ1224" s="1"/>
      <c r="ER1224" s="1"/>
      <c r="ES1224" s="1"/>
      <c r="ET1224" s="1"/>
      <c r="EU1224" s="1"/>
      <c r="EV1224" s="1"/>
      <c r="EW1224" s="1"/>
      <c r="EX1224" s="1"/>
      <c r="EY1224" s="1"/>
      <c r="EZ1224" s="1"/>
      <c r="FA1224" s="1"/>
      <c r="FB1224" s="1"/>
      <c r="FC1224" s="1"/>
      <c r="FD1224" s="1"/>
      <c r="FE1224" s="1"/>
      <c r="FF1224" s="1"/>
      <c r="FG1224" s="1"/>
      <c r="FH1224" s="1"/>
      <c r="FI1224" s="1"/>
      <c r="FJ1224" s="1"/>
      <c r="FK1224" s="1"/>
      <c r="FL1224" s="1"/>
      <c r="FM1224" s="1"/>
      <c r="FN1224" s="1"/>
      <c r="FO1224" s="1"/>
      <c r="FP1224" s="1"/>
      <c r="FQ1224" s="1"/>
      <c r="FR1224" s="1"/>
      <c r="FS1224" s="1"/>
      <c r="FT1224" s="1"/>
      <c r="FU1224" s="1"/>
      <c r="FV1224" s="1"/>
      <c r="FW1224" s="1"/>
      <c r="FX1224" s="1"/>
      <c r="FY1224" s="1"/>
      <c r="FZ1224" s="1"/>
      <c r="GA1224" s="1"/>
      <c r="GB1224" s="1"/>
      <c r="GC1224" s="1"/>
      <c r="GD1224" s="1"/>
      <c r="GE1224" s="1"/>
      <c r="GF1224" s="1"/>
      <c r="GG1224" s="1"/>
      <c r="GH1224" s="1"/>
      <c r="GI1224" s="1"/>
      <c r="GJ1224" s="1"/>
      <c r="GK1224" s="1"/>
      <c r="GL1224" s="1"/>
      <c r="GM1224" s="1"/>
      <c r="GN1224" s="1"/>
      <c r="GO1224" s="1"/>
      <c r="GP1224" s="1"/>
      <c r="GQ1224" s="1"/>
      <c r="GR1224" s="1"/>
      <c r="GS1224" s="1"/>
      <c r="GT1224" s="1"/>
      <c r="GU1224" s="1"/>
      <c r="GV1224" s="1"/>
      <c r="GW1224" s="1"/>
      <c r="GX1224" s="1"/>
    </row>
    <row r="1225" spans="1:206" s="4" customFormat="1">
      <c r="A1225" s="6"/>
      <c r="B1225" s="6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2"/>
      <c r="U1225" s="2"/>
      <c r="V1225" s="79"/>
      <c r="W1225" s="146"/>
      <c r="X1225" s="129"/>
      <c r="Y1225" s="79"/>
      <c r="Z1225" s="77"/>
      <c r="AA1225" s="77"/>
      <c r="AB1225" s="2"/>
      <c r="AC1225" s="2"/>
      <c r="AD1225" s="239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  <c r="CZ1225" s="1"/>
      <c r="DA1225" s="1"/>
      <c r="DB1225" s="1"/>
      <c r="DC1225" s="1"/>
      <c r="DD1225" s="1"/>
      <c r="DE1225" s="1"/>
      <c r="DF1225" s="1"/>
      <c r="DG1225" s="1"/>
      <c r="DH1225" s="1"/>
      <c r="DI1225" s="1"/>
      <c r="DJ1225" s="1"/>
      <c r="DK1225" s="1"/>
      <c r="DL1225" s="1"/>
      <c r="DM1225" s="1"/>
      <c r="DN1225" s="1"/>
      <c r="DO1225" s="1"/>
      <c r="DP1225" s="1"/>
      <c r="DQ1225" s="1"/>
      <c r="DR1225" s="1"/>
      <c r="DS1225" s="1"/>
      <c r="DT1225" s="1"/>
      <c r="DU1225" s="1"/>
      <c r="DV1225" s="1"/>
      <c r="DW1225" s="1"/>
      <c r="DX1225" s="1"/>
      <c r="DY1225" s="1"/>
      <c r="DZ1225" s="1"/>
      <c r="EA1225" s="1"/>
      <c r="EB1225" s="1"/>
      <c r="EC1225" s="1"/>
      <c r="ED1225" s="1"/>
      <c r="EE1225" s="1"/>
      <c r="EF1225" s="1"/>
      <c r="EG1225" s="1"/>
      <c r="EH1225" s="1"/>
      <c r="EI1225" s="1"/>
      <c r="EJ1225" s="1"/>
      <c r="EK1225" s="1"/>
      <c r="EL1225" s="1"/>
      <c r="EM1225" s="1"/>
      <c r="EN1225" s="1"/>
      <c r="EO1225" s="1"/>
      <c r="EP1225" s="1"/>
      <c r="EQ1225" s="1"/>
      <c r="ER1225" s="1"/>
      <c r="ES1225" s="1"/>
      <c r="ET1225" s="1"/>
      <c r="EU1225" s="1"/>
      <c r="EV1225" s="1"/>
      <c r="EW1225" s="1"/>
      <c r="EX1225" s="1"/>
      <c r="EY1225" s="1"/>
      <c r="EZ1225" s="1"/>
      <c r="FA1225" s="1"/>
      <c r="FB1225" s="1"/>
      <c r="FC1225" s="1"/>
      <c r="FD1225" s="1"/>
      <c r="FE1225" s="1"/>
      <c r="FF1225" s="1"/>
      <c r="FG1225" s="1"/>
      <c r="FH1225" s="1"/>
      <c r="FI1225" s="1"/>
      <c r="FJ1225" s="1"/>
      <c r="FK1225" s="1"/>
      <c r="FL1225" s="1"/>
      <c r="FM1225" s="1"/>
      <c r="FN1225" s="1"/>
      <c r="FO1225" s="1"/>
      <c r="FP1225" s="1"/>
      <c r="FQ1225" s="1"/>
      <c r="FR1225" s="1"/>
      <c r="FS1225" s="1"/>
      <c r="FT1225" s="1"/>
      <c r="FU1225" s="1"/>
      <c r="FV1225" s="1"/>
      <c r="FW1225" s="1"/>
      <c r="FX1225" s="1"/>
      <c r="FY1225" s="1"/>
      <c r="FZ1225" s="1"/>
      <c r="GA1225" s="1"/>
      <c r="GB1225" s="1"/>
      <c r="GC1225" s="1"/>
      <c r="GD1225" s="1"/>
      <c r="GE1225" s="1"/>
      <c r="GF1225" s="1"/>
      <c r="GG1225" s="1"/>
      <c r="GH1225" s="1"/>
      <c r="GI1225" s="1"/>
      <c r="GJ1225" s="1"/>
      <c r="GK1225" s="1"/>
      <c r="GL1225" s="1"/>
      <c r="GM1225" s="1"/>
      <c r="GN1225" s="1"/>
      <c r="GO1225" s="1"/>
      <c r="GP1225" s="1"/>
      <c r="GQ1225" s="1"/>
      <c r="GR1225" s="1"/>
      <c r="GS1225" s="1"/>
      <c r="GT1225" s="1"/>
      <c r="GU1225" s="1"/>
      <c r="GV1225" s="1"/>
      <c r="GW1225" s="1"/>
      <c r="GX1225" s="1"/>
    </row>
    <row r="1226" spans="1:206" s="4" customFormat="1">
      <c r="A1226" s="6"/>
      <c r="B1226" s="6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2"/>
      <c r="U1226" s="2"/>
      <c r="V1226" s="79"/>
      <c r="W1226" s="146"/>
      <c r="X1226" s="129"/>
      <c r="Y1226" s="79"/>
      <c r="Z1226" s="77"/>
      <c r="AA1226" s="77"/>
      <c r="AB1226" s="2"/>
      <c r="AC1226" s="2"/>
      <c r="AD1226" s="239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  <c r="CZ1226" s="1"/>
      <c r="DA1226" s="1"/>
      <c r="DB1226" s="1"/>
      <c r="DC1226" s="1"/>
      <c r="DD1226" s="1"/>
      <c r="DE1226" s="1"/>
      <c r="DF1226" s="1"/>
      <c r="DG1226" s="1"/>
      <c r="DH1226" s="1"/>
      <c r="DI1226" s="1"/>
      <c r="DJ1226" s="1"/>
      <c r="DK1226" s="1"/>
      <c r="DL1226" s="1"/>
      <c r="DM1226" s="1"/>
      <c r="DN1226" s="1"/>
      <c r="DO1226" s="1"/>
      <c r="DP1226" s="1"/>
      <c r="DQ1226" s="1"/>
      <c r="DR1226" s="1"/>
      <c r="DS1226" s="1"/>
      <c r="DT1226" s="1"/>
      <c r="DU1226" s="1"/>
      <c r="DV1226" s="1"/>
      <c r="DW1226" s="1"/>
      <c r="DX1226" s="1"/>
      <c r="DY1226" s="1"/>
      <c r="DZ1226" s="1"/>
      <c r="EA1226" s="1"/>
      <c r="EB1226" s="1"/>
      <c r="EC1226" s="1"/>
      <c r="ED1226" s="1"/>
      <c r="EE1226" s="1"/>
      <c r="EF1226" s="1"/>
      <c r="EG1226" s="1"/>
      <c r="EH1226" s="1"/>
      <c r="EI1226" s="1"/>
      <c r="EJ1226" s="1"/>
      <c r="EK1226" s="1"/>
      <c r="EL1226" s="1"/>
      <c r="EM1226" s="1"/>
      <c r="EN1226" s="1"/>
      <c r="EO1226" s="1"/>
      <c r="EP1226" s="1"/>
      <c r="EQ1226" s="1"/>
      <c r="ER1226" s="1"/>
      <c r="ES1226" s="1"/>
      <c r="ET1226" s="1"/>
      <c r="EU1226" s="1"/>
      <c r="EV1226" s="1"/>
      <c r="EW1226" s="1"/>
      <c r="EX1226" s="1"/>
      <c r="EY1226" s="1"/>
      <c r="EZ1226" s="1"/>
      <c r="FA1226" s="1"/>
      <c r="FB1226" s="1"/>
      <c r="FC1226" s="1"/>
      <c r="FD1226" s="1"/>
      <c r="FE1226" s="1"/>
      <c r="FF1226" s="1"/>
      <c r="FG1226" s="1"/>
      <c r="FH1226" s="1"/>
      <c r="FI1226" s="1"/>
      <c r="FJ1226" s="1"/>
      <c r="FK1226" s="1"/>
      <c r="FL1226" s="1"/>
      <c r="FM1226" s="1"/>
      <c r="FN1226" s="1"/>
      <c r="FO1226" s="1"/>
      <c r="FP1226" s="1"/>
      <c r="FQ1226" s="1"/>
      <c r="FR1226" s="1"/>
      <c r="FS1226" s="1"/>
      <c r="FT1226" s="1"/>
      <c r="FU1226" s="1"/>
      <c r="FV1226" s="1"/>
      <c r="FW1226" s="1"/>
      <c r="FX1226" s="1"/>
      <c r="FY1226" s="1"/>
      <c r="FZ1226" s="1"/>
      <c r="GA1226" s="1"/>
      <c r="GB1226" s="1"/>
      <c r="GC1226" s="1"/>
      <c r="GD1226" s="1"/>
      <c r="GE1226" s="1"/>
      <c r="GF1226" s="1"/>
      <c r="GG1226" s="1"/>
      <c r="GH1226" s="1"/>
      <c r="GI1226" s="1"/>
      <c r="GJ1226" s="1"/>
      <c r="GK1226" s="1"/>
      <c r="GL1226" s="1"/>
      <c r="GM1226" s="1"/>
      <c r="GN1226" s="1"/>
      <c r="GO1226" s="1"/>
      <c r="GP1226" s="1"/>
      <c r="GQ1226" s="1"/>
      <c r="GR1226" s="1"/>
      <c r="GS1226" s="1"/>
      <c r="GT1226" s="1"/>
      <c r="GU1226" s="1"/>
      <c r="GV1226" s="1"/>
      <c r="GW1226" s="1"/>
      <c r="GX1226" s="1"/>
    </row>
    <row r="1227" spans="1:206" s="4" customFormat="1">
      <c r="A1227" s="6"/>
      <c r="B1227" s="6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2"/>
      <c r="U1227" s="2"/>
      <c r="V1227" s="79"/>
      <c r="W1227" s="146"/>
      <c r="X1227" s="129"/>
      <c r="Y1227" s="79"/>
      <c r="Z1227" s="77"/>
      <c r="AA1227" s="77"/>
      <c r="AB1227" s="2"/>
      <c r="AC1227" s="2"/>
      <c r="AD1227" s="239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  <c r="CZ1227" s="1"/>
      <c r="DA1227" s="1"/>
      <c r="DB1227" s="1"/>
      <c r="DC1227" s="1"/>
      <c r="DD1227" s="1"/>
      <c r="DE1227" s="1"/>
      <c r="DF1227" s="1"/>
      <c r="DG1227" s="1"/>
      <c r="DH1227" s="1"/>
      <c r="DI1227" s="1"/>
      <c r="DJ1227" s="1"/>
      <c r="DK1227" s="1"/>
      <c r="DL1227" s="1"/>
      <c r="DM1227" s="1"/>
      <c r="DN1227" s="1"/>
      <c r="DO1227" s="1"/>
      <c r="DP1227" s="1"/>
      <c r="DQ1227" s="1"/>
      <c r="DR1227" s="1"/>
      <c r="DS1227" s="1"/>
      <c r="DT1227" s="1"/>
      <c r="DU1227" s="1"/>
      <c r="DV1227" s="1"/>
      <c r="DW1227" s="1"/>
      <c r="DX1227" s="1"/>
      <c r="DY1227" s="1"/>
      <c r="DZ1227" s="1"/>
      <c r="EA1227" s="1"/>
      <c r="EB1227" s="1"/>
      <c r="EC1227" s="1"/>
      <c r="ED1227" s="1"/>
      <c r="EE1227" s="1"/>
      <c r="EF1227" s="1"/>
      <c r="EG1227" s="1"/>
      <c r="EH1227" s="1"/>
      <c r="EI1227" s="1"/>
      <c r="EJ1227" s="1"/>
      <c r="EK1227" s="1"/>
      <c r="EL1227" s="1"/>
      <c r="EM1227" s="1"/>
      <c r="EN1227" s="1"/>
      <c r="EO1227" s="1"/>
      <c r="EP1227" s="1"/>
      <c r="EQ1227" s="1"/>
      <c r="ER1227" s="1"/>
      <c r="ES1227" s="1"/>
      <c r="ET1227" s="1"/>
      <c r="EU1227" s="1"/>
      <c r="EV1227" s="1"/>
      <c r="EW1227" s="1"/>
      <c r="EX1227" s="1"/>
      <c r="EY1227" s="1"/>
      <c r="EZ1227" s="1"/>
      <c r="FA1227" s="1"/>
      <c r="FB1227" s="1"/>
      <c r="FC1227" s="1"/>
      <c r="FD1227" s="1"/>
      <c r="FE1227" s="1"/>
      <c r="FF1227" s="1"/>
      <c r="FG1227" s="1"/>
      <c r="FH1227" s="1"/>
      <c r="FI1227" s="1"/>
      <c r="FJ1227" s="1"/>
      <c r="FK1227" s="1"/>
      <c r="FL1227" s="1"/>
      <c r="FM1227" s="1"/>
      <c r="FN1227" s="1"/>
      <c r="FO1227" s="1"/>
      <c r="FP1227" s="1"/>
      <c r="FQ1227" s="1"/>
      <c r="FR1227" s="1"/>
      <c r="FS1227" s="1"/>
      <c r="FT1227" s="1"/>
      <c r="FU1227" s="1"/>
      <c r="FV1227" s="1"/>
      <c r="FW1227" s="1"/>
      <c r="FX1227" s="1"/>
      <c r="FY1227" s="1"/>
      <c r="FZ1227" s="1"/>
      <c r="GA1227" s="1"/>
      <c r="GB1227" s="1"/>
      <c r="GC1227" s="1"/>
      <c r="GD1227" s="1"/>
      <c r="GE1227" s="1"/>
      <c r="GF1227" s="1"/>
      <c r="GG1227" s="1"/>
      <c r="GH1227" s="1"/>
      <c r="GI1227" s="1"/>
      <c r="GJ1227" s="1"/>
      <c r="GK1227" s="1"/>
      <c r="GL1227" s="1"/>
      <c r="GM1227" s="1"/>
      <c r="GN1227" s="1"/>
      <c r="GO1227" s="1"/>
      <c r="GP1227" s="1"/>
      <c r="GQ1227" s="1"/>
      <c r="GR1227" s="1"/>
      <c r="GS1227" s="1"/>
      <c r="GT1227" s="1"/>
      <c r="GU1227" s="1"/>
      <c r="GV1227" s="1"/>
      <c r="GW1227" s="1"/>
      <c r="GX1227" s="1"/>
    </row>
    <row r="1228" spans="1:206" s="4" customFormat="1">
      <c r="A1228" s="6"/>
      <c r="B1228" s="6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2"/>
      <c r="U1228" s="2"/>
      <c r="V1228" s="79"/>
      <c r="W1228" s="146"/>
      <c r="X1228" s="129"/>
      <c r="Y1228" s="79"/>
      <c r="Z1228" s="77"/>
      <c r="AA1228" s="77"/>
      <c r="AB1228" s="2"/>
      <c r="AC1228" s="2"/>
      <c r="AD1228" s="239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  <c r="CW1228" s="1"/>
      <c r="CX1228" s="1"/>
      <c r="CY1228" s="1"/>
      <c r="CZ1228" s="1"/>
      <c r="DA1228" s="1"/>
      <c r="DB1228" s="1"/>
      <c r="DC1228" s="1"/>
      <c r="DD1228" s="1"/>
      <c r="DE1228" s="1"/>
      <c r="DF1228" s="1"/>
      <c r="DG1228" s="1"/>
      <c r="DH1228" s="1"/>
      <c r="DI1228" s="1"/>
      <c r="DJ1228" s="1"/>
      <c r="DK1228" s="1"/>
      <c r="DL1228" s="1"/>
      <c r="DM1228" s="1"/>
      <c r="DN1228" s="1"/>
      <c r="DO1228" s="1"/>
      <c r="DP1228" s="1"/>
      <c r="DQ1228" s="1"/>
      <c r="DR1228" s="1"/>
      <c r="DS1228" s="1"/>
      <c r="DT1228" s="1"/>
      <c r="DU1228" s="1"/>
      <c r="DV1228" s="1"/>
      <c r="DW1228" s="1"/>
      <c r="DX1228" s="1"/>
      <c r="DY1228" s="1"/>
      <c r="DZ1228" s="1"/>
      <c r="EA1228" s="1"/>
      <c r="EB1228" s="1"/>
      <c r="EC1228" s="1"/>
      <c r="ED1228" s="1"/>
      <c r="EE1228" s="1"/>
      <c r="EF1228" s="1"/>
      <c r="EG1228" s="1"/>
      <c r="EH1228" s="1"/>
      <c r="EI1228" s="1"/>
      <c r="EJ1228" s="1"/>
      <c r="EK1228" s="1"/>
      <c r="EL1228" s="1"/>
      <c r="EM1228" s="1"/>
      <c r="EN1228" s="1"/>
      <c r="EO1228" s="1"/>
      <c r="EP1228" s="1"/>
      <c r="EQ1228" s="1"/>
      <c r="ER1228" s="1"/>
      <c r="ES1228" s="1"/>
      <c r="ET1228" s="1"/>
      <c r="EU1228" s="1"/>
      <c r="EV1228" s="1"/>
      <c r="EW1228" s="1"/>
      <c r="EX1228" s="1"/>
      <c r="EY1228" s="1"/>
      <c r="EZ1228" s="1"/>
      <c r="FA1228" s="1"/>
      <c r="FB1228" s="1"/>
      <c r="FC1228" s="1"/>
      <c r="FD1228" s="1"/>
      <c r="FE1228" s="1"/>
      <c r="FF1228" s="1"/>
      <c r="FG1228" s="1"/>
      <c r="FH1228" s="1"/>
      <c r="FI1228" s="1"/>
      <c r="FJ1228" s="1"/>
      <c r="FK1228" s="1"/>
      <c r="FL1228" s="1"/>
      <c r="FM1228" s="1"/>
      <c r="FN1228" s="1"/>
      <c r="FO1228" s="1"/>
      <c r="FP1228" s="1"/>
      <c r="FQ1228" s="1"/>
      <c r="FR1228" s="1"/>
      <c r="FS1228" s="1"/>
      <c r="FT1228" s="1"/>
      <c r="FU1228" s="1"/>
      <c r="FV1228" s="1"/>
      <c r="FW1228" s="1"/>
      <c r="FX1228" s="1"/>
      <c r="FY1228" s="1"/>
      <c r="FZ1228" s="1"/>
      <c r="GA1228" s="1"/>
      <c r="GB1228" s="1"/>
      <c r="GC1228" s="1"/>
      <c r="GD1228" s="1"/>
      <c r="GE1228" s="1"/>
      <c r="GF1228" s="1"/>
      <c r="GG1228" s="1"/>
      <c r="GH1228" s="1"/>
      <c r="GI1228" s="1"/>
      <c r="GJ1228" s="1"/>
      <c r="GK1228" s="1"/>
      <c r="GL1228" s="1"/>
      <c r="GM1228" s="1"/>
      <c r="GN1228" s="1"/>
      <c r="GO1228" s="1"/>
      <c r="GP1228" s="1"/>
      <c r="GQ1228" s="1"/>
      <c r="GR1228" s="1"/>
      <c r="GS1228" s="1"/>
      <c r="GT1228" s="1"/>
      <c r="GU1228" s="1"/>
      <c r="GV1228" s="1"/>
      <c r="GW1228" s="1"/>
      <c r="GX1228" s="1"/>
    </row>
    <row r="1229" spans="1:206" s="4" customFormat="1">
      <c r="A1229" s="6"/>
      <c r="B1229" s="6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2"/>
      <c r="U1229" s="2"/>
      <c r="V1229" s="79"/>
      <c r="W1229" s="146"/>
      <c r="X1229" s="129"/>
      <c r="Y1229" s="79"/>
      <c r="Z1229" s="77"/>
      <c r="AA1229" s="77"/>
      <c r="AB1229" s="2"/>
      <c r="AC1229" s="2"/>
      <c r="AD1229" s="239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  <c r="CZ1229" s="1"/>
      <c r="DA1229" s="1"/>
      <c r="DB1229" s="1"/>
      <c r="DC1229" s="1"/>
      <c r="DD1229" s="1"/>
      <c r="DE1229" s="1"/>
      <c r="DF1229" s="1"/>
      <c r="DG1229" s="1"/>
      <c r="DH1229" s="1"/>
      <c r="DI1229" s="1"/>
      <c r="DJ1229" s="1"/>
      <c r="DK1229" s="1"/>
      <c r="DL1229" s="1"/>
      <c r="DM1229" s="1"/>
      <c r="DN1229" s="1"/>
      <c r="DO1229" s="1"/>
      <c r="DP1229" s="1"/>
      <c r="DQ1229" s="1"/>
      <c r="DR1229" s="1"/>
      <c r="DS1229" s="1"/>
      <c r="DT1229" s="1"/>
      <c r="DU1229" s="1"/>
      <c r="DV1229" s="1"/>
      <c r="DW1229" s="1"/>
      <c r="DX1229" s="1"/>
      <c r="DY1229" s="1"/>
      <c r="DZ1229" s="1"/>
      <c r="EA1229" s="1"/>
      <c r="EB1229" s="1"/>
      <c r="EC1229" s="1"/>
      <c r="ED1229" s="1"/>
      <c r="EE1229" s="1"/>
      <c r="EF1229" s="1"/>
      <c r="EG1229" s="1"/>
      <c r="EH1229" s="1"/>
      <c r="EI1229" s="1"/>
      <c r="EJ1229" s="1"/>
      <c r="EK1229" s="1"/>
      <c r="EL1229" s="1"/>
      <c r="EM1229" s="1"/>
      <c r="EN1229" s="1"/>
      <c r="EO1229" s="1"/>
      <c r="EP1229" s="1"/>
      <c r="EQ1229" s="1"/>
      <c r="ER1229" s="1"/>
      <c r="ES1229" s="1"/>
      <c r="ET1229" s="1"/>
      <c r="EU1229" s="1"/>
      <c r="EV1229" s="1"/>
      <c r="EW1229" s="1"/>
      <c r="EX1229" s="1"/>
      <c r="EY1229" s="1"/>
      <c r="EZ1229" s="1"/>
      <c r="FA1229" s="1"/>
      <c r="FB1229" s="1"/>
      <c r="FC1229" s="1"/>
      <c r="FD1229" s="1"/>
      <c r="FE1229" s="1"/>
      <c r="FF1229" s="1"/>
      <c r="FG1229" s="1"/>
      <c r="FH1229" s="1"/>
      <c r="FI1229" s="1"/>
      <c r="FJ1229" s="1"/>
      <c r="FK1229" s="1"/>
      <c r="FL1229" s="1"/>
      <c r="FM1229" s="1"/>
      <c r="FN1229" s="1"/>
      <c r="FO1229" s="1"/>
      <c r="FP1229" s="1"/>
      <c r="FQ1229" s="1"/>
      <c r="FR1229" s="1"/>
      <c r="FS1229" s="1"/>
      <c r="FT1229" s="1"/>
      <c r="FU1229" s="1"/>
      <c r="FV1229" s="1"/>
      <c r="FW1229" s="1"/>
      <c r="FX1229" s="1"/>
      <c r="FY1229" s="1"/>
      <c r="FZ1229" s="1"/>
      <c r="GA1229" s="1"/>
      <c r="GB1229" s="1"/>
      <c r="GC1229" s="1"/>
      <c r="GD1229" s="1"/>
      <c r="GE1229" s="1"/>
      <c r="GF1229" s="1"/>
      <c r="GG1229" s="1"/>
      <c r="GH1229" s="1"/>
      <c r="GI1229" s="1"/>
      <c r="GJ1229" s="1"/>
      <c r="GK1229" s="1"/>
      <c r="GL1229" s="1"/>
      <c r="GM1229" s="1"/>
      <c r="GN1229" s="1"/>
      <c r="GO1229" s="1"/>
      <c r="GP1229" s="1"/>
      <c r="GQ1229" s="1"/>
      <c r="GR1229" s="1"/>
      <c r="GS1229" s="1"/>
      <c r="GT1229" s="1"/>
      <c r="GU1229" s="1"/>
      <c r="GV1229" s="1"/>
      <c r="GW1229" s="1"/>
      <c r="GX1229" s="1"/>
    </row>
    <row r="1230" spans="1:206" s="4" customFormat="1">
      <c r="A1230" s="6"/>
      <c r="B1230" s="6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2"/>
      <c r="U1230" s="2"/>
      <c r="V1230" s="79"/>
      <c r="W1230" s="146"/>
      <c r="X1230" s="129"/>
      <c r="Y1230" s="79"/>
      <c r="Z1230" s="77"/>
      <c r="AA1230" s="77"/>
      <c r="AB1230" s="2"/>
      <c r="AC1230" s="2"/>
      <c r="AD1230" s="239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  <c r="CZ1230" s="1"/>
      <c r="DA1230" s="1"/>
      <c r="DB1230" s="1"/>
      <c r="DC1230" s="1"/>
      <c r="DD1230" s="1"/>
      <c r="DE1230" s="1"/>
      <c r="DF1230" s="1"/>
      <c r="DG1230" s="1"/>
      <c r="DH1230" s="1"/>
      <c r="DI1230" s="1"/>
      <c r="DJ1230" s="1"/>
      <c r="DK1230" s="1"/>
      <c r="DL1230" s="1"/>
      <c r="DM1230" s="1"/>
      <c r="DN1230" s="1"/>
      <c r="DO1230" s="1"/>
      <c r="DP1230" s="1"/>
      <c r="DQ1230" s="1"/>
      <c r="DR1230" s="1"/>
      <c r="DS1230" s="1"/>
      <c r="DT1230" s="1"/>
      <c r="DU1230" s="1"/>
      <c r="DV1230" s="1"/>
      <c r="DW1230" s="1"/>
      <c r="DX1230" s="1"/>
      <c r="DY1230" s="1"/>
      <c r="DZ1230" s="1"/>
      <c r="EA1230" s="1"/>
      <c r="EB1230" s="1"/>
      <c r="EC1230" s="1"/>
      <c r="ED1230" s="1"/>
      <c r="EE1230" s="1"/>
      <c r="EF1230" s="1"/>
      <c r="EG1230" s="1"/>
      <c r="EH1230" s="1"/>
      <c r="EI1230" s="1"/>
      <c r="EJ1230" s="1"/>
      <c r="EK1230" s="1"/>
      <c r="EL1230" s="1"/>
      <c r="EM1230" s="1"/>
      <c r="EN1230" s="1"/>
      <c r="EO1230" s="1"/>
      <c r="EP1230" s="1"/>
      <c r="EQ1230" s="1"/>
      <c r="ER1230" s="1"/>
      <c r="ES1230" s="1"/>
      <c r="ET1230" s="1"/>
      <c r="EU1230" s="1"/>
      <c r="EV1230" s="1"/>
      <c r="EW1230" s="1"/>
      <c r="EX1230" s="1"/>
      <c r="EY1230" s="1"/>
      <c r="EZ1230" s="1"/>
      <c r="FA1230" s="1"/>
      <c r="FB1230" s="1"/>
      <c r="FC1230" s="1"/>
      <c r="FD1230" s="1"/>
      <c r="FE1230" s="1"/>
      <c r="FF1230" s="1"/>
      <c r="FG1230" s="1"/>
      <c r="FH1230" s="1"/>
      <c r="FI1230" s="1"/>
      <c r="FJ1230" s="1"/>
      <c r="FK1230" s="1"/>
      <c r="FL1230" s="1"/>
      <c r="FM1230" s="1"/>
      <c r="FN1230" s="1"/>
      <c r="FO1230" s="1"/>
      <c r="FP1230" s="1"/>
      <c r="FQ1230" s="1"/>
      <c r="FR1230" s="1"/>
      <c r="FS1230" s="1"/>
      <c r="FT1230" s="1"/>
      <c r="FU1230" s="1"/>
      <c r="FV1230" s="1"/>
      <c r="FW1230" s="1"/>
      <c r="FX1230" s="1"/>
      <c r="FY1230" s="1"/>
      <c r="FZ1230" s="1"/>
      <c r="GA1230" s="1"/>
      <c r="GB1230" s="1"/>
      <c r="GC1230" s="1"/>
      <c r="GD1230" s="1"/>
      <c r="GE1230" s="1"/>
      <c r="GF1230" s="1"/>
      <c r="GG1230" s="1"/>
      <c r="GH1230" s="1"/>
      <c r="GI1230" s="1"/>
      <c r="GJ1230" s="1"/>
      <c r="GK1230" s="1"/>
      <c r="GL1230" s="1"/>
      <c r="GM1230" s="1"/>
      <c r="GN1230" s="1"/>
      <c r="GO1230" s="1"/>
      <c r="GP1230" s="1"/>
      <c r="GQ1230" s="1"/>
      <c r="GR1230" s="1"/>
      <c r="GS1230" s="1"/>
      <c r="GT1230" s="1"/>
      <c r="GU1230" s="1"/>
      <c r="GV1230" s="1"/>
      <c r="GW1230" s="1"/>
      <c r="GX1230" s="1"/>
    </row>
    <row r="1231" spans="1:206" s="4" customFormat="1">
      <c r="A1231" s="6"/>
      <c r="B1231" s="6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2"/>
      <c r="U1231" s="2"/>
      <c r="V1231" s="79"/>
      <c r="W1231" s="146"/>
      <c r="X1231" s="129"/>
      <c r="Y1231" s="79"/>
      <c r="Z1231" s="77"/>
      <c r="AA1231" s="77"/>
      <c r="AB1231" s="2"/>
      <c r="AC1231" s="2"/>
      <c r="AD1231" s="239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  <c r="CZ1231" s="1"/>
      <c r="DA1231" s="1"/>
      <c r="DB1231" s="1"/>
      <c r="DC1231" s="1"/>
      <c r="DD1231" s="1"/>
      <c r="DE1231" s="1"/>
      <c r="DF1231" s="1"/>
      <c r="DG1231" s="1"/>
      <c r="DH1231" s="1"/>
      <c r="DI1231" s="1"/>
      <c r="DJ1231" s="1"/>
      <c r="DK1231" s="1"/>
      <c r="DL1231" s="1"/>
      <c r="DM1231" s="1"/>
      <c r="DN1231" s="1"/>
      <c r="DO1231" s="1"/>
      <c r="DP1231" s="1"/>
      <c r="DQ1231" s="1"/>
      <c r="DR1231" s="1"/>
      <c r="DS1231" s="1"/>
      <c r="DT1231" s="1"/>
      <c r="DU1231" s="1"/>
      <c r="DV1231" s="1"/>
      <c r="DW1231" s="1"/>
      <c r="DX1231" s="1"/>
      <c r="DY1231" s="1"/>
      <c r="DZ1231" s="1"/>
      <c r="EA1231" s="1"/>
      <c r="EB1231" s="1"/>
      <c r="EC1231" s="1"/>
      <c r="ED1231" s="1"/>
      <c r="EE1231" s="1"/>
      <c r="EF1231" s="1"/>
      <c r="EG1231" s="1"/>
      <c r="EH1231" s="1"/>
      <c r="EI1231" s="1"/>
      <c r="EJ1231" s="1"/>
      <c r="EK1231" s="1"/>
      <c r="EL1231" s="1"/>
      <c r="EM1231" s="1"/>
      <c r="EN1231" s="1"/>
      <c r="EO1231" s="1"/>
      <c r="EP1231" s="1"/>
      <c r="EQ1231" s="1"/>
      <c r="ER1231" s="1"/>
      <c r="ES1231" s="1"/>
      <c r="ET1231" s="1"/>
      <c r="EU1231" s="1"/>
      <c r="EV1231" s="1"/>
      <c r="EW1231" s="1"/>
      <c r="EX1231" s="1"/>
      <c r="EY1231" s="1"/>
      <c r="EZ1231" s="1"/>
      <c r="FA1231" s="1"/>
      <c r="FB1231" s="1"/>
      <c r="FC1231" s="1"/>
      <c r="FD1231" s="1"/>
      <c r="FE1231" s="1"/>
      <c r="FF1231" s="1"/>
      <c r="FG1231" s="1"/>
      <c r="FH1231" s="1"/>
      <c r="FI1231" s="1"/>
      <c r="FJ1231" s="1"/>
      <c r="FK1231" s="1"/>
      <c r="FL1231" s="1"/>
      <c r="FM1231" s="1"/>
      <c r="FN1231" s="1"/>
      <c r="FO1231" s="1"/>
      <c r="FP1231" s="1"/>
      <c r="FQ1231" s="1"/>
      <c r="FR1231" s="1"/>
      <c r="FS1231" s="1"/>
      <c r="FT1231" s="1"/>
      <c r="FU1231" s="1"/>
      <c r="FV1231" s="1"/>
      <c r="FW1231" s="1"/>
      <c r="FX1231" s="1"/>
      <c r="FY1231" s="1"/>
      <c r="FZ1231" s="1"/>
      <c r="GA1231" s="1"/>
      <c r="GB1231" s="1"/>
      <c r="GC1231" s="1"/>
      <c r="GD1231" s="1"/>
      <c r="GE1231" s="1"/>
      <c r="GF1231" s="1"/>
      <c r="GG1231" s="1"/>
      <c r="GH1231" s="1"/>
      <c r="GI1231" s="1"/>
      <c r="GJ1231" s="1"/>
      <c r="GK1231" s="1"/>
      <c r="GL1231" s="1"/>
      <c r="GM1231" s="1"/>
      <c r="GN1231" s="1"/>
      <c r="GO1231" s="1"/>
      <c r="GP1231" s="1"/>
      <c r="GQ1231" s="1"/>
      <c r="GR1231" s="1"/>
      <c r="GS1231" s="1"/>
      <c r="GT1231" s="1"/>
      <c r="GU1231" s="1"/>
      <c r="GV1231" s="1"/>
      <c r="GW1231" s="1"/>
      <c r="GX1231" s="1"/>
    </row>
    <row r="1232" spans="1:206" s="4" customFormat="1">
      <c r="A1232" s="6"/>
      <c r="B1232" s="6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2"/>
      <c r="U1232" s="2"/>
      <c r="V1232" s="79"/>
      <c r="W1232" s="146"/>
      <c r="X1232" s="129"/>
      <c r="Y1232" s="79"/>
      <c r="Z1232" s="77"/>
      <c r="AA1232" s="77"/>
      <c r="AB1232" s="2"/>
      <c r="AC1232" s="2"/>
      <c r="AD1232" s="239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X1232" s="1"/>
      <c r="CY1232" s="1"/>
      <c r="CZ1232" s="1"/>
      <c r="DA1232" s="1"/>
      <c r="DB1232" s="1"/>
      <c r="DC1232" s="1"/>
      <c r="DD1232" s="1"/>
      <c r="DE1232" s="1"/>
      <c r="DF1232" s="1"/>
      <c r="DG1232" s="1"/>
      <c r="DH1232" s="1"/>
      <c r="DI1232" s="1"/>
      <c r="DJ1232" s="1"/>
      <c r="DK1232" s="1"/>
      <c r="DL1232" s="1"/>
      <c r="DM1232" s="1"/>
      <c r="DN1232" s="1"/>
      <c r="DO1232" s="1"/>
      <c r="DP1232" s="1"/>
      <c r="DQ1232" s="1"/>
      <c r="DR1232" s="1"/>
      <c r="DS1232" s="1"/>
      <c r="DT1232" s="1"/>
      <c r="DU1232" s="1"/>
      <c r="DV1232" s="1"/>
      <c r="DW1232" s="1"/>
      <c r="DX1232" s="1"/>
      <c r="DY1232" s="1"/>
      <c r="DZ1232" s="1"/>
      <c r="EA1232" s="1"/>
      <c r="EB1232" s="1"/>
      <c r="EC1232" s="1"/>
      <c r="ED1232" s="1"/>
      <c r="EE1232" s="1"/>
      <c r="EF1232" s="1"/>
      <c r="EG1232" s="1"/>
      <c r="EH1232" s="1"/>
      <c r="EI1232" s="1"/>
      <c r="EJ1232" s="1"/>
      <c r="EK1232" s="1"/>
      <c r="EL1232" s="1"/>
      <c r="EM1232" s="1"/>
      <c r="EN1232" s="1"/>
      <c r="EO1232" s="1"/>
      <c r="EP1232" s="1"/>
      <c r="EQ1232" s="1"/>
      <c r="ER1232" s="1"/>
      <c r="ES1232" s="1"/>
      <c r="ET1232" s="1"/>
      <c r="EU1232" s="1"/>
      <c r="EV1232" s="1"/>
      <c r="EW1232" s="1"/>
      <c r="EX1232" s="1"/>
      <c r="EY1232" s="1"/>
      <c r="EZ1232" s="1"/>
      <c r="FA1232" s="1"/>
      <c r="FB1232" s="1"/>
      <c r="FC1232" s="1"/>
      <c r="FD1232" s="1"/>
      <c r="FE1232" s="1"/>
      <c r="FF1232" s="1"/>
      <c r="FG1232" s="1"/>
      <c r="FH1232" s="1"/>
      <c r="FI1232" s="1"/>
      <c r="FJ1232" s="1"/>
      <c r="FK1232" s="1"/>
      <c r="FL1232" s="1"/>
      <c r="FM1232" s="1"/>
      <c r="FN1232" s="1"/>
      <c r="FO1232" s="1"/>
      <c r="FP1232" s="1"/>
      <c r="FQ1232" s="1"/>
      <c r="FR1232" s="1"/>
      <c r="FS1232" s="1"/>
      <c r="FT1232" s="1"/>
      <c r="FU1232" s="1"/>
      <c r="FV1232" s="1"/>
      <c r="FW1232" s="1"/>
      <c r="FX1232" s="1"/>
      <c r="FY1232" s="1"/>
      <c r="FZ1232" s="1"/>
      <c r="GA1232" s="1"/>
      <c r="GB1232" s="1"/>
      <c r="GC1232" s="1"/>
      <c r="GD1232" s="1"/>
      <c r="GE1232" s="1"/>
      <c r="GF1232" s="1"/>
      <c r="GG1232" s="1"/>
      <c r="GH1232" s="1"/>
      <c r="GI1232" s="1"/>
      <c r="GJ1232" s="1"/>
      <c r="GK1232" s="1"/>
      <c r="GL1232" s="1"/>
      <c r="GM1232" s="1"/>
      <c r="GN1232" s="1"/>
      <c r="GO1232" s="1"/>
      <c r="GP1232" s="1"/>
      <c r="GQ1232" s="1"/>
      <c r="GR1232" s="1"/>
      <c r="GS1232" s="1"/>
      <c r="GT1232" s="1"/>
      <c r="GU1232" s="1"/>
      <c r="GV1232" s="1"/>
      <c r="GW1232" s="1"/>
      <c r="GX1232" s="1"/>
    </row>
    <row r="1233" spans="1:206" s="4" customFormat="1">
      <c r="A1233" s="6"/>
      <c r="B1233" s="6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2"/>
      <c r="U1233" s="2"/>
      <c r="V1233" s="79"/>
      <c r="W1233" s="146"/>
      <c r="X1233" s="129"/>
      <c r="Y1233" s="79"/>
      <c r="Z1233" s="77"/>
      <c r="AA1233" s="77"/>
      <c r="AB1233" s="2"/>
      <c r="AC1233" s="2"/>
      <c r="AD1233" s="239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X1233" s="1"/>
      <c r="CY1233" s="1"/>
      <c r="CZ1233" s="1"/>
      <c r="DA1233" s="1"/>
      <c r="DB1233" s="1"/>
      <c r="DC1233" s="1"/>
      <c r="DD1233" s="1"/>
      <c r="DE1233" s="1"/>
      <c r="DF1233" s="1"/>
      <c r="DG1233" s="1"/>
      <c r="DH1233" s="1"/>
      <c r="DI1233" s="1"/>
      <c r="DJ1233" s="1"/>
      <c r="DK1233" s="1"/>
      <c r="DL1233" s="1"/>
      <c r="DM1233" s="1"/>
      <c r="DN1233" s="1"/>
      <c r="DO1233" s="1"/>
      <c r="DP1233" s="1"/>
      <c r="DQ1233" s="1"/>
      <c r="DR1233" s="1"/>
      <c r="DS1233" s="1"/>
      <c r="DT1233" s="1"/>
      <c r="DU1233" s="1"/>
      <c r="DV1233" s="1"/>
      <c r="DW1233" s="1"/>
      <c r="DX1233" s="1"/>
      <c r="DY1233" s="1"/>
      <c r="DZ1233" s="1"/>
      <c r="EA1233" s="1"/>
      <c r="EB1233" s="1"/>
      <c r="EC1233" s="1"/>
      <c r="ED1233" s="1"/>
      <c r="EE1233" s="1"/>
      <c r="EF1233" s="1"/>
      <c r="EG1233" s="1"/>
      <c r="EH1233" s="1"/>
      <c r="EI1233" s="1"/>
      <c r="EJ1233" s="1"/>
      <c r="EK1233" s="1"/>
      <c r="EL1233" s="1"/>
      <c r="EM1233" s="1"/>
      <c r="EN1233" s="1"/>
      <c r="EO1233" s="1"/>
      <c r="EP1233" s="1"/>
      <c r="EQ1233" s="1"/>
      <c r="ER1233" s="1"/>
      <c r="ES1233" s="1"/>
      <c r="ET1233" s="1"/>
      <c r="EU1233" s="1"/>
      <c r="EV1233" s="1"/>
      <c r="EW1233" s="1"/>
      <c r="EX1233" s="1"/>
      <c r="EY1233" s="1"/>
      <c r="EZ1233" s="1"/>
      <c r="FA1233" s="1"/>
      <c r="FB1233" s="1"/>
      <c r="FC1233" s="1"/>
      <c r="FD1233" s="1"/>
      <c r="FE1233" s="1"/>
      <c r="FF1233" s="1"/>
      <c r="FG1233" s="1"/>
      <c r="FH1233" s="1"/>
      <c r="FI1233" s="1"/>
      <c r="FJ1233" s="1"/>
      <c r="FK1233" s="1"/>
      <c r="FL1233" s="1"/>
      <c r="FM1233" s="1"/>
      <c r="FN1233" s="1"/>
      <c r="FO1233" s="1"/>
      <c r="FP1233" s="1"/>
      <c r="FQ1233" s="1"/>
      <c r="FR1233" s="1"/>
      <c r="FS1233" s="1"/>
      <c r="FT1233" s="1"/>
      <c r="FU1233" s="1"/>
      <c r="FV1233" s="1"/>
      <c r="FW1233" s="1"/>
      <c r="FX1233" s="1"/>
      <c r="FY1233" s="1"/>
      <c r="FZ1233" s="1"/>
      <c r="GA1233" s="1"/>
      <c r="GB1233" s="1"/>
      <c r="GC1233" s="1"/>
      <c r="GD1233" s="1"/>
      <c r="GE1233" s="1"/>
      <c r="GF1233" s="1"/>
      <c r="GG1233" s="1"/>
      <c r="GH1233" s="1"/>
      <c r="GI1233" s="1"/>
      <c r="GJ1233" s="1"/>
      <c r="GK1233" s="1"/>
      <c r="GL1233" s="1"/>
      <c r="GM1233" s="1"/>
      <c r="GN1233" s="1"/>
      <c r="GO1233" s="1"/>
      <c r="GP1233" s="1"/>
      <c r="GQ1233" s="1"/>
      <c r="GR1233" s="1"/>
      <c r="GS1233" s="1"/>
      <c r="GT1233" s="1"/>
      <c r="GU1233" s="1"/>
      <c r="GV1233" s="1"/>
      <c r="GW1233" s="1"/>
      <c r="GX1233" s="1"/>
    </row>
    <row r="1234" spans="1:206" s="4" customFormat="1">
      <c r="A1234" s="6"/>
      <c r="B1234" s="6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2"/>
      <c r="U1234" s="2"/>
      <c r="V1234" s="79"/>
      <c r="W1234" s="146"/>
      <c r="X1234" s="129"/>
      <c r="Y1234" s="79"/>
      <c r="Z1234" s="77"/>
      <c r="AA1234" s="77"/>
      <c r="AB1234" s="2"/>
      <c r="AC1234" s="2"/>
      <c r="AD1234" s="239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  <c r="CW1234" s="1"/>
      <c r="CX1234" s="1"/>
      <c r="CY1234" s="1"/>
      <c r="CZ1234" s="1"/>
      <c r="DA1234" s="1"/>
      <c r="DB1234" s="1"/>
      <c r="DC1234" s="1"/>
      <c r="DD1234" s="1"/>
      <c r="DE1234" s="1"/>
      <c r="DF1234" s="1"/>
      <c r="DG1234" s="1"/>
      <c r="DH1234" s="1"/>
      <c r="DI1234" s="1"/>
      <c r="DJ1234" s="1"/>
      <c r="DK1234" s="1"/>
      <c r="DL1234" s="1"/>
      <c r="DM1234" s="1"/>
      <c r="DN1234" s="1"/>
      <c r="DO1234" s="1"/>
      <c r="DP1234" s="1"/>
      <c r="DQ1234" s="1"/>
      <c r="DR1234" s="1"/>
      <c r="DS1234" s="1"/>
      <c r="DT1234" s="1"/>
      <c r="DU1234" s="1"/>
      <c r="DV1234" s="1"/>
      <c r="DW1234" s="1"/>
      <c r="DX1234" s="1"/>
      <c r="DY1234" s="1"/>
      <c r="DZ1234" s="1"/>
      <c r="EA1234" s="1"/>
      <c r="EB1234" s="1"/>
      <c r="EC1234" s="1"/>
      <c r="ED1234" s="1"/>
      <c r="EE1234" s="1"/>
      <c r="EF1234" s="1"/>
      <c r="EG1234" s="1"/>
      <c r="EH1234" s="1"/>
      <c r="EI1234" s="1"/>
      <c r="EJ1234" s="1"/>
      <c r="EK1234" s="1"/>
      <c r="EL1234" s="1"/>
      <c r="EM1234" s="1"/>
      <c r="EN1234" s="1"/>
      <c r="EO1234" s="1"/>
      <c r="EP1234" s="1"/>
      <c r="EQ1234" s="1"/>
      <c r="ER1234" s="1"/>
      <c r="ES1234" s="1"/>
      <c r="ET1234" s="1"/>
      <c r="EU1234" s="1"/>
      <c r="EV1234" s="1"/>
      <c r="EW1234" s="1"/>
      <c r="EX1234" s="1"/>
      <c r="EY1234" s="1"/>
      <c r="EZ1234" s="1"/>
      <c r="FA1234" s="1"/>
      <c r="FB1234" s="1"/>
      <c r="FC1234" s="1"/>
      <c r="FD1234" s="1"/>
      <c r="FE1234" s="1"/>
      <c r="FF1234" s="1"/>
      <c r="FG1234" s="1"/>
      <c r="FH1234" s="1"/>
      <c r="FI1234" s="1"/>
      <c r="FJ1234" s="1"/>
      <c r="FK1234" s="1"/>
      <c r="FL1234" s="1"/>
      <c r="FM1234" s="1"/>
      <c r="FN1234" s="1"/>
      <c r="FO1234" s="1"/>
      <c r="FP1234" s="1"/>
      <c r="FQ1234" s="1"/>
      <c r="FR1234" s="1"/>
      <c r="FS1234" s="1"/>
      <c r="FT1234" s="1"/>
      <c r="FU1234" s="1"/>
      <c r="FV1234" s="1"/>
      <c r="FW1234" s="1"/>
      <c r="FX1234" s="1"/>
      <c r="FY1234" s="1"/>
      <c r="FZ1234" s="1"/>
      <c r="GA1234" s="1"/>
      <c r="GB1234" s="1"/>
      <c r="GC1234" s="1"/>
      <c r="GD1234" s="1"/>
      <c r="GE1234" s="1"/>
      <c r="GF1234" s="1"/>
      <c r="GG1234" s="1"/>
      <c r="GH1234" s="1"/>
      <c r="GI1234" s="1"/>
      <c r="GJ1234" s="1"/>
      <c r="GK1234" s="1"/>
      <c r="GL1234" s="1"/>
      <c r="GM1234" s="1"/>
      <c r="GN1234" s="1"/>
      <c r="GO1234" s="1"/>
      <c r="GP1234" s="1"/>
      <c r="GQ1234" s="1"/>
      <c r="GR1234" s="1"/>
      <c r="GS1234" s="1"/>
      <c r="GT1234" s="1"/>
      <c r="GU1234" s="1"/>
      <c r="GV1234" s="1"/>
      <c r="GW1234" s="1"/>
      <c r="GX1234" s="1"/>
    </row>
    <row r="1235" spans="1:206" s="4" customFormat="1">
      <c r="A1235" s="6"/>
      <c r="B1235" s="6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2"/>
      <c r="U1235" s="2"/>
      <c r="V1235" s="79"/>
      <c r="W1235" s="146"/>
      <c r="X1235" s="129"/>
      <c r="Y1235" s="79"/>
      <c r="Z1235" s="77"/>
      <c r="AA1235" s="77"/>
      <c r="AB1235" s="2"/>
      <c r="AC1235" s="2"/>
      <c r="AD1235" s="239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X1235" s="1"/>
      <c r="CY1235" s="1"/>
      <c r="CZ1235" s="1"/>
      <c r="DA1235" s="1"/>
      <c r="DB1235" s="1"/>
      <c r="DC1235" s="1"/>
      <c r="DD1235" s="1"/>
      <c r="DE1235" s="1"/>
      <c r="DF1235" s="1"/>
      <c r="DG1235" s="1"/>
      <c r="DH1235" s="1"/>
      <c r="DI1235" s="1"/>
      <c r="DJ1235" s="1"/>
      <c r="DK1235" s="1"/>
      <c r="DL1235" s="1"/>
      <c r="DM1235" s="1"/>
      <c r="DN1235" s="1"/>
      <c r="DO1235" s="1"/>
      <c r="DP1235" s="1"/>
      <c r="DQ1235" s="1"/>
      <c r="DR1235" s="1"/>
      <c r="DS1235" s="1"/>
      <c r="DT1235" s="1"/>
      <c r="DU1235" s="1"/>
      <c r="DV1235" s="1"/>
      <c r="DW1235" s="1"/>
      <c r="DX1235" s="1"/>
      <c r="DY1235" s="1"/>
      <c r="DZ1235" s="1"/>
      <c r="EA1235" s="1"/>
      <c r="EB1235" s="1"/>
      <c r="EC1235" s="1"/>
      <c r="ED1235" s="1"/>
      <c r="EE1235" s="1"/>
      <c r="EF1235" s="1"/>
      <c r="EG1235" s="1"/>
      <c r="EH1235" s="1"/>
      <c r="EI1235" s="1"/>
      <c r="EJ1235" s="1"/>
      <c r="EK1235" s="1"/>
      <c r="EL1235" s="1"/>
      <c r="EM1235" s="1"/>
      <c r="EN1235" s="1"/>
      <c r="EO1235" s="1"/>
      <c r="EP1235" s="1"/>
      <c r="EQ1235" s="1"/>
      <c r="ER1235" s="1"/>
      <c r="ES1235" s="1"/>
      <c r="ET1235" s="1"/>
      <c r="EU1235" s="1"/>
      <c r="EV1235" s="1"/>
      <c r="EW1235" s="1"/>
      <c r="EX1235" s="1"/>
      <c r="EY1235" s="1"/>
      <c r="EZ1235" s="1"/>
      <c r="FA1235" s="1"/>
      <c r="FB1235" s="1"/>
      <c r="FC1235" s="1"/>
      <c r="FD1235" s="1"/>
      <c r="FE1235" s="1"/>
      <c r="FF1235" s="1"/>
      <c r="FG1235" s="1"/>
      <c r="FH1235" s="1"/>
      <c r="FI1235" s="1"/>
      <c r="FJ1235" s="1"/>
      <c r="FK1235" s="1"/>
      <c r="FL1235" s="1"/>
      <c r="FM1235" s="1"/>
      <c r="FN1235" s="1"/>
      <c r="FO1235" s="1"/>
      <c r="FP1235" s="1"/>
      <c r="FQ1235" s="1"/>
      <c r="FR1235" s="1"/>
      <c r="FS1235" s="1"/>
      <c r="FT1235" s="1"/>
      <c r="FU1235" s="1"/>
      <c r="FV1235" s="1"/>
      <c r="FW1235" s="1"/>
      <c r="FX1235" s="1"/>
      <c r="FY1235" s="1"/>
      <c r="FZ1235" s="1"/>
      <c r="GA1235" s="1"/>
      <c r="GB1235" s="1"/>
      <c r="GC1235" s="1"/>
      <c r="GD1235" s="1"/>
      <c r="GE1235" s="1"/>
      <c r="GF1235" s="1"/>
      <c r="GG1235" s="1"/>
      <c r="GH1235" s="1"/>
      <c r="GI1235" s="1"/>
      <c r="GJ1235" s="1"/>
      <c r="GK1235" s="1"/>
      <c r="GL1235" s="1"/>
      <c r="GM1235" s="1"/>
      <c r="GN1235" s="1"/>
      <c r="GO1235" s="1"/>
      <c r="GP1235" s="1"/>
      <c r="GQ1235" s="1"/>
      <c r="GR1235" s="1"/>
      <c r="GS1235" s="1"/>
      <c r="GT1235" s="1"/>
      <c r="GU1235" s="1"/>
      <c r="GV1235" s="1"/>
      <c r="GW1235" s="1"/>
      <c r="GX1235" s="1"/>
    </row>
    <row r="1236" spans="1:206" s="4" customFormat="1">
      <c r="A1236" s="6"/>
      <c r="B1236" s="6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2"/>
      <c r="U1236" s="2"/>
      <c r="V1236" s="79"/>
      <c r="W1236" s="146"/>
      <c r="X1236" s="129"/>
      <c r="Y1236" s="79"/>
      <c r="Z1236" s="77"/>
      <c r="AA1236" s="77"/>
      <c r="AB1236" s="2"/>
      <c r="AC1236" s="2"/>
      <c r="AD1236" s="239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X1236" s="1"/>
      <c r="CY1236" s="1"/>
      <c r="CZ1236" s="1"/>
      <c r="DA1236" s="1"/>
      <c r="DB1236" s="1"/>
      <c r="DC1236" s="1"/>
      <c r="DD1236" s="1"/>
      <c r="DE1236" s="1"/>
      <c r="DF1236" s="1"/>
      <c r="DG1236" s="1"/>
      <c r="DH1236" s="1"/>
      <c r="DI1236" s="1"/>
      <c r="DJ1236" s="1"/>
      <c r="DK1236" s="1"/>
      <c r="DL1236" s="1"/>
      <c r="DM1236" s="1"/>
      <c r="DN1236" s="1"/>
      <c r="DO1236" s="1"/>
      <c r="DP1236" s="1"/>
      <c r="DQ1236" s="1"/>
      <c r="DR1236" s="1"/>
      <c r="DS1236" s="1"/>
      <c r="DT1236" s="1"/>
      <c r="DU1236" s="1"/>
      <c r="DV1236" s="1"/>
      <c r="DW1236" s="1"/>
      <c r="DX1236" s="1"/>
      <c r="DY1236" s="1"/>
      <c r="DZ1236" s="1"/>
      <c r="EA1236" s="1"/>
      <c r="EB1236" s="1"/>
      <c r="EC1236" s="1"/>
      <c r="ED1236" s="1"/>
      <c r="EE1236" s="1"/>
      <c r="EF1236" s="1"/>
      <c r="EG1236" s="1"/>
      <c r="EH1236" s="1"/>
      <c r="EI1236" s="1"/>
      <c r="EJ1236" s="1"/>
      <c r="EK1236" s="1"/>
      <c r="EL1236" s="1"/>
      <c r="EM1236" s="1"/>
      <c r="EN1236" s="1"/>
      <c r="EO1236" s="1"/>
      <c r="EP1236" s="1"/>
      <c r="EQ1236" s="1"/>
      <c r="ER1236" s="1"/>
      <c r="ES1236" s="1"/>
      <c r="ET1236" s="1"/>
      <c r="EU1236" s="1"/>
      <c r="EV1236" s="1"/>
      <c r="EW1236" s="1"/>
      <c r="EX1236" s="1"/>
      <c r="EY1236" s="1"/>
      <c r="EZ1236" s="1"/>
      <c r="FA1236" s="1"/>
      <c r="FB1236" s="1"/>
      <c r="FC1236" s="1"/>
      <c r="FD1236" s="1"/>
      <c r="FE1236" s="1"/>
      <c r="FF1236" s="1"/>
      <c r="FG1236" s="1"/>
      <c r="FH1236" s="1"/>
      <c r="FI1236" s="1"/>
      <c r="FJ1236" s="1"/>
      <c r="FK1236" s="1"/>
      <c r="FL1236" s="1"/>
      <c r="FM1236" s="1"/>
      <c r="FN1236" s="1"/>
      <c r="FO1236" s="1"/>
      <c r="FP1236" s="1"/>
      <c r="FQ1236" s="1"/>
      <c r="FR1236" s="1"/>
      <c r="FS1236" s="1"/>
      <c r="FT1236" s="1"/>
      <c r="FU1236" s="1"/>
      <c r="FV1236" s="1"/>
      <c r="FW1236" s="1"/>
      <c r="FX1236" s="1"/>
      <c r="FY1236" s="1"/>
      <c r="FZ1236" s="1"/>
      <c r="GA1236" s="1"/>
      <c r="GB1236" s="1"/>
      <c r="GC1236" s="1"/>
      <c r="GD1236" s="1"/>
      <c r="GE1236" s="1"/>
      <c r="GF1236" s="1"/>
      <c r="GG1236" s="1"/>
      <c r="GH1236" s="1"/>
      <c r="GI1236" s="1"/>
      <c r="GJ1236" s="1"/>
      <c r="GK1236" s="1"/>
      <c r="GL1236" s="1"/>
      <c r="GM1236" s="1"/>
      <c r="GN1236" s="1"/>
      <c r="GO1236" s="1"/>
      <c r="GP1236" s="1"/>
      <c r="GQ1236" s="1"/>
      <c r="GR1236" s="1"/>
      <c r="GS1236" s="1"/>
      <c r="GT1236" s="1"/>
      <c r="GU1236" s="1"/>
      <c r="GV1236" s="1"/>
      <c r="GW1236" s="1"/>
      <c r="GX1236" s="1"/>
    </row>
    <row r="1237" spans="1:206" s="4" customFormat="1">
      <c r="A1237" s="6"/>
      <c r="B1237" s="6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2"/>
      <c r="U1237" s="2"/>
      <c r="V1237" s="79"/>
      <c r="W1237" s="146"/>
      <c r="X1237" s="129"/>
      <c r="Y1237" s="79"/>
      <c r="Z1237" s="77"/>
      <c r="AA1237" s="77"/>
      <c r="AB1237" s="2"/>
      <c r="AC1237" s="2"/>
      <c r="AD1237" s="239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X1237" s="1"/>
      <c r="CY1237" s="1"/>
      <c r="CZ1237" s="1"/>
      <c r="DA1237" s="1"/>
      <c r="DB1237" s="1"/>
      <c r="DC1237" s="1"/>
      <c r="DD1237" s="1"/>
      <c r="DE1237" s="1"/>
      <c r="DF1237" s="1"/>
      <c r="DG1237" s="1"/>
      <c r="DH1237" s="1"/>
      <c r="DI1237" s="1"/>
      <c r="DJ1237" s="1"/>
      <c r="DK1237" s="1"/>
      <c r="DL1237" s="1"/>
      <c r="DM1237" s="1"/>
      <c r="DN1237" s="1"/>
      <c r="DO1237" s="1"/>
      <c r="DP1237" s="1"/>
      <c r="DQ1237" s="1"/>
      <c r="DR1237" s="1"/>
      <c r="DS1237" s="1"/>
      <c r="DT1237" s="1"/>
      <c r="DU1237" s="1"/>
      <c r="DV1237" s="1"/>
      <c r="DW1237" s="1"/>
      <c r="DX1237" s="1"/>
      <c r="DY1237" s="1"/>
      <c r="DZ1237" s="1"/>
      <c r="EA1237" s="1"/>
      <c r="EB1237" s="1"/>
      <c r="EC1237" s="1"/>
      <c r="ED1237" s="1"/>
      <c r="EE1237" s="1"/>
      <c r="EF1237" s="1"/>
      <c r="EG1237" s="1"/>
      <c r="EH1237" s="1"/>
      <c r="EI1237" s="1"/>
      <c r="EJ1237" s="1"/>
      <c r="EK1237" s="1"/>
      <c r="EL1237" s="1"/>
      <c r="EM1237" s="1"/>
      <c r="EN1237" s="1"/>
      <c r="EO1237" s="1"/>
      <c r="EP1237" s="1"/>
      <c r="EQ1237" s="1"/>
      <c r="ER1237" s="1"/>
      <c r="ES1237" s="1"/>
      <c r="ET1237" s="1"/>
      <c r="EU1237" s="1"/>
      <c r="EV1237" s="1"/>
      <c r="EW1237" s="1"/>
      <c r="EX1237" s="1"/>
      <c r="EY1237" s="1"/>
      <c r="EZ1237" s="1"/>
      <c r="FA1237" s="1"/>
      <c r="FB1237" s="1"/>
      <c r="FC1237" s="1"/>
      <c r="FD1237" s="1"/>
      <c r="FE1237" s="1"/>
      <c r="FF1237" s="1"/>
      <c r="FG1237" s="1"/>
      <c r="FH1237" s="1"/>
      <c r="FI1237" s="1"/>
      <c r="FJ1237" s="1"/>
      <c r="FK1237" s="1"/>
      <c r="FL1237" s="1"/>
      <c r="FM1237" s="1"/>
      <c r="FN1237" s="1"/>
      <c r="FO1237" s="1"/>
      <c r="FP1237" s="1"/>
      <c r="FQ1237" s="1"/>
      <c r="FR1237" s="1"/>
      <c r="FS1237" s="1"/>
      <c r="FT1237" s="1"/>
      <c r="FU1237" s="1"/>
      <c r="FV1237" s="1"/>
      <c r="FW1237" s="1"/>
      <c r="FX1237" s="1"/>
      <c r="FY1237" s="1"/>
      <c r="FZ1237" s="1"/>
      <c r="GA1237" s="1"/>
      <c r="GB1237" s="1"/>
      <c r="GC1237" s="1"/>
      <c r="GD1237" s="1"/>
      <c r="GE1237" s="1"/>
      <c r="GF1237" s="1"/>
      <c r="GG1237" s="1"/>
      <c r="GH1237" s="1"/>
      <c r="GI1237" s="1"/>
      <c r="GJ1237" s="1"/>
      <c r="GK1237" s="1"/>
      <c r="GL1237" s="1"/>
      <c r="GM1237" s="1"/>
      <c r="GN1237" s="1"/>
      <c r="GO1237" s="1"/>
      <c r="GP1237" s="1"/>
      <c r="GQ1237" s="1"/>
      <c r="GR1237" s="1"/>
      <c r="GS1237" s="1"/>
      <c r="GT1237" s="1"/>
      <c r="GU1237" s="1"/>
      <c r="GV1237" s="1"/>
      <c r="GW1237" s="1"/>
      <c r="GX1237" s="1"/>
    </row>
    <row r="1238" spans="1:206" s="4" customFormat="1">
      <c r="A1238" s="6"/>
      <c r="B1238" s="6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2"/>
      <c r="U1238" s="2"/>
      <c r="V1238" s="79"/>
      <c r="W1238" s="146"/>
      <c r="X1238" s="129"/>
      <c r="Y1238" s="79"/>
      <c r="Z1238" s="77"/>
      <c r="AA1238" s="77"/>
      <c r="AB1238" s="2"/>
      <c r="AC1238" s="2"/>
      <c r="AD1238" s="239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X1238" s="1"/>
      <c r="CY1238" s="1"/>
      <c r="CZ1238" s="1"/>
      <c r="DA1238" s="1"/>
      <c r="DB1238" s="1"/>
      <c r="DC1238" s="1"/>
      <c r="DD1238" s="1"/>
      <c r="DE1238" s="1"/>
      <c r="DF1238" s="1"/>
      <c r="DG1238" s="1"/>
      <c r="DH1238" s="1"/>
      <c r="DI1238" s="1"/>
      <c r="DJ1238" s="1"/>
      <c r="DK1238" s="1"/>
      <c r="DL1238" s="1"/>
      <c r="DM1238" s="1"/>
      <c r="DN1238" s="1"/>
      <c r="DO1238" s="1"/>
      <c r="DP1238" s="1"/>
      <c r="DQ1238" s="1"/>
      <c r="DR1238" s="1"/>
      <c r="DS1238" s="1"/>
      <c r="DT1238" s="1"/>
      <c r="DU1238" s="1"/>
      <c r="DV1238" s="1"/>
      <c r="DW1238" s="1"/>
      <c r="DX1238" s="1"/>
      <c r="DY1238" s="1"/>
      <c r="DZ1238" s="1"/>
      <c r="EA1238" s="1"/>
      <c r="EB1238" s="1"/>
      <c r="EC1238" s="1"/>
      <c r="ED1238" s="1"/>
      <c r="EE1238" s="1"/>
      <c r="EF1238" s="1"/>
      <c r="EG1238" s="1"/>
      <c r="EH1238" s="1"/>
      <c r="EI1238" s="1"/>
      <c r="EJ1238" s="1"/>
      <c r="EK1238" s="1"/>
      <c r="EL1238" s="1"/>
      <c r="EM1238" s="1"/>
      <c r="EN1238" s="1"/>
      <c r="EO1238" s="1"/>
      <c r="EP1238" s="1"/>
      <c r="EQ1238" s="1"/>
      <c r="ER1238" s="1"/>
      <c r="ES1238" s="1"/>
      <c r="ET1238" s="1"/>
      <c r="EU1238" s="1"/>
      <c r="EV1238" s="1"/>
      <c r="EW1238" s="1"/>
      <c r="EX1238" s="1"/>
      <c r="EY1238" s="1"/>
      <c r="EZ1238" s="1"/>
      <c r="FA1238" s="1"/>
      <c r="FB1238" s="1"/>
      <c r="FC1238" s="1"/>
      <c r="FD1238" s="1"/>
      <c r="FE1238" s="1"/>
      <c r="FF1238" s="1"/>
      <c r="FG1238" s="1"/>
      <c r="FH1238" s="1"/>
      <c r="FI1238" s="1"/>
      <c r="FJ1238" s="1"/>
      <c r="FK1238" s="1"/>
      <c r="FL1238" s="1"/>
      <c r="FM1238" s="1"/>
      <c r="FN1238" s="1"/>
      <c r="FO1238" s="1"/>
      <c r="FP1238" s="1"/>
      <c r="FQ1238" s="1"/>
      <c r="FR1238" s="1"/>
      <c r="FS1238" s="1"/>
      <c r="FT1238" s="1"/>
      <c r="FU1238" s="1"/>
      <c r="FV1238" s="1"/>
      <c r="FW1238" s="1"/>
      <c r="FX1238" s="1"/>
      <c r="FY1238" s="1"/>
      <c r="FZ1238" s="1"/>
      <c r="GA1238" s="1"/>
      <c r="GB1238" s="1"/>
      <c r="GC1238" s="1"/>
      <c r="GD1238" s="1"/>
      <c r="GE1238" s="1"/>
      <c r="GF1238" s="1"/>
      <c r="GG1238" s="1"/>
      <c r="GH1238" s="1"/>
      <c r="GI1238" s="1"/>
      <c r="GJ1238" s="1"/>
      <c r="GK1238" s="1"/>
      <c r="GL1238" s="1"/>
      <c r="GM1238" s="1"/>
      <c r="GN1238" s="1"/>
      <c r="GO1238" s="1"/>
      <c r="GP1238" s="1"/>
      <c r="GQ1238" s="1"/>
      <c r="GR1238" s="1"/>
      <c r="GS1238" s="1"/>
      <c r="GT1238" s="1"/>
      <c r="GU1238" s="1"/>
      <c r="GV1238" s="1"/>
      <c r="GW1238" s="1"/>
      <c r="GX1238" s="1"/>
    </row>
    <row r="1239" spans="1:206" s="4" customFormat="1">
      <c r="A1239" s="6"/>
      <c r="B1239" s="6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2"/>
      <c r="U1239" s="2"/>
      <c r="V1239" s="79"/>
      <c r="W1239" s="146"/>
      <c r="X1239" s="129"/>
      <c r="Y1239" s="79"/>
      <c r="Z1239" s="77"/>
      <c r="AA1239" s="77"/>
      <c r="AB1239" s="2"/>
      <c r="AC1239" s="2"/>
      <c r="AD1239" s="239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X1239" s="1"/>
      <c r="CY1239" s="1"/>
      <c r="CZ1239" s="1"/>
      <c r="DA1239" s="1"/>
      <c r="DB1239" s="1"/>
      <c r="DC1239" s="1"/>
      <c r="DD1239" s="1"/>
      <c r="DE1239" s="1"/>
      <c r="DF1239" s="1"/>
      <c r="DG1239" s="1"/>
      <c r="DH1239" s="1"/>
      <c r="DI1239" s="1"/>
      <c r="DJ1239" s="1"/>
      <c r="DK1239" s="1"/>
      <c r="DL1239" s="1"/>
      <c r="DM1239" s="1"/>
      <c r="DN1239" s="1"/>
      <c r="DO1239" s="1"/>
      <c r="DP1239" s="1"/>
      <c r="DQ1239" s="1"/>
      <c r="DR1239" s="1"/>
      <c r="DS1239" s="1"/>
      <c r="DT1239" s="1"/>
      <c r="DU1239" s="1"/>
      <c r="DV1239" s="1"/>
      <c r="DW1239" s="1"/>
      <c r="DX1239" s="1"/>
      <c r="DY1239" s="1"/>
      <c r="DZ1239" s="1"/>
      <c r="EA1239" s="1"/>
      <c r="EB1239" s="1"/>
      <c r="EC1239" s="1"/>
      <c r="ED1239" s="1"/>
      <c r="EE1239" s="1"/>
      <c r="EF1239" s="1"/>
      <c r="EG1239" s="1"/>
      <c r="EH1239" s="1"/>
      <c r="EI1239" s="1"/>
      <c r="EJ1239" s="1"/>
      <c r="EK1239" s="1"/>
      <c r="EL1239" s="1"/>
      <c r="EM1239" s="1"/>
      <c r="EN1239" s="1"/>
      <c r="EO1239" s="1"/>
      <c r="EP1239" s="1"/>
      <c r="EQ1239" s="1"/>
      <c r="ER1239" s="1"/>
      <c r="ES1239" s="1"/>
      <c r="ET1239" s="1"/>
      <c r="EU1239" s="1"/>
      <c r="EV1239" s="1"/>
      <c r="EW1239" s="1"/>
      <c r="EX1239" s="1"/>
      <c r="EY1239" s="1"/>
      <c r="EZ1239" s="1"/>
      <c r="FA1239" s="1"/>
      <c r="FB1239" s="1"/>
      <c r="FC1239" s="1"/>
      <c r="FD1239" s="1"/>
      <c r="FE1239" s="1"/>
      <c r="FF1239" s="1"/>
      <c r="FG1239" s="1"/>
      <c r="FH1239" s="1"/>
      <c r="FI1239" s="1"/>
      <c r="FJ1239" s="1"/>
      <c r="FK1239" s="1"/>
      <c r="FL1239" s="1"/>
      <c r="FM1239" s="1"/>
      <c r="FN1239" s="1"/>
      <c r="FO1239" s="1"/>
      <c r="FP1239" s="1"/>
      <c r="FQ1239" s="1"/>
      <c r="FR1239" s="1"/>
      <c r="FS1239" s="1"/>
      <c r="FT1239" s="1"/>
      <c r="FU1239" s="1"/>
      <c r="FV1239" s="1"/>
      <c r="FW1239" s="1"/>
      <c r="FX1239" s="1"/>
      <c r="FY1239" s="1"/>
      <c r="FZ1239" s="1"/>
      <c r="GA1239" s="1"/>
      <c r="GB1239" s="1"/>
      <c r="GC1239" s="1"/>
      <c r="GD1239" s="1"/>
      <c r="GE1239" s="1"/>
      <c r="GF1239" s="1"/>
      <c r="GG1239" s="1"/>
      <c r="GH1239" s="1"/>
      <c r="GI1239" s="1"/>
      <c r="GJ1239" s="1"/>
      <c r="GK1239" s="1"/>
      <c r="GL1239" s="1"/>
      <c r="GM1239" s="1"/>
      <c r="GN1239" s="1"/>
      <c r="GO1239" s="1"/>
      <c r="GP1239" s="1"/>
      <c r="GQ1239" s="1"/>
      <c r="GR1239" s="1"/>
      <c r="GS1239" s="1"/>
      <c r="GT1239" s="1"/>
      <c r="GU1239" s="1"/>
      <c r="GV1239" s="1"/>
      <c r="GW1239" s="1"/>
      <c r="GX1239" s="1"/>
    </row>
    <row r="1240" spans="1:206" s="4" customFormat="1">
      <c r="A1240" s="6"/>
      <c r="B1240" s="6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2"/>
      <c r="U1240" s="2"/>
      <c r="V1240" s="79"/>
      <c r="W1240" s="146"/>
      <c r="X1240" s="129"/>
      <c r="Y1240" s="79"/>
      <c r="Z1240" s="77"/>
      <c r="AA1240" s="77"/>
      <c r="AB1240" s="2"/>
      <c r="AC1240" s="2"/>
      <c r="AD1240" s="239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X1240" s="1"/>
      <c r="CY1240" s="1"/>
      <c r="CZ1240" s="1"/>
      <c r="DA1240" s="1"/>
      <c r="DB1240" s="1"/>
      <c r="DC1240" s="1"/>
      <c r="DD1240" s="1"/>
      <c r="DE1240" s="1"/>
      <c r="DF1240" s="1"/>
      <c r="DG1240" s="1"/>
      <c r="DH1240" s="1"/>
      <c r="DI1240" s="1"/>
      <c r="DJ1240" s="1"/>
      <c r="DK1240" s="1"/>
      <c r="DL1240" s="1"/>
      <c r="DM1240" s="1"/>
      <c r="DN1240" s="1"/>
      <c r="DO1240" s="1"/>
      <c r="DP1240" s="1"/>
      <c r="DQ1240" s="1"/>
      <c r="DR1240" s="1"/>
      <c r="DS1240" s="1"/>
      <c r="DT1240" s="1"/>
      <c r="DU1240" s="1"/>
      <c r="DV1240" s="1"/>
      <c r="DW1240" s="1"/>
      <c r="DX1240" s="1"/>
      <c r="DY1240" s="1"/>
      <c r="DZ1240" s="1"/>
      <c r="EA1240" s="1"/>
      <c r="EB1240" s="1"/>
      <c r="EC1240" s="1"/>
      <c r="ED1240" s="1"/>
      <c r="EE1240" s="1"/>
      <c r="EF1240" s="1"/>
      <c r="EG1240" s="1"/>
      <c r="EH1240" s="1"/>
      <c r="EI1240" s="1"/>
      <c r="EJ1240" s="1"/>
      <c r="EK1240" s="1"/>
      <c r="EL1240" s="1"/>
      <c r="EM1240" s="1"/>
      <c r="EN1240" s="1"/>
      <c r="EO1240" s="1"/>
      <c r="EP1240" s="1"/>
      <c r="EQ1240" s="1"/>
      <c r="ER1240" s="1"/>
      <c r="ES1240" s="1"/>
      <c r="ET1240" s="1"/>
      <c r="EU1240" s="1"/>
      <c r="EV1240" s="1"/>
      <c r="EW1240" s="1"/>
      <c r="EX1240" s="1"/>
      <c r="EY1240" s="1"/>
      <c r="EZ1240" s="1"/>
      <c r="FA1240" s="1"/>
      <c r="FB1240" s="1"/>
      <c r="FC1240" s="1"/>
      <c r="FD1240" s="1"/>
      <c r="FE1240" s="1"/>
      <c r="FF1240" s="1"/>
      <c r="FG1240" s="1"/>
      <c r="FH1240" s="1"/>
      <c r="FI1240" s="1"/>
      <c r="FJ1240" s="1"/>
      <c r="FK1240" s="1"/>
      <c r="FL1240" s="1"/>
      <c r="FM1240" s="1"/>
      <c r="FN1240" s="1"/>
      <c r="FO1240" s="1"/>
      <c r="FP1240" s="1"/>
      <c r="FQ1240" s="1"/>
      <c r="FR1240" s="1"/>
      <c r="FS1240" s="1"/>
      <c r="FT1240" s="1"/>
      <c r="FU1240" s="1"/>
      <c r="FV1240" s="1"/>
      <c r="FW1240" s="1"/>
      <c r="FX1240" s="1"/>
      <c r="FY1240" s="1"/>
      <c r="FZ1240" s="1"/>
      <c r="GA1240" s="1"/>
      <c r="GB1240" s="1"/>
      <c r="GC1240" s="1"/>
      <c r="GD1240" s="1"/>
      <c r="GE1240" s="1"/>
      <c r="GF1240" s="1"/>
      <c r="GG1240" s="1"/>
      <c r="GH1240" s="1"/>
      <c r="GI1240" s="1"/>
      <c r="GJ1240" s="1"/>
      <c r="GK1240" s="1"/>
      <c r="GL1240" s="1"/>
      <c r="GM1240" s="1"/>
      <c r="GN1240" s="1"/>
      <c r="GO1240" s="1"/>
      <c r="GP1240" s="1"/>
      <c r="GQ1240" s="1"/>
      <c r="GR1240" s="1"/>
      <c r="GS1240" s="1"/>
      <c r="GT1240" s="1"/>
      <c r="GU1240" s="1"/>
      <c r="GV1240" s="1"/>
      <c r="GW1240" s="1"/>
      <c r="GX1240" s="1"/>
    </row>
    <row r="1241" spans="1:206" s="4" customFormat="1">
      <c r="A1241" s="6"/>
      <c r="B1241" s="6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2"/>
      <c r="U1241" s="2"/>
      <c r="V1241" s="79"/>
      <c r="W1241" s="146"/>
      <c r="X1241" s="129"/>
      <c r="Y1241" s="79"/>
      <c r="Z1241" s="77"/>
      <c r="AA1241" s="77"/>
      <c r="AB1241" s="2"/>
      <c r="AC1241" s="2"/>
      <c r="AD1241" s="239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  <c r="CW1241" s="1"/>
      <c r="CX1241" s="1"/>
      <c r="CY1241" s="1"/>
      <c r="CZ1241" s="1"/>
      <c r="DA1241" s="1"/>
      <c r="DB1241" s="1"/>
      <c r="DC1241" s="1"/>
      <c r="DD1241" s="1"/>
      <c r="DE1241" s="1"/>
      <c r="DF1241" s="1"/>
      <c r="DG1241" s="1"/>
      <c r="DH1241" s="1"/>
      <c r="DI1241" s="1"/>
      <c r="DJ1241" s="1"/>
      <c r="DK1241" s="1"/>
      <c r="DL1241" s="1"/>
      <c r="DM1241" s="1"/>
      <c r="DN1241" s="1"/>
      <c r="DO1241" s="1"/>
      <c r="DP1241" s="1"/>
      <c r="DQ1241" s="1"/>
      <c r="DR1241" s="1"/>
      <c r="DS1241" s="1"/>
      <c r="DT1241" s="1"/>
      <c r="DU1241" s="1"/>
      <c r="DV1241" s="1"/>
      <c r="DW1241" s="1"/>
      <c r="DX1241" s="1"/>
      <c r="DY1241" s="1"/>
      <c r="DZ1241" s="1"/>
      <c r="EA1241" s="1"/>
      <c r="EB1241" s="1"/>
      <c r="EC1241" s="1"/>
      <c r="ED1241" s="1"/>
      <c r="EE1241" s="1"/>
      <c r="EF1241" s="1"/>
      <c r="EG1241" s="1"/>
      <c r="EH1241" s="1"/>
      <c r="EI1241" s="1"/>
      <c r="EJ1241" s="1"/>
      <c r="EK1241" s="1"/>
      <c r="EL1241" s="1"/>
      <c r="EM1241" s="1"/>
      <c r="EN1241" s="1"/>
      <c r="EO1241" s="1"/>
      <c r="EP1241" s="1"/>
      <c r="EQ1241" s="1"/>
      <c r="ER1241" s="1"/>
      <c r="ES1241" s="1"/>
      <c r="ET1241" s="1"/>
      <c r="EU1241" s="1"/>
      <c r="EV1241" s="1"/>
      <c r="EW1241" s="1"/>
      <c r="EX1241" s="1"/>
      <c r="EY1241" s="1"/>
      <c r="EZ1241" s="1"/>
      <c r="FA1241" s="1"/>
      <c r="FB1241" s="1"/>
      <c r="FC1241" s="1"/>
      <c r="FD1241" s="1"/>
      <c r="FE1241" s="1"/>
      <c r="FF1241" s="1"/>
      <c r="FG1241" s="1"/>
      <c r="FH1241" s="1"/>
      <c r="FI1241" s="1"/>
      <c r="FJ1241" s="1"/>
      <c r="FK1241" s="1"/>
      <c r="FL1241" s="1"/>
      <c r="FM1241" s="1"/>
      <c r="FN1241" s="1"/>
      <c r="FO1241" s="1"/>
      <c r="FP1241" s="1"/>
      <c r="FQ1241" s="1"/>
      <c r="FR1241" s="1"/>
      <c r="FS1241" s="1"/>
      <c r="FT1241" s="1"/>
      <c r="FU1241" s="1"/>
      <c r="FV1241" s="1"/>
      <c r="FW1241" s="1"/>
      <c r="FX1241" s="1"/>
      <c r="FY1241" s="1"/>
      <c r="FZ1241" s="1"/>
      <c r="GA1241" s="1"/>
      <c r="GB1241" s="1"/>
      <c r="GC1241" s="1"/>
      <c r="GD1241" s="1"/>
      <c r="GE1241" s="1"/>
      <c r="GF1241" s="1"/>
      <c r="GG1241" s="1"/>
      <c r="GH1241" s="1"/>
      <c r="GI1241" s="1"/>
      <c r="GJ1241" s="1"/>
      <c r="GK1241" s="1"/>
      <c r="GL1241" s="1"/>
      <c r="GM1241" s="1"/>
      <c r="GN1241" s="1"/>
      <c r="GO1241" s="1"/>
      <c r="GP1241" s="1"/>
      <c r="GQ1241" s="1"/>
      <c r="GR1241" s="1"/>
      <c r="GS1241" s="1"/>
      <c r="GT1241" s="1"/>
      <c r="GU1241" s="1"/>
      <c r="GV1241" s="1"/>
      <c r="GW1241" s="1"/>
      <c r="GX1241" s="1"/>
    </row>
    <row r="1242" spans="1:206" s="4" customFormat="1">
      <c r="A1242" s="6"/>
      <c r="B1242" s="6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2"/>
      <c r="U1242" s="2"/>
      <c r="V1242" s="79"/>
      <c r="W1242" s="146"/>
      <c r="X1242" s="129"/>
      <c r="Y1242" s="79"/>
      <c r="Z1242" s="77"/>
      <c r="AA1242" s="77"/>
      <c r="AB1242" s="2"/>
      <c r="AC1242" s="2"/>
      <c r="AD1242" s="239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  <c r="CM1242" s="1"/>
      <c r="CN1242" s="1"/>
      <c r="CO1242" s="1"/>
      <c r="CP1242" s="1"/>
      <c r="CQ1242" s="1"/>
      <c r="CR1242" s="1"/>
      <c r="CS1242" s="1"/>
      <c r="CT1242" s="1"/>
      <c r="CU1242" s="1"/>
      <c r="CV1242" s="1"/>
      <c r="CW1242" s="1"/>
      <c r="CX1242" s="1"/>
      <c r="CY1242" s="1"/>
      <c r="CZ1242" s="1"/>
      <c r="DA1242" s="1"/>
      <c r="DB1242" s="1"/>
      <c r="DC1242" s="1"/>
      <c r="DD1242" s="1"/>
      <c r="DE1242" s="1"/>
      <c r="DF1242" s="1"/>
      <c r="DG1242" s="1"/>
      <c r="DH1242" s="1"/>
      <c r="DI1242" s="1"/>
      <c r="DJ1242" s="1"/>
      <c r="DK1242" s="1"/>
      <c r="DL1242" s="1"/>
      <c r="DM1242" s="1"/>
      <c r="DN1242" s="1"/>
      <c r="DO1242" s="1"/>
      <c r="DP1242" s="1"/>
      <c r="DQ1242" s="1"/>
      <c r="DR1242" s="1"/>
      <c r="DS1242" s="1"/>
      <c r="DT1242" s="1"/>
      <c r="DU1242" s="1"/>
      <c r="DV1242" s="1"/>
      <c r="DW1242" s="1"/>
      <c r="DX1242" s="1"/>
      <c r="DY1242" s="1"/>
      <c r="DZ1242" s="1"/>
      <c r="EA1242" s="1"/>
      <c r="EB1242" s="1"/>
      <c r="EC1242" s="1"/>
      <c r="ED1242" s="1"/>
      <c r="EE1242" s="1"/>
      <c r="EF1242" s="1"/>
      <c r="EG1242" s="1"/>
      <c r="EH1242" s="1"/>
      <c r="EI1242" s="1"/>
      <c r="EJ1242" s="1"/>
      <c r="EK1242" s="1"/>
      <c r="EL1242" s="1"/>
      <c r="EM1242" s="1"/>
      <c r="EN1242" s="1"/>
      <c r="EO1242" s="1"/>
      <c r="EP1242" s="1"/>
      <c r="EQ1242" s="1"/>
      <c r="ER1242" s="1"/>
      <c r="ES1242" s="1"/>
      <c r="ET1242" s="1"/>
      <c r="EU1242" s="1"/>
      <c r="EV1242" s="1"/>
      <c r="EW1242" s="1"/>
      <c r="EX1242" s="1"/>
      <c r="EY1242" s="1"/>
      <c r="EZ1242" s="1"/>
      <c r="FA1242" s="1"/>
      <c r="FB1242" s="1"/>
      <c r="FC1242" s="1"/>
      <c r="FD1242" s="1"/>
      <c r="FE1242" s="1"/>
      <c r="FF1242" s="1"/>
      <c r="FG1242" s="1"/>
      <c r="FH1242" s="1"/>
      <c r="FI1242" s="1"/>
      <c r="FJ1242" s="1"/>
      <c r="FK1242" s="1"/>
      <c r="FL1242" s="1"/>
      <c r="FM1242" s="1"/>
      <c r="FN1242" s="1"/>
      <c r="FO1242" s="1"/>
      <c r="FP1242" s="1"/>
      <c r="FQ1242" s="1"/>
      <c r="FR1242" s="1"/>
      <c r="FS1242" s="1"/>
      <c r="FT1242" s="1"/>
      <c r="FU1242" s="1"/>
      <c r="FV1242" s="1"/>
      <c r="FW1242" s="1"/>
      <c r="FX1242" s="1"/>
      <c r="FY1242" s="1"/>
      <c r="FZ1242" s="1"/>
      <c r="GA1242" s="1"/>
      <c r="GB1242" s="1"/>
      <c r="GC1242" s="1"/>
      <c r="GD1242" s="1"/>
      <c r="GE1242" s="1"/>
      <c r="GF1242" s="1"/>
      <c r="GG1242" s="1"/>
      <c r="GH1242" s="1"/>
      <c r="GI1242" s="1"/>
      <c r="GJ1242" s="1"/>
      <c r="GK1242" s="1"/>
      <c r="GL1242" s="1"/>
      <c r="GM1242" s="1"/>
      <c r="GN1242" s="1"/>
      <c r="GO1242" s="1"/>
      <c r="GP1242" s="1"/>
      <c r="GQ1242" s="1"/>
      <c r="GR1242" s="1"/>
      <c r="GS1242" s="1"/>
      <c r="GT1242" s="1"/>
      <c r="GU1242" s="1"/>
      <c r="GV1242" s="1"/>
      <c r="GW1242" s="1"/>
      <c r="GX1242" s="1"/>
    </row>
    <row r="1243" spans="1:206" s="4" customFormat="1">
      <c r="A1243" s="6"/>
      <c r="B1243" s="6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2"/>
      <c r="U1243" s="2"/>
      <c r="V1243" s="79"/>
      <c r="W1243" s="146"/>
      <c r="X1243" s="129"/>
      <c r="Y1243" s="79"/>
      <c r="Z1243" s="77"/>
      <c r="AA1243" s="77"/>
      <c r="AB1243" s="2"/>
      <c r="AC1243" s="2"/>
      <c r="AD1243" s="239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  <c r="CW1243" s="1"/>
      <c r="CX1243" s="1"/>
      <c r="CY1243" s="1"/>
      <c r="CZ1243" s="1"/>
      <c r="DA1243" s="1"/>
      <c r="DB1243" s="1"/>
      <c r="DC1243" s="1"/>
      <c r="DD1243" s="1"/>
      <c r="DE1243" s="1"/>
      <c r="DF1243" s="1"/>
      <c r="DG1243" s="1"/>
      <c r="DH1243" s="1"/>
      <c r="DI1243" s="1"/>
      <c r="DJ1243" s="1"/>
      <c r="DK1243" s="1"/>
      <c r="DL1243" s="1"/>
      <c r="DM1243" s="1"/>
      <c r="DN1243" s="1"/>
      <c r="DO1243" s="1"/>
      <c r="DP1243" s="1"/>
      <c r="DQ1243" s="1"/>
      <c r="DR1243" s="1"/>
      <c r="DS1243" s="1"/>
      <c r="DT1243" s="1"/>
      <c r="DU1243" s="1"/>
      <c r="DV1243" s="1"/>
      <c r="DW1243" s="1"/>
      <c r="DX1243" s="1"/>
      <c r="DY1243" s="1"/>
      <c r="DZ1243" s="1"/>
      <c r="EA1243" s="1"/>
      <c r="EB1243" s="1"/>
      <c r="EC1243" s="1"/>
      <c r="ED1243" s="1"/>
      <c r="EE1243" s="1"/>
      <c r="EF1243" s="1"/>
      <c r="EG1243" s="1"/>
      <c r="EH1243" s="1"/>
      <c r="EI1243" s="1"/>
      <c r="EJ1243" s="1"/>
      <c r="EK1243" s="1"/>
      <c r="EL1243" s="1"/>
      <c r="EM1243" s="1"/>
      <c r="EN1243" s="1"/>
      <c r="EO1243" s="1"/>
      <c r="EP1243" s="1"/>
      <c r="EQ1243" s="1"/>
      <c r="ER1243" s="1"/>
      <c r="ES1243" s="1"/>
      <c r="ET1243" s="1"/>
      <c r="EU1243" s="1"/>
      <c r="EV1243" s="1"/>
      <c r="EW1243" s="1"/>
      <c r="EX1243" s="1"/>
      <c r="EY1243" s="1"/>
      <c r="EZ1243" s="1"/>
      <c r="FA1243" s="1"/>
      <c r="FB1243" s="1"/>
      <c r="FC1243" s="1"/>
      <c r="FD1243" s="1"/>
      <c r="FE1243" s="1"/>
      <c r="FF1243" s="1"/>
      <c r="FG1243" s="1"/>
      <c r="FH1243" s="1"/>
      <c r="FI1243" s="1"/>
      <c r="FJ1243" s="1"/>
      <c r="FK1243" s="1"/>
      <c r="FL1243" s="1"/>
      <c r="FM1243" s="1"/>
      <c r="FN1243" s="1"/>
      <c r="FO1243" s="1"/>
      <c r="FP1243" s="1"/>
      <c r="FQ1243" s="1"/>
      <c r="FR1243" s="1"/>
      <c r="FS1243" s="1"/>
      <c r="FT1243" s="1"/>
      <c r="FU1243" s="1"/>
      <c r="FV1243" s="1"/>
      <c r="FW1243" s="1"/>
      <c r="FX1243" s="1"/>
      <c r="FY1243" s="1"/>
      <c r="FZ1243" s="1"/>
      <c r="GA1243" s="1"/>
      <c r="GB1243" s="1"/>
      <c r="GC1243" s="1"/>
      <c r="GD1243" s="1"/>
      <c r="GE1243" s="1"/>
      <c r="GF1243" s="1"/>
      <c r="GG1243" s="1"/>
      <c r="GH1243" s="1"/>
      <c r="GI1243" s="1"/>
      <c r="GJ1243" s="1"/>
      <c r="GK1243" s="1"/>
      <c r="GL1243" s="1"/>
      <c r="GM1243" s="1"/>
      <c r="GN1243" s="1"/>
      <c r="GO1243" s="1"/>
      <c r="GP1243" s="1"/>
      <c r="GQ1243" s="1"/>
      <c r="GR1243" s="1"/>
      <c r="GS1243" s="1"/>
      <c r="GT1243" s="1"/>
      <c r="GU1243" s="1"/>
      <c r="GV1243" s="1"/>
      <c r="GW1243" s="1"/>
      <c r="GX1243" s="1"/>
    </row>
    <row r="1244" spans="1:206" s="4" customFormat="1">
      <c r="A1244" s="6"/>
      <c r="B1244" s="6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2"/>
      <c r="U1244" s="2"/>
      <c r="V1244" s="79"/>
      <c r="W1244" s="146"/>
      <c r="X1244" s="129"/>
      <c r="Y1244" s="79"/>
      <c r="Z1244" s="77"/>
      <c r="AA1244" s="77"/>
      <c r="AB1244" s="2"/>
      <c r="AC1244" s="2"/>
      <c r="AD1244" s="239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  <c r="CW1244" s="1"/>
      <c r="CX1244" s="1"/>
      <c r="CY1244" s="1"/>
      <c r="CZ1244" s="1"/>
      <c r="DA1244" s="1"/>
      <c r="DB1244" s="1"/>
      <c r="DC1244" s="1"/>
      <c r="DD1244" s="1"/>
      <c r="DE1244" s="1"/>
      <c r="DF1244" s="1"/>
      <c r="DG1244" s="1"/>
      <c r="DH1244" s="1"/>
      <c r="DI1244" s="1"/>
      <c r="DJ1244" s="1"/>
      <c r="DK1244" s="1"/>
      <c r="DL1244" s="1"/>
      <c r="DM1244" s="1"/>
      <c r="DN1244" s="1"/>
      <c r="DO1244" s="1"/>
      <c r="DP1244" s="1"/>
      <c r="DQ1244" s="1"/>
      <c r="DR1244" s="1"/>
      <c r="DS1244" s="1"/>
      <c r="DT1244" s="1"/>
      <c r="DU1244" s="1"/>
      <c r="DV1244" s="1"/>
      <c r="DW1244" s="1"/>
      <c r="DX1244" s="1"/>
      <c r="DY1244" s="1"/>
      <c r="DZ1244" s="1"/>
      <c r="EA1244" s="1"/>
      <c r="EB1244" s="1"/>
      <c r="EC1244" s="1"/>
      <c r="ED1244" s="1"/>
      <c r="EE1244" s="1"/>
      <c r="EF1244" s="1"/>
      <c r="EG1244" s="1"/>
      <c r="EH1244" s="1"/>
      <c r="EI1244" s="1"/>
      <c r="EJ1244" s="1"/>
      <c r="EK1244" s="1"/>
      <c r="EL1244" s="1"/>
      <c r="EM1244" s="1"/>
      <c r="EN1244" s="1"/>
      <c r="EO1244" s="1"/>
      <c r="EP1244" s="1"/>
      <c r="EQ1244" s="1"/>
      <c r="ER1244" s="1"/>
      <c r="ES1244" s="1"/>
      <c r="ET1244" s="1"/>
      <c r="EU1244" s="1"/>
      <c r="EV1244" s="1"/>
      <c r="EW1244" s="1"/>
      <c r="EX1244" s="1"/>
      <c r="EY1244" s="1"/>
      <c r="EZ1244" s="1"/>
      <c r="FA1244" s="1"/>
      <c r="FB1244" s="1"/>
      <c r="FC1244" s="1"/>
      <c r="FD1244" s="1"/>
      <c r="FE1244" s="1"/>
      <c r="FF1244" s="1"/>
      <c r="FG1244" s="1"/>
      <c r="FH1244" s="1"/>
      <c r="FI1244" s="1"/>
      <c r="FJ1244" s="1"/>
      <c r="FK1244" s="1"/>
      <c r="FL1244" s="1"/>
      <c r="FM1244" s="1"/>
      <c r="FN1244" s="1"/>
      <c r="FO1244" s="1"/>
      <c r="FP1244" s="1"/>
      <c r="FQ1244" s="1"/>
      <c r="FR1244" s="1"/>
      <c r="FS1244" s="1"/>
      <c r="FT1244" s="1"/>
      <c r="FU1244" s="1"/>
      <c r="FV1244" s="1"/>
      <c r="FW1244" s="1"/>
      <c r="FX1244" s="1"/>
      <c r="FY1244" s="1"/>
      <c r="FZ1244" s="1"/>
      <c r="GA1244" s="1"/>
      <c r="GB1244" s="1"/>
      <c r="GC1244" s="1"/>
      <c r="GD1244" s="1"/>
      <c r="GE1244" s="1"/>
      <c r="GF1244" s="1"/>
      <c r="GG1244" s="1"/>
      <c r="GH1244" s="1"/>
      <c r="GI1244" s="1"/>
      <c r="GJ1244" s="1"/>
      <c r="GK1244" s="1"/>
      <c r="GL1244" s="1"/>
      <c r="GM1244" s="1"/>
      <c r="GN1244" s="1"/>
      <c r="GO1244" s="1"/>
      <c r="GP1244" s="1"/>
      <c r="GQ1244" s="1"/>
      <c r="GR1244" s="1"/>
      <c r="GS1244" s="1"/>
      <c r="GT1244" s="1"/>
      <c r="GU1244" s="1"/>
      <c r="GV1244" s="1"/>
      <c r="GW1244" s="1"/>
      <c r="GX1244" s="1"/>
    </row>
    <row r="1245" spans="1:206" s="4" customFormat="1">
      <c r="A1245" s="6"/>
      <c r="B1245" s="6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2"/>
      <c r="U1245" s="2"/>
      <c r="V1245" s="79"/>
      <c r="W1245" s="146"/>
      <c r="X1245" s="129"/>
      <c r="Y1245" s="79"/>
      <c r="Z1245" s="77"/>
      <c r="AA1245" s="77"/>
      <c r="AB1245" s="2"/>
      <c r="AC1245" s="2"/>
      <c r="AD1245" s="239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  <c r="CW1245" s="1"/>
      <c r="CX1245" s="1"/>
      <c r="CY1245" s="1"/>
      <c r="CZ1245" s="1"/>
      <c r="DA1245" s="1"/>
      <c r="DB1245" s="1"/>
      <c r="DC1245" s="1"/>
      <c r="DD1245" s="1"/>
      <c r="DE1245" s="1"/>
      <c r="DF1245" s="1"/>
      <c r="DG1245" s="1"/>
      <c r="DH1245" s="1"/>
      <c r="DI1245" s="1"/>
      <c r="DJ1245" s="1"/>
      <c r="DK1245" s="1"/>
      <c r="DL1245" s="1"/>
      <c r="DM1245" s="1"/>
      <c r="DN1245" s="1"/>
      <c r="DO1245" s="1"/>
      <c r="DP1245" s="1"/>
      <c r="DQ1245" s="1"/>
      <c r="DR1245" s="1"/>
      <c r="DS1245" s="1"/>
      <c r="DT1245" s="1"/>
      <c r="DU1245" s="1"/>
      <c r="DV1245" s="1"/>
      <c r="DW1245" s="1"/>
      <c r="DX1245" s="1"/>
      <c r="DY1245" s="1"/>
      <c r="DZ1245" s="1"/>
      <c r="EA1245" s="1"/>
      <c r="EB1245" s="1"/>
      <c r="EC1245" s="1"/>
      <c r="ED1245" s="1"/>
      <c r="EE1245" s="1"/>
      <c r="EF1245" s="1"/>
      <c r="EG1245" s="1"/>
      <c r="EH1245" s="1"/>
      <c r="EI1245" s="1"/>
      <c r="EJ1245" s="1"/>
      <c r="EK1245" s="1"/>
      <c r="EL1245" s="1"/>
      <c r="EM1245" s="1"/>
      <c r="EN1245" s="1"/>
      <c r="EO1245" s="1"/>
      <c r="EP1245" s="1"/>
      <c r="EQ1245" s="1"/>
      <c r="ER1245" s="1"/>
      <c r="ES1245" s="1"/>
      <c r="ET1245" s="1"/>
      <c r="EU1245" s="1"/>
      <c r="EV1245" s="1"/>
      <c r="EW1245" s="1"/>
      <c r="EX1245" s="1"/>
      <c r="EY1245" s="1"/>
      <c r="EZ1245" s="1"/>
      <c r="FA1245" s="1"/>
      <c r="FB1245" s="1"/>
      <c r="FC1245" s="1"/>
      <c r="FD1245" s="1"/>
      <c r="FE1245" s="1"/>
      <c r="FF1245" s="1"/>
      <c r="FG1245" s="1"/>
      <c r="FH1245" s="1"/>
      <c r="FI1245" s="1"/>
      <c r="FJ1245" s="1"/>
      <c r="FK1245" s="1"/>
      <c r="FL1245" s="1"/>
      <c r="FM1245" s="1"/>
      <c r="FN1245" s="1"/>
      <c r="FO1245" s="1"/>
      <c r="FP1245" s="1"/>
      <c r="FQ1245" s="1"/>
      <c r="FR1245" s="1"/>
      <c r="FS1245" s="1"/>
      <c r="FT1245" s="1"/>
      <c r="FU1245" s="1"/>
      <c r="FV1245" s="1"/>
      <c r="FW1245" s="1"/>
      <c r="FX1245" s="1"/>
      <c r="FY1245" s="1"/>
      <c r="FZ1245" s="1"/>
      <c r="GA1245" s="1"/>
      <c r="GB1245" s="1"/>
      <c r="GC1245" s="1"/>
      <c r="GD1245" s="1"/>
      <c r="GE1245" s="1"/>
      <c r="GF1245" s="1"/>
      <c r="GG1245" s="1"/>
      <c r="GH1245" s="1"/>
      <c r="GI1245" s="1"/>
      <c r="GJ1245" s="1"/>
      <c r="GK1245" s="1"/>
      <c r="GL1245" s="1"/>
      <c r="GM1245" s="1"/>
      <c r="GN1245" s="1"/>
      <c r="GO1245" s="1"/>
      <c r="GP1245" s="1"/>
      <c r="GQ1245" s="1"/>
      <c r="GR1245" s="1"/>
      <c r="GS1245" s="1"/>
      <c r="GT1245" s="1"/>
      <c r="GU1245" s="1"/>
      <c r="GV1245" s="1"/>
      <c r="GW1245" s="1"/>
      <c r="GX1245" s="1"/>
    </row>
    <row r="1246" spans="1:206" s="4" customFormat="1">
      <c r="A1246" s="6"/>
      <c r="B1246" s="6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2"/>
      <c r="U1246" s="2"/>
      <c r="V1246" s="79"/>
      <c r="W1246" s="146"/>
      <c r="X1246" s="129"/>
      <c r="Y1246" s="79"/>
      <c r="Z1246" s="77"/>
      <c r="AA1246" s="77"/>
      <c r="AB1246" s="2"/>
      <c r="AC1246" s="2"/>
      <c r="AD1246" s="239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  <c r="CW1246" s="1"/>
      <c r="CX1246" s="1"/>
      <c r="CY1246" s="1"/>
      <c r="CZ1246" s="1"/>
      <c r="DA1246" s="1"/>
      <c r="DB1246" s="1"/>
      <c r="DC1246" s="1"/>
      <c r="DD1246" s="1"/>
      <c r="DE1246" s="1"/>
      <c r="DF1246" s="1"/>
      <c r="DG1246" s="1"/>
      <c r="DH1246" s="1"/>
      <c r="DI1246" s="1"/>
      <c r="DJ1246" s="1"/>
      <c r="DK1246" s="1"/>
      <c r="DL1246" s="1"/>
      <c r="DM1246" s="1"/>
      <c r="DN1246" s="1"/>
      <c r="DO1246" s="1"/>
      <c r="DP1246" s="1"/>
      <c r="DQ1246" s="1"/>
      <c r="DR1246" s="1"/>
      <c r="DS1246" s="1"/>
      <c r="DT1246" s="1"/>
      <c r="DU1246" s="1"/>
      <c r="DV1246" s="1"/>
      <c r="DW1246" s="1"/>
      <c r="DX1246" s="1"/>
      <c r="DY1246" s="1"/>
      <c r="DZ1246" s="1"/>
      <c r="EA1246" s="1"/>
      <c r="EB1246" s="1"/>
      <c r="EC1246" s="1"/>
      <c r="ED1246" s="1"/>
      <c r="EE1246" s="1"/>
      <c r="EF1246" s="1"/>
      <c r="EG1246" s="1"/>
      <c r="EH1246" s="1"/>
      <c r="EI1246" s="1"/>
      <c r="EJ1246" s="1"/>
      <c r="EK1246" s="1"/>
      <c r="EL1246" s="1"/>
      <c r="EM1246" s="1"/>
      <c r="EN1246" s="1"/>
      <c r="EO1246" s="1"/>
      <c r="EP1246" s="1"/>
      <c r="EQ1246" s="1"/>
      <c r="ER1246" s="1"/>
      <c r="ES1246" s="1"/>
      <c r="ET1246" s="1"/>
      <c r="EU1246" s="1"/>
      <c r="EV1246" s="1"/>
      <c r="EW1246" s="1"/>
      <c r="EX1246" s="1"/>
      <c r="EY1246" s="1"/>
      <c r="EZ1246" s="1"/>
      <c r="FA1246" s="1"/>
      <c r="FB1246" s="1"/>
      <c r="FC1246" s="1"/>
      <c r="FD1246" s="1"/>
      <c r="FE1246" s="1"/>
      <c r="FF1246" s="1"/>
      <c r="FG1246" s="1"/>
      <c r="FH1246" s="1"/>
      <c r="FI1246" s="1"/>
      <c r="FJ1246" s="1"/>
      <c r="FK1246" s="1"/>
      <c r="FL1246" s="1"/>
      <c r="FM1246" s="1"/>
      <c r="FN1246" s="1"/>
      <c r="FO1246" s="1"/>
      <c r="FP1246" s="1"/>
      <c r="FQ1246" s="1"/>
      <c r="FR1246" s="1"/>
      <c r="FS1246" s="1"/>
      <c r="FT1246" s="1"/>
      <c r="FU1246" s="1"/>
      <c r="FV1246" s="1"/>
      <c r="FW1246" s="1"/>
      <c r="FX1246" s="1"/>
      <c r="FY1246" s="1"/>
      <c r="FZ1246" s="1"/>
      <c r="GA1246" s="1"/>
      <c r="GB1246" s="1"/>
      <c r="GC1246" s="1"/>
      <c r="GD1246" s="1"/>
      <c r="GE1246" s="1"/>
      <c r="GF1246" s="1"/>
      <c r="GG1246" s="1"/>
      <c r="GH1246" s="1"/>
      <c r="GI1246" s="1"/>
      <c r="GJ1246" s="1"/>
      <c r="GK1246" s="1"/>
      <c r="GL1246" s="1"/>
      <c r="GM1246" s="1"/>
      <c r="GN1246" s="1"/>
      <c r="GO1246" s="1"/>
      <c r="GP1246" s="1"/>
      <c r="GQ1246" s="1"/>
      <c r="GR1246" s="1"/>
      <c r="GS1246" s="1"/>
      <c r="GT1246" s="1"/>
      <c r="GU1246" s="1"/>
      <c r="GV1246" s="1"/>
      <c r="GW1246" s="1"/>
      <c r="GX1246" s="1"/>
    </row>
    <row r="1247" spans="1:206" s="4" customFormat="1">
      <c r="A1247" s="6"/>
      <c r="B1247" s="6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2"/>
      <c r="U1247" s="2"/>
      <c r="V1247" s="79"/>
      <c r="W1247" s="146"/>
      <c r="X1247" s="129"/>
      <c r="Y1247" s="79"/>
      <c r="Z1247" s="77"/>
      <c r="AA1247" s="77"/>
      <c r="AB1247" s="2"/>
      <c r="AC1247" s="2"/>
      <c r="AD1247" s="239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  <c r="CW1247" s="1"/>
      <c r="CX1247" s="1"/>
      <c r="CY1247" s="1"/>
      <c r="CZ1247" s="1"/>
      <c r="DA1247" s="1"/>
      <c r="DB1247" s="1"/>
      <c r="DC1247" s="1"/>
      <c r="DD1247" s="1"/>
      <c r="DE1247" s="1"/>
      <c r="DF1247" s="1"/>
      <c r="DG1247" s="1"/>
      <c r="DH1247" s="1"/>
      <c r="DI1247" s="1"/>
      <c r="DJ1247" s="1"/>
      <c r="DK1247" s="1"/>
      <c r="DL1247" s="1"/>
      <c r="DM1247" s="1"/>
      <c r="DN1247" s="1"/>
      <c r="DO1247" s="1"/>
      <c r="DP1247" s="1"/>
      <c r="DQ1247" s="1"/>
      <c r="DR1247" s="1"/>
      <c r="DS1247" s="1"/>
      <c r="DT1247" s="1"/>
      <c r="DU1247" s="1"/>
      <c r="DV1247" s="1"/>
      <c r="DW1247" s="1"/>
      <c r="DX1247" s="1"/>
      <c r="DY1247" s="1"/>
      <c r="DZ1247" s="1"/>
      <c r="EA1247" s="1"/>
      <c r="EB1247" s="1"/>
      <c r="EC1247" s="1"/>
      <c r="ED1247" s="1"/>
      <c r="EE1247" s="1"/>
      <c r="EF1247" s="1"/>
      <c r="EG1247" s="1"/>
      <c r="EH1247" s="1"/>
      <c r="EI1247" s="1"/>
      <c r="EJ1247" s="1"/>
      <c r="EK1247" s="1"/>
      <c r="EL1247" s="1"/>
      <c r="EM1247" s="1"/>
      <c r="EN1247" s="1"/>
      <c r="EO1247" s="1"/>
      <c r="EP1247" s="1"/>
      <c r="EQ1247" s="1"/>
      <c r="ER1247" s="1"/>
      <c r="ES1247" s="1"/>
      <c r="ET1247" s="1"/>
      <c r="EU1247" s="1"/>
      <c r="EV1247" s="1"/>
      <c r="EW1247" s="1"/>
      <c r="EX1247" s="1"/>
      <c r="EY1247" s="1"/>
      <c r="EZ1247" s="1"/>
      <c r="FA1247" s="1"/>
      <c r="FB1247" s="1"/>
      <c r="FC1247" s="1"/>
      <c r="FD1247" s="1"/>
      <c r="FE1247" s="1"/>
      <c r="FF1247" s="1"/>
      <c r="FG1247" s="1"/>
      <c r="FH1247" s="1"/>
      <c r="FI1247" s="1"/>
      <c r="FJ1247" s="1"/>
      <c r="FK1247" s="1"/>
      <c r="FL1247" s="1"/>
      <c r="FM1247" s="1"/>
      <c r="FN1247" s="1"/>
      <c r="FO1247" s="1"/>
      <c r="FP1247" s="1"/>
      <c r="FQ1247" s="1"/>
      <c r="FR1247" s="1"/>
      <c r="FS1247" s="1"/>
      <c r="FT1247" s="1"/>
      <c r="FU1247" s="1"/>
      <c r="FV1247" s="1"/>
      <c r="FW1247" s="1"/>
      <c r="FX1247" s="1"/>
      <c r="FY1247" s="1"/>
      <c r="FZ1247" s="1"/>
      <c r="GA1247" s="1"/>
      <c r="GB1247" s="1"/>
      <c r="GC1247" s="1"/>
      <c r="GD1247" s="1"/>
      <c r="GE1247" s="1"/>
      <c r="GF1247" s="1"/>
      <c r="GG1247" s="1"/>
      <c r="GH1247" s="1"/>
      <c r="GI1247" s="1"/>
      <c r="GJ1247" s="1"/>
      <c r="GK1247" s="1"/>
      <c r="GL1247" s="1"/>
      <c r="GM1247" s="1"/>
      <c r="GN1247" s="1"/>
      <c r="GO1247" s="1"/>
      <c r="GP1247" s="1"/>
      <c r="GQ1247" s="1"/>
      <c r="GR1247" s="1"/>
      <c r="GS1247" s="1"/>
      <c r="GT1247" s="1"/>
      <c r="GU1247" s="1"/>
      <c r="GV1247" s="1"/>
      <c r="GW1247" s="1"/>
      <c r="GX1247" s="1"/>
    </row>
    <row r="1248" spans="1:206" s="4" customFormat="1">
      <c r="A1248" s="6"/>
      <c r="B1248" s="6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2"/>
      <c r="U1248" s="2"/>
      <c r="V1248" s="79"/>
      <c r="W1248" s="146"/>
      <c r="X1248" s="129"/>
      <c r="Y1248" s="79"/>
      <c r="Z1248" s="77"/>
      <c r="AA1248" s="77"/>
      <c r="AB1248" s="2"/>
      <c r="AC1248" s="2"/>
      <c r="AD1248" s="239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  <c r="CW1248" s="1"/>
      <c r="CX1248" s="1"/>
      <c r="CY1248" s="1"/>
      <c r="CZ1248" s="1"/>
      <c r="DA1248" s="1"/>
      <c r="DB1248" s="1"/>
      <c r="DC1248" s="1"/>
      <c r="DD1248" s="1"/>
      <c r="DE1248" s="1"/>
      <c r="DF1248" s="1"/>
      <c r="DG1248" s="1"/>
      <c r="DH1248" s="1"/>
      <c r="DI1248" s="1"/>
      <c r="DJ1248" s="1"/>
      <c r="DK1248" s="1"/>
      <c r="DL1248" s="1"/>
      <c r="DM1248" s="1"/>
      <c r="DN1248" s="1"/>
      <c r="DO1248" s="1"/>
      <c r="DP1248" s="1"/>
      <c r="DQ1248" s="1"/>
      <c r="DR1248" s="1"/>
      <c r="DS1248" s="1"/>
      <c r="DT1248" s="1"/>
      <c r="DU1248" s="1"/>
      <c r="DV1248" s="1"/>
      <c r="DW1248" s="1"/>
      <c r="DX1248" s="1"/>
      <c r="DY1248" s="1"/>
      <c r="DZ1248" s="1"/>
      <c r="EA1248" s="1"/>
      <c r="EB1248" s="1"/>
      <c r="EC1248" s="1"/>
      <c r="ED1248" s="1"/>
      <c r="EE1248" s="1"/>
      <c r="EF1248" s="1"/>
      <c r="EG1248" s="1"/>
      <c r="EH1248" s="1"/>
      <c r="EI1248" s="1"/>
      <c r="EJ1248" s="1"/>
      <c r="EK1248" s="1"/>
      <c r="EL1248" s="1"/>
      <c r="EM1248" s="1"/>
      <c r="EN1248" s="1"/>
      <c r="EO1248" s="1"/>
      <c r="EP1248" s="1"/>
      <c r="EQ1248" s="1"/>
      <c r="ER1248" s="1"/>
      <c r="ES1248" s="1"/>
      <c r="ET1248" s="1"/>
      <c r="EU1248" s="1"/>
      <c r="EV1248" s="1"/>
      <c r="EW1248" s="1"/>
      <c r="EX1248" s="1"/>
      <c r="EY1248" s="1"/>
      <c r="EZ1248" s="1"/>
      <c r="FA1248" s="1"/>
      <c r="FB1248" s="1"/>
      <c r="FC1248" s="1"/>
      <c r="FD1248" s="1"/>
      <c r="FE1248" s="1"/>
      <c r="FF1248" s="1"/>
      <c r="FG1248" s="1"/>
      <c r="FH1248" s="1"/>
      <c r="FI1248" s="1"/>
      <c r="FJ1248" s="1"/>
      <c r="FK1248" s="1"/>
      <c r="FL1248" s="1"/>
      <c r="FM1248" s="1"/>
      <c r="FN1248" s="1"/>
      <c r="FO1248" s="1"/>
      <c r="FP1248" s="1"/>
      <c r="FQ1248" s="1"/>
      <c r="FR1248" s="1"/>
      <c r="FS1248" s="1"/>
      <c r="FT1248" s="1"/>
      <c r="FU1248" s="1"/>
      <c r="FV1248" s="1"/>
      <c r="FW1248" s="1"/>
      <c r="FX1248" s="1"/>
      <c r="FY1248" s="1"/>
      <c r="FZ1248" s="1"/>
      <c r="GA1248" s="1"/>
      <c r="GB1248" s="1"/>
      <c r="GC1248" s="1"/>
      <c r="GD1248" s="1"/>
      <c r="GE1248" s="1"/>
      <c r="GF1248" s="1"/>
      <c r="GG1248" s="1"/>
      <c r="GH1248" s="1"/>
      <c r="GI1248" s="1"/>
      <c r="GJ1248" s="1"/>
      <c r="GK1248" s="1"/>
      <c r="GL1248" s="1"/>
      <c r="GM1248" s="1"/>
      <c r="GN1248" s="1"/>
      <c r="GO1248" s="1"/>
      <c r="GP1248" s="1"/>
      <c r="GQ1248" s="1"/>
      <c r="GR1248" s="1"/>
      <c r="GS1248" s="1"/>
      <c r="GT1248" s="1"/>
      <c r="GU1248" s="1"/>
      <c r="GV1248" s="1"/>
      <c r="GW1248" s="1"/>
      <c r="GX1248" s="1"/>
    </row>
    <row r="1249" spans="1:206" s="4" customFormat="1">
      <c r="A1249" s="6"/>
      <c r="B1249" s="6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2"/>
      <c r="U1249" s="2"/>
      <c r="V1249" s="79"/>
      <c r="W1249" s="146"/>
      <c r="X1249" s="129"/>
      <c r="Y1249" s="79"/>
      <c r="Z1249" s="77"/>
      <c r="AA1249" s="77"/>
      <c r="AB1249" s="2"/>
      <c r="AC1249" s="2"/>
      <c r="AD1249" s="239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  <c r="CW1249" s="1"/>
      <c r="CX1249" s="1"/>
      <c r="CY1249" s="1"/>
      <c r="CZ1249" s="1"/>
      <c r="DA1249" s="1"/>
      <c r="DB1249" s="1"/>
      <c r="DC1249" s="1"/>
      <c r="DD1249" s="1"/>
      <c r="DE1249" s="1"/>
      <c r="DF1249" s="1"/>
      <c r="DG1249" s="1"/>
      <c r="DH1249" s="1"/>
      <c r="DI1249" s="1"/>
      <c r="DJ1249" s="1"/>
      <c r="DK1249" s="1"/>
      <c r="DL1249" s="1"/>
      <c r="DM1249" s="1"/>
      <c r="DN1249" s="1"/>
      <c r="DO1249" s="1"/>
      <c r="DP1249" s="1"/>
      <c r="DQ1249" s="1"/>
      <c r="DR1249" s="1"/>
      <c r="DS1249" s="1"/>
      <c r="DT1249" s="1"/>
      <c r="DU1249" s="1"/>
      <c r="DV1249" s="1"/>
      <c r="DW1249" s="1"/>
      <c r="DX1249" s="1"/>
      <c r="DY1249" s="1"/>
      <c r="DZ1249" s="1"/>
      <c r="EA1249" s="1"/>
      <c r="EB1249" s="1"/>
      <c r="EC1249" s="1"/>
      <c r="ED1249" s="1"/>
      <c r="EE1249" s="1"/>
      <c r="EF1249" s="1"/>
      <c r="EG1249" s="1"/>
      <c r="EH1249" s="1"/>
      <c r="EI1249" s="1"/>
      <c r="EJ1249" s="1"/>
      <c r="EK1249" s="1"/>
      <c r="EL1249" s="1"/>
      <c r="EM1249" s="1"/>
      <c r="EN1249" s="1"/>
      <c r="EO1249" s="1"/>
      <c r="EP1249" s="1"/>
      <c r="EQ1249" s="1"/>
      <c r="ER1249" s="1"/>
      <c r="ES1249" s="1"/>
      <c r="ET1249" s="1"/>
      <c r="EU1249" s="1"/>
      <c r="EV1249" s="1"/>
      <c r="EW1249" s="1"/>
      <c r="EX1249" s="1"/>
      <c r="EY1249" s="1"/>
      <c r="EZ1249" s="1"/>
      <c r="FA1249" s="1"/>
      <c r="FB1249" s="1"/>
      <c r="FC1249" s="1"/>
      <c r="FD1249" s="1"/>
      <c r="FE1249" s="1"/>
      <c r="FF1249" s="1"/>
      <c r="FG1249" s="1"/>
      <c r="FH1249" s="1"/>
      <c r="FI1249" s="1"/>
      <c r="FJ1249" s="1"/>
      <c r="FK1249" s="1"/>
      <c r="FL1249" s="1"/>
      <c r="FM1249" s="1"/>
      <c r="FN1249" s="1"/>
      <c r="FO1249" s="1"/>
      <c r="FP1249" s="1"/>
      <c r="FQ1249" s="1"/>
      <c r="FR1249" s="1"/>
      <c r="FS1249" s="1"/>
      <c r="FT1249" s="1"/>
      <c r="FU1249" s="1"/>
      <c r="FV1249" s="1"/>
      <c r="FW1249" s="1"/>
      <c r="FX1249" s="1"/>
      <c r="FY1249" s="1"/>
      <c r="FZ1249" s="1"/>
      <c r="GA1249" s="1"/>
      <c r="GB1249" s="1"/>
      <c r="GC1249" s="1"/>
      <c r="GD1249" s="1"/>
      <c r="GE1249" s="1"/>
      <c r="GF1249" s="1"/>
      <c r="GG1249" s="1"/>
      <c r="GH1249" s="1"/>
      <c r="GI1249" s="1"/>
      <c r="GJ1249" s="1"/>
      <c r="GK1249" s="1"/>
      <c r="GL1249" s="1"/>
      <c r="GM1249" s="1"/>
      <c r="GN1249" s="1"/>
      <c r="GO1249" s="1"/>
      <c r="GP1249" s="1"/>
      <c r="GQ1249" s="1"/>
      <c r="GR1249" s="1"/>
      <c r="GS1249" s="1"/>
      <c r="GT1249" s="1"/>
      <c r="GU1249" s="1"/>
      <c r="GV1249" s="1"/>
      <c r="GW1249" s="1"/>
      <c r="GX1249" s="1"/>
    </row>
    <row r="1250" spans="1:206" s="4" customFormat="1">
      <c r="A1250" s="6"/>
      <c r="B1250" s="6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2"/>
      <c r="U1250" s="2"/>
      <c r="V1250" s="79"/>
      <c r="W1250" s="146"/>
      <c r="X1250" s="129"/>
      <c r="Y1250" s="79"/>
      <c r="Z1250" s="77"/>
      <c r="AA1250" s="77"/>
      <c r="AB1250" s="2"/>
      <c r="AC1250" s="2"/>
      <c r="AD1250" s="239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  <c r="CZ1250" s="1"/>
      <c r="DA1250" s="1"/>
      <c r="DB1250" s="1"/>
      <c r="DC1250" s="1"/>
      <c r="DD1250" s="1"/>
      <c r="DE1250" s="1"/>
      <c r="DF1250" s="1"/>
      <c r="DG1250" s="1"/>
      <c r="DH1250" s="1"/>
      <c r="DI1250" s="1"/>
      <c r="DJ1250" s="1"/>
      <c r="DK1250" s="1"/>
      <c r="DL1250" s="1"/>
      <c r="DM1250" s="1"/>
      <c r="DN1250" s="1"/>
      <c r="DO1250" s="1"/>
      <c r="DP1250" s="1"/>
      <c r="DQ1250" s="1"/>
      <c r="DR1250" s="1"/>
      <c r="DS1250" s="1"/>
      <c r="DT1250" s="1"/>
      <c r="DU1250" s="1"/>
      <c r="DV1250" s="1"/>
      <c r="DW1250" s="1"/>
      <c r="DX1250" s="1"/>
      <c r="DY1250" s="1"/>
      <c r="DZ1250" s="1"/>
      <c r="EA1250" s="1"/>
      <c r="EB1250" s="1"/>
      <c r="EC1250" s="1"/>
      <c r="ED1250" s="1"/>
      <c r="EE1250" s="1"/>
      <c r="EF1250" s="1"/>
      <c r="EG1250" s="1"/>
      <c r="EH1250" s="1"/>
      <c r="EI1250" s="1"/>
      <c r="EJ1250" s="1"/>
      <c r="EK1250" s="1"/>
      <c r="EL1250" s="1"/>
      <c r="EM1250" s="1"/>
      <c r="EN1250" s="1"/>
      <c r="EO1250" s="1"/>
      <c r="EP1250" s="1"/>
      <c r="EQ1250" s="1"/>
      <c r="ER1250" s="1"/>
      <c r="ES1250" s="1"/>
      <c r="ET1250" s="1"/>
      <c r="EU1250" s="1"/>
      <c r="EV1250" s="1"/>
      <c r="EW1250" s="1"/>
      <c r="EX1250" s="1"/>
      <c r="EY1250" s="1"/>
      <c r="EZ1250" s="1"/>
      <c r="FA1250" s="1"/>
      <c r="FB1250" s="1"/>
      <c r="FC1250" s="1"/>
      <c r="FD1250" s="1"/>
      <c r="FE1250" s="1"/>
      <c r="FF1250" s="1"/>
      <c r="FG1250" s="1"/>
      <c r="FH1250" s="1"/>
      <c r="FI1250" s="1"/>
      <c r="FJ1250" s="1"/>
      <c r="FK1250" s="1"/>
      <c r="FL1250" s="1"/>
      <c r="FM1250" s="1"/>
      <c r="FN1250" s="1"/>
      <c r="FO1250" s="1"/>
      <c r="FP1250" s="1"/>
      <c r="FQ1250" s="1"/>
      <c r="FR1250" s="1"/>
      <c r="FS1250" s="1"/>
      <c r="FT1250" s="1"/>
      <c r="FU1250" s="1"/>
      <c r="FV1250" s="1"/>
      <c r="FW1250" s="1"/>
      <c r="FX1250" s="1"/>
      <c r="FY1250" s="1"/>
      <c r="FZ1250" s="1"/>
      <c r="GA1250" s="1"/>
      <c r="GB1250" s="1"/>
      <c r="GC1250" s="1"/>
      <c r="GD1250" s="1"/>
      <c r="GE1250" s="1"/>
      <c r="GF1250" s="1"/>
      <c r="GG1250" s="1"/>
      <c r="GH1250" s="1"/>
      <c r="GI1250" s="1"/>
      <c r="GJ1250" s="1"/>
      <c r="GK1250" s="1"/>
      <c r="GL1250" s="1"/>
      <c r="GM1250" s="1"/>
      <c r="GN1250" s="1"/>
      <c r="GO1250" s="1"/>
      <c r="GP1250" s="1"/>
      <c r="GQ1250" s="1"/>
      <c r="GR1250" s="1"/>
      <c r="GS1250" s="1"/>
      <c r="GT1250" s="1"/>
      <c r="GU1250" s="1"/>
      <c r="GV1250" s="1"/>
      <c r="GW1250" s="1"/>
      <c r="GX1250" s="1"/>
    </row>
    <row r="1251" spans="1:206" s="4" customFormat="1">
      <c r="A1251" s="6"/>
      <c r="B1251" s="6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2"/>
      <c r="U1251" s="2"/>
      <c r="V1251" s="79"/>
      <c r="W1251" s="146"/>
      <c r="X1251" s="129"/>
      <c r="Y1251" s="79"/>
      <c r="Z1251" s="77"/>
      <c r="AA1251" s="77"/>
      <c r="AB1251" s="2"/>
      <c r="AC1251" s="2"/>
      <c r="AD1251" s="239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  <c r="CZ1251" s="1"/>
      <c r="DA1251" s="1"/>
      <c r="DB1251" s="1"/>
      <c r="DC1251" s="1"/>
      <c r="DD1251" s="1"/>
      <c r="DE1251" s="1"/>
      <c r="DF1251" s="1"/>
      <c r="DG1251" s="1"/>
      <c r="DH1251" s="1"/>
      <c r="DI1251" s="1"/>
      <c r="DJ1251" s="1"/>
      <c r="DK1251" s="1"/>
      <c r="DL1251" s="1"/>
      <c r="DM1251" s="1"/>
      <c r="DN1251" s="1"/>
      <c r="DO1251" s="1"/>
      <c r="DP1251" s="1"/>
      <c r="DQ1251" s="1"/>
      <c r="DR1251" s="1"/>
      <c r="DS1251" s="1"/>
      <c r="DT1251" s="1"/>
      <c r="DU1251" s="1"/>
      <c r="DV1251" s="1"/>
      <c r="DW1251" s="1"/>
      <c r="DX1251" s="1"/>
      <c r="DY1251" s="1"/>
      <c r="DZ1251" s="1"/>
      <c r="EA1251" s="1"/>
      <c r="EB1251" s="1"/>
      <c r="EC1251" s="1"/>
      <c r="ED1251" s="1"/>
      <c r="EE1251" s="1"/>
      <c r="EF1251" s="1"/>
      <c r="EG1251" s="1"/>
      <c r="EH1251" s="1"/>
      <c r="EI1251" s="1"/>
      <c r="EJ1251" s="1"/>
      <c r="EK1251" s="1"/>
      <c r="EL1251" s="1"/>
      <c r="EM1251" s="1"/>
      <c r="EN1251" s="1"/>
      <c r="EO1251" s="1"/>
      <c r="EP1251" s="1"/>
      <c r="EQ1251" s="1"/>
      <c r="ER1251" s="1"/>
      <c r="ES1251" s="1"/>
      <c r="ET1251" s="1"/>
      <c r="EU1251" s="1"/>
      <c r="EV1251" s="1"/>
      <c r="EW1251" s="1"/>
      <c r="EX1251" s="1"/>
      <c r="EY1251" s="1"/>
      <c r="EZ1251" s="1"/>
      <c r="FA1251" s="1"/>
      <c r="FB1251" s="1"/>
      <c r="FC1251" s="1"/>
      <c r="FD1251" s="1"/>
      <c r="FE1251" s="1"/>
      <c r="FF1251" s="1"/>
      <c r="FG1251" s="1"/>
      <c r="FH1251" s="1"/>
      <c r="FI1251" s="1"/>
      <c r="FJ1251" s="1"/>
      <c r="FK1251" s="1"/>
      <c r="FL1251" s="1"/>
      <c r="FM1251" s="1"/>
      <c r="FN1251" s="1"/>
      <c r="FO1251" s="1"/>
      <c r="FP1251" s="1"/>
      <c r="FQ1251" s="1"/>
      <c r="FR1251" s="1"/>
      <c r="FS1251" s="1"/>
      <c r="FT1251" s="1"/>
      <c r="FU1251" s="1"/>
      <c r="FV1251" s="1"/>
      <c r="FW1251" s="1"/>
      <c r="FX1251" s="1"/>
      <c r="FY1251" s="1"/>
      <c r="FZ1251" s="1"/>
      <c r="GA1251" s="1"/>
      <c r="GB1251" s="1"/>
      <c r="GC1251" s="1"/>
      <c r="GD1251" s="1"/>
      <c r="GE1251" s="1"/>
      <c r="GF1251" s="1"/>
      <c r="GG1251" s="1"/>
      <c r="GH1251" s="1"/>
      <c r="GI1251" s="1"/>
      <c r="GJ1251" s="1"/>
      <c r="GK1251" s="1"/>
      <c r="GL1251" s="1"/>
      <c r="GM1251" s="1"/>
      <c r="GN1251" s="1"/>
      <c r="GO1251" s="1"/>
      <c r="GP1251" s="1"/>
      <c r="GQ1251" s="1"/>
      <c r="GR1251" s="1"/>
      <c r="GS1251" s="1"/>
      <c r="GT1251" s="1"/>
      <c r="GU1251" s="1"/>
      <c r="GV1251" s="1"/>
      <c r="GW1251" s="1"/>
      <c r="GX1251" s="1"/>
    </row>
    <row r="1252" spans="1:206" s="4" customFormat="1">
      <c r="A1252" s="6"/>
      <c r="B1252" s="6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2"/>
      <c r="U1252" s="2"/>
      <c r="V1252" s="79"/>
      <c r="W1252" s="146"/>
      <c r="X1252" s="129"/>
      <c r="Y1252" s="79"/>
      <c r="Z1252" s="77"/>
      <c r="AA1252" s="77"/>
      <c r="AB1252" s="2"/>
      <c r="AC1252" s="2"/>
      <c r="AD1252" s="239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  <c r="CZ1252" s="1"/>
      <c r="DA1252" s="1"/>
      <c r="DB1252" s="1"/>
      <c r="DC1252" s="1"/>
      <c r="DD1252" s="1"/>
      <c r="DE1252" s="1"/>
      <c r="DF1252" s="1"/>
      <c r="DG1252" s="1"/>
      <c r="DH1252" s="1"/>
      <c r="DI1252" s="1"/>
      <c r="DJ1252" s="1"/>
      <c r="DK1252" s="1"/>
      <c r="DL1252" s="1"/>
      <c r="DM1252" s="1"/>
      <c r="DN1252" s="1"/>
      <c r="DO1252" s="1"/>
      <c r="DP1252" s="1"/>
      <c r="DQ1252" s="1"/>
      <c r="DR1252" s="1"/>
      <c r="DS1252" s="1"/>
      <c r="DT1252" s="1"/>
      <c r="DU1252" s="1"/>
      <c r="DV1252" s="1"/>
      <c r="DW1252" s="1"/>
      <c r="DX1252" s="1"/>
      <c r="DY1252" s="1"/>
      <c r="DZ1252" s="1"/>
      <c r="EA1252" s="1"/>
      <c r="EB1252" s="1"/>
      <c r="EC1252" s="1"/>
      <c r="ED1252" s="1"/>
      <c r="EE1252" s="1"/>
      <c r="EF1252" s="1"/>
      <c r="EG1252" s="1"/>
      <c r="EH1252" s="1"/>
      <c r="EI1252" s="1"/>
      <c r="EJ1252" s="1"/>
      <c r="EK1252" s="1"/>
      <c r="EL1252" s="1"/>
      <c r="EM1252" s="1"/>
      <c r="EN1252" s="1"/>
      <c r="EO1252" s="1"/>
      <c r="EP1252" s="1"/>
      <c r="EQ1252" s="1"/>
      <c r="ER1252" s="1"/>
      <c r="ES1252" s="1"/>
      <c r="ET1252" s="1"/>
      <c r="EU1252" s="1"/>
      <c r="EV1252" s="1"/>
      <c r="EW1252" s="1"/>
      <c r="EX1252" s="1"/>
      <c r="EY1252" s="1"/>
      <c r="EZ1252" s="1"/>
      <c r="FA1252" s="1"/>
      <c r="FB1252" s="1"/>
      <c r="FC1252" s="1"/>
      <c r="FD1252" s="1"/>
      <c r="FE1252" s="1"/>
      <c r="FF1252" s="1"/>
      <c r="FG1252" s="1"/>
      <c r="FH1252" s="1"/>
      <c r="FI1252" s="1"/>
      <c r="FJ1252" s="1"/>
      <c r="FK1252" s="1"/>
      <c r="FL1252" s="1"/>
      <c r="FM1252" s="1"/>
      <c r="FN1252" s="1"/>
      <c r="FO1252" s="1"/>
      <c r="FP1252" s="1"/>
      <c r="FQ1252" s="1"/>
      <c r="FR1252" s="1"/>
      <c r="FS1252" s="1"/>
      <c r="FT1252" s="1"/>
      <c r="FU1252" s="1"/>
      <c r="FV1252" s="1"/>
      <c r="FW1252" s="1"/>
      <c r="FX1252" s="1"/>
      <c r="FY1252" s="1"/>
      <c r="FZ1252" s="1"/>
      <c r="GA1252" s="1"/>
      <c r="GB1252" s="1"/>
      <c r="GC1252" s="1"/>
      <c r="GD1252" s="1"/>
      <c r="GE1252" s="1"/>
      <c r="GF1252" s="1"/>
      <c r="GG1252" s="1"/>
      <c r="GH1252" s="1"/>
      <c r="GI1252" s="1"/>
      <c r="GJ1252" s="1"/>
      <c r="GK1252" s="1"/>
      <c r="GL1252" s="1"/>
      <c r="GM1252" s="1"/>
      <c r="GN1252" s="1"/>
      <c r="GO1252" s="1"/>
      <c r="GP1252" s="1"/>
      <c r="GQ1252" s="1"/>
      <c r="GR1252" s="1"/>
      <c r="GS1252" s="1"/>
      <c r="GT1252" s="1"/>
      <c r="GU1252" s="1"/>
      <c r="GV1252" s="1"/>
      <c r="GW1252" s="1"/>
      <c r="GX1252" s="1"/>
    </row>
    <row r="1253" spans="1:206" s="4" customFormat="1">
      <c r="A1253" s="6"/>
      <c r="B1253" s="6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2"/>
      <c r="U1253" s="2"/>
      <c r="V1253" s="79"/>
      <c r="W1253" s="146"/>
      <c r="X1253" s="129"/>
      <c r="Y1253" s="79"/>
      <c r="Z1253" s="77"/>
      <c r="AA1253" s="77"/>
      <c r="AB1253" s="2"/>
      <c r="AC1253" s="2"/>
      <c r="AD1253" s="239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  <c r="CW1253" s="1"/>
      <c r="CX1253" s="1"/>
      <c r="CY1253" s="1"/>
      <c r="CZ1253" s="1"/>
      <c r="DA1253" s="1"/>
      <c r="DB1253" s="1"/>
      <c r="DC1253" s="1"/>
      <c r="DD1253" s="1"/>
      <c r="DE1253" s="1"/>
      <c r="DF1253" s="1"/>
      <c r="DG1253" s="1"/>
      <c r="DH1253" s="1"/>
      <c r="DI1253" s="1"/>
      <c r="DJ1253" s="1"/>
      <c r="DK1253" s="1"/>
      <c r="DL1253" s="1"/>
      <c r="DM1253" s="1"/>
      <c r="DN1253" s="1"/>
      <c r="DO1253" s="1"/>
      <c r="DP1253" s="1"/>
      <c r="DQ1253" s="1"/>
      <c r="DR1253" s="1"/>
      <c r="DS1253" s="1"/>
      <c r="DT1253" s="1"/>
      <c r="DU1253" s="1"/>
      <c r="DV1253" s="1"/>
      <c r="DW1253" s="1"/>
      <c r="DX1253" s="1"/>
      <c r="DY1253" s="1"/>
      <c r="DZ1253" s="1"/>
      <c r="EA1253" s="1"/>
      <c r="EB1253" s="1"/>
      <c r="EC1253" s="1"/>
      <c r="ED1253" s="1"/>
      <c r="EE1253" s="1"/>
      <c r="EF1253" s="1"/>
      <c r="EG1253" s="1"/>
      <c r="EH1253" s="1"/>
      <c r="EI1253" s="1"/>
      <c r="EJ1253" s="1"/>
      <c r="EK1253" s="1"/>
      <c r="EL1253" s="1"/>
      <c r="EM1253" s="1"/>
      <c r="EN1253" s="1"/>
      <c r="EO1253" s="1"/>
      <c r="EP1253" s="1"/>
      <c r="EQ1253" s="1"/>
      <c r="ER1253" s="1"/>
      <c r="ES1253" s="1"/>
      <c r="ET1253" s="1"/>
      <c r="EU1253" s="1"/>
      <c r="EV1253" s="1"/>
      <c r="EW1253" s="1"/>
      <c r="EX1253" s="1"/>
      <c r="EY1253" s="1"/>
      <c r="EZ1253" s="1"/>
      <c r="FA1253" s="1"/>
      <c r="FB1253" s="1"/>
      <c r="FC1253" s="1"/>
      <c r="FD1253" s="1"/>
      <c r="FE1253" s="1"/>
      <c r="FF1253" s="1"/>
      <c r="FG1253" s="1"/>
      <c r="FH1253" s="1"/>
      <c r="FI1253" s="1"/>
      <c r="FJ1253" s="1"/>
      <c r="FK1253" s="1"/>
      <c r="FL1253" s="1"/>
      <c r="FM1253" s="1"/>
      <c r="FN1253" s="1"/>
      <c r="FO1253" s="1"/>
      <c r="FP1253" s="1"/>
      <c r="FQ1253" s="1"/>
      <c r="FR1253" s="1"/>
      <c r="FS1253" s="1"/>
      <c r="FT1253" s="1"/>
      <c r="FU1253" s="1"/>
      <c r="FV1253" s="1"/>
      <c r="FW1253" s="1"/>
      <c r="FX1253" s="1"/>
      <c r="FY1253" s="1"/>
      <c r="FZ1253" s="1"/>
      <c r="GA1253" s="1"/>
      <c r="GB1253" s="1"/>
      <c r="GC1253" s="1"/>
      <c r="GD1253" s="1"/>
      <c r="GE1253" s="1"/>
      <c r="GF1253" s="1"/>
      <c r="GG1253" s="1"/>
      <c r="GH1253" s="1"/>
      <c r="GI1253" s="1"/>
      <c r="GJ1253" s="1"/>
      <c r="GK1253" s="1"/>
      <c r="GL1253" s="1"/>
      <c r="GM1253" s="1"/>
      <c r="GN1253" s="1"/>
      <c r="GO1253" s="1"/>
      <c r="GP1253" s="1"/>
      <c r="GQ1253" s="1"/>
      <c r="GR1253" s="1"/>
      <c r="GS1253" s="1"/>
      <c r="GT1253" s="1"/>
      <c r="GU1253" s="1"/>
      <c r="GV1253" s="1"/>
      <c r="GW1253" s="1"/>
      <c r="GX1253" s="1"/>
    </row>
    <row r="1254" spans="1:206" s="4" customFormat="1">
      <c r="A1254" s="6"/>
      <c r="B1254" s="6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2"/>
      <c r="U1254" s="2"/>
      <c r="V1254" s="79"/>
      <c r="W1254" s="146"/>
      <c r="X1254" s="129"/>
      <c r="Y1254" s="79"/>
      <c r="Z1254" s="77"/>
      <c r="AA1254" s="77"/>
      <c r="AB1254" s="2"/>
      <c r="AC1254" s="2"/>
      <c r="AD1254" s="239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  <c r="CW1254" s="1"/>
      <c r="CX1254" s="1"/>
      <c r="CY1254" s="1"/>
      <c r="CZ1254" s="1"/>
      <c r="DA1254" s="1"/>
      <c r="DB1254" s="1"/>
      <c r="DC1254" s="1"/>
      <c r="DD1254" s="1"/>
      <c r="DE1254" s="1"/>
      <c r="DF1254" s="1"/>
      <c r="DG1254" s="1"/>
      <c r="DH1254" s="1"/>
      <c r="DI1254" s="1"/>
      <c r="DJ1254" s="1"/>
      <c r="DK1254" s="1"/>
      <c r="DL1254" s="1"/>
      <c r="DM1254" s="1"/>
      <c r="DN1254" s="1"/>
      <c r="DO1254" s="1"/>
      <c r="DP1254" s="1"/>
      <c r="DQ1254" s="1"/>
      <c r="DR1254" s="1"/>
      <c r="DS1254" s="1"/>
      <c r="DT1254" s="1"/>
      <c r="DU1254" s="1"/>
      <c r="DV1254" s="1"/>
      <c r="DW1254" s="1"/>
      <c r="DX1254" s="1"/>
      <c r="DY1254" s="1"/>
      <c r="DZ1254" s="1"/>
      <c r="EA1254" s="1"/>
      <c r="EB1254" s="1"/>
      <c r="EC1254" s="1"/>
      <c r="ED1254" s="1"/>
      <c r="EE1254" s="1"/>
      <c r="EF1254" s="1"/>
      <c r="EG1254" s="1"/>
      <c r="EH1254" s="1"/>
      <c r="EI1254" s="1"/>
      <c r="EJ1254" s="1"/>
      <c r="EK1254" s="1"/>
      <c r="EL1254" s="1"/>
      <c r="EM1254" s="1"/>
      <c r="EN1254" s="1"/>
      <c r="EO1254" s="1"/>
      <c r="EP1254" s="1"/>
      <c r="EQ1254" s="1"/>
      <c r="ER1254" s="1"/>
      <c r="ES1254" s="1"/>
      <c r="ET1254" s="1"/>
      <c r="EU1254" s="1"/>
      <c r="EV1254" s="1"/>
      <c r="EW1254" s="1"/>
      <c r="EX1254" s="1"/>
      <c r="EY1254" s="1"/>
      <c r="EZ1254" s="1"/>
      <c r="FA1254" s="1"/>
      <c r="FB1254" s="1"/>
      <c r="FC1254" s="1"/>
      <c r="FD1254" s="1"/>
      <c r="FE1254" s="1"/>
      <c r="FF1254" s="1"/>
      <c r="FG1254" s="1"/>
      <c r="FH1254" s="1"/>
      <c r="FI1254" s="1"/>
      <c r="FJ1254" s="1"/>
      <c r="FK1254" s="1"/>
      <c r="FL1254" s="1"/>
      <c r="FM1254" s="1"/>
      <c r="FN1254" s="1"/>
      <c r="FO1254" s="1"/>
      <c r="FP1254" s="1"/>
      <c r="FQ1254" s="1"/>
      <c r="FR1254" s="1"/>
      <c r="FS1254" s="1"/>
      <c r="FT1254" s="1"/>
      <c r="FU1254" s="1"/>
      <c r="FV1254" s="1"/>
      <c r="FW1254" s="1"/>
      <c r="FX1254" s="1"/>
      <c r="FY1254" s="1"/>
      <c r="FZ1254" s="1"/>
      <c r="GA1254" s="1"/>
      <c r="GB1254" s="1"/>
      <c r="GC1254" s="1"/>
      <c r="GD1254" s="1"/>
      <c r="GE1254" s="1"/>
      <c r="GF1254" s="1"/>
      <c r="GG1254" s="1"/>
      <c r="GH1254" s="1"/>
      <c r="GI1254" s="1"/>
      <c r="GJ1254" s="1"/>
      <c r="GK1254" s="1"/>
      <c r="GL1254" s="1"/>
      <c r="GM1254" s="1"/>
      <c r="GN1254" s="1"/>
      <c r="GO1254" s="1"/>
      <c r="GP1254" s="1"/>
      <c r="GQ1254" s="1"/>
      <c r="GR1254" s="1"/>
      <c r="GS1254" s="1"/>
      <c r="GT1254" s="1"/>
      <c r="GU1254" s="1"/>
      <c r="GV1254" s="1"/>
      <c r="GW1254" s="1"/>
      <c r="GX1254" s="1"/>
    </row>
    <row r="1255" spans="1:206" s="4" customFormat="1">
      <c r="A1255" s="6"/>
      <c r="B1255" s="6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2"/>
      <c r="U1255" s="2"/>
      <c r="V1255" s="79"/>
      <c r="W1255" s="146"/>
      <c r="X1255" s="129"/>
      <c r="Y1255" s="79"/>
      <c r="Z1255" s="77"/>
      <c r="AA1255" s="77"/>
      <c r="AB1255" s="2"/>
      <c r="AC1255" s="2"/>
      <c r="AD1255" s="239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  <c r="CW1255" s="1"/>
      <c r="CX1255" s="1"/>
      <c r="CY1255" s="1"/>
      <c r="CZ1255" s="1"/>
      <c r="DA1255" s="1"/>
      <c r="DB1255" s="1"/>
      <c r="DC1255" s="1"/>
      <c r="DD1255" s="1"/>
      <c r="DE1255" s="1"/>
      <c r="DF1255" s="1"/>
      <c r="DG1255" s="1"/>
      <c r="DH1255" s="1"/>
      <c r="DI1255" s="1"/>
      <c r="DJ1255" s="1"/>
      <c r="DK1255" s="1"/>
      <c r="DL1255" s="1"/>
      <c r="DM1255" s="1"/>
      <c r="DN1255" s="1"/>
      <c r="DO1255" s="1"/>
      <c r="DP1255" s="1"/>
      <c r="DQ1255" s="1"/>
      <c r="DR1255" s="1"/>
      <c r="DS1255" s="1"/>
      <c r="DT1255" s="1"/>
      <c r="DU1255" s="1"/>
      <c r="DV1255" s="1"/>
      <c r="DW1255" s="1"/>
      <c r="DX1255" s="1"/>
      <c r="DY1255" s="1"/>
      <c r="DZ1255" s="1"/>
      <c r="EA1255" s="1"/>
      <c r="EB1255" s="1"/>
      <c r="EC1255" s="1"/>
      <c r="ED1255" s="1"/>
      <c r="EE1255" s="1"/>
      <c r="EF1255" s="1"/>
      <c r="EG1255" s="1"/>
      <c r="EH1255" s="1"/>
      <c r="EI1255" s="1"/>
      <c r="EJ1255" s="1"/>
      <c r="EK1255" s="1"/>
      <c r="EL1255" s="1"/>
      <c r="EM1255" s="1"/>
      <c r="EN1255" s="1"/>
      <c r="EO1255" s="1"/>
      <c r="EP1255" s="1"/>
      <c r="EQ1255" s="1"/>
      <c r="ER1255" s="1"/>
      <c r="ES1255" s="1"/>
      <c r="ET1255" s="1"/>
      <c r="EU1255" s="1"/>
      <c r="EV1255" s="1"/>
      <c r="EW1255" s="1"/>
      <c r="EX1255" s="1"/>
      <c r="EY1255" s="1"/>
      <c r="EZ1255" s="1"/>
      <c r="FA1255" s="1"/>
      <c r="FB1255" s="1"/>
      <c r="FC1255" s="1"/>
      <c r="FD1255" s="1"/>
      <c r="FE1255" s="1"/>
      <c r="FF1255" s="1"/>
      <c r="FG1255" s="1"/>
      <c r="FH1255" s="1"/>
      <c r="FI1255" s="1"/>
      <c r="FJ1255" s="1"/>
      <c r="FK1255" s="1"/>
      <c r="FL1255" s="1"/>
      <c r="FM1255" s="1"/>
      <c r="FN1255" s="1"/>
      <c r="FO1255" s="1"/>
      <c r="FP1255" s="1"/>
      <c r="FQ1255" s="1"/>
      <c r="FR1255" s="1"/>
      <c r="FS1255" s="1"/>
      <c r="FT1255" s="1"/>
      <c r="FU1255" s="1"/>
      <c r="FV1255" s="1"/>
      <c r="FW1255" s="1"/>
      <c r="FX1255" s="1"/>
      <c r="FY1255" s="1"/>
      <c r="FZ1255" s="1"/>
      <c r="GA1255" s="1"/>
      <c r="GB1255" s="1"/>
      <c r="GC1255" s="1"/>
      <c r="GD1255" s="1"/>
      <c r="GE1255" s="1"/>
      <c r="GF1255" s="1"/>
      <c r="GG1255" s="1"/>
      <c r="GH1255" s="1"/>
      <c r="GI1255" s="1"/>
      <c r="GJ1255" s="1"/>
      <c r="GK1255" s="1"/>
      <c r="GL1255" s="1"/>
      <c r="GM1255" s="1"/>
      <c r="GN1255" s="1"/>
      <c r="GO1255" s="1"/>
      <c r="GP1255" s="1"/>
      <c r="GQ1255" s="1"/>
      <c r="GR1255" s="1"/>
      <c r="GS1255" s="1"/>
      <c r="GT1255" s="1"/>
      <c r="GU1255" s="1"/>
      <c r="GV1255" s="1"/>
      <c r="GW1255" s="1"/>
      <c r="GX1255" s="1"/>
    </row>
    <row r="1256" spans="1:206" s="4" customFormat="1">
      <c r="A1256" s="6"/>
      <c r="B1256" s="6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2"/>
      <c r="U1256" s="2"/>
      <c r="V1256" s="79"/>
      <c r="W1256" s="146"/>
      <c r="X1256" s="129"/>
      <c r="Y1256" s="79"/>
      <c r="Z1256" s="77"/>
      <c r="AA1256" s="77"/>
      <c r="AB1256" s="2"/>
      <c r="AC1256" s="2"/>
      <c r="AD1256" s="239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  <c r="CW1256" s="1"/>
      <c r="CX1256" s="1"/>
      <c r="CY1256" s="1"/>
      <c r="CZ1256" s="1"/>
      <c r="DA1256" s="1"/>
      <c r="DB1256" s="1"/>
      <c r="DC1256" s="1"/>
      <c r="DD1256" s="1"/>
      <c r="DE1256" s="1"/>
      <c r="DF1256" s="1"/>
      <c r="DG1256" s="1"/>
      <c r="DH1256" s="1"/>
      <c r="DI1256" s="1"/>
      <c r="DJ1256" s="1"/>
      <c r="DK1256" s="1"/>
      <c r="DL1256" s="1"/>
      <c r="DM1256" s="1"/>
      <c r="DN1256" s="1"/>
      <c r="DO1256" s="1"/>
      <c r="DP1256" s="1"/>
      <c r="DQ1256" s="1"/>
      <c r="DR1256" s="1"/>
      <c r="DS1256" s="1"/>
      <c r="DT1256" s="1"/>
      <c r="DU1256" s="1"/>
      <c r="DV1256" s="1"/>
      <c r="DW1256" s="1"/>
      <c r="DX1256" s="1"/>
      <c r="DY1256" s="1"/>
      <c r="DZ1256" s="1"/>
      <c r="EA1256" s="1"/>
      <c r="EB1256" s="1"/>
      <c r="EC1256" s="1"/>
      <c r="ED1256" s="1"/>
      <c r="EE1256" s="1"/>
      <c r="EF1256" s="1"/>
      <c r="EG1256" s="1"/>
      <c r="EH1256" s="1"/>
      <c r="EI1256" s="1"/>
      <c r="EJ1256" s="1"/>
      <c r="EK1256" s="1"/>
      <c r="EL1256" s="1"/>
      <c r="EM1256" s="1"/>
      <c r="EN1256" s="1"/>
      <c r="EO1256" s="1"/>
      <c r="EP1256" s="1"/>
      <c r="EQ1256" s="1"/>
      <c r="ER1256" s="1"/>
      <c r="ES1256" s="1"/>
      <c r="ET1256" s="1"/>
      <c r="EU1256" s="1"/>
      <c r="EV1256" s="1"/>
      <c r="EW1256" s="1"/>
      <c r="EX1256" s="1"/>
      <c r="EY1256" s="1"/>
      <c r="EZ1256" s="1"/>
      <c r="FA1256" s="1"/>
      <c r="FB1256" s="1"/>
      <c r="FC1256" s="1"/>
      <c r="FD1256" s="1"/>
      <c r="FE1256" s="1"/>
      <c r="FF1256" s="1"/>
      <c r="FG1256" s="1"/>
      <c r="FH1256" s="1"/>
      <c r="FI1256" s="1"/>
      <c r="FJ1256" s="1"/>
      <c r="FK1256" s="1"/>
      <c r="FL1256" s="1"/>
      <c r="FM1256" s="1"/>
      <c r="FN1256" s="1"/>
      <c r="FO1256" s="1"/>
      <c r="FP1256" s="1"/>
      <c r="FQ1256" s="1"/>
      <c r="FR1256" s="1"/>
      <c r="FS1256" s="1"/>
      <c r="FT1256" s="1"/>
      <c r="FU1256" s="1"/>
      <c r="FV1256" s="1"/>
      <c r="FW1256" s="1"/>
      <c r="FX1256" s="1"/>
      <c r="FY1256" s="1"/>
      <c r="FZ1256" s="1"/>
      <c r="GA1256" s="1"/>
      <c r="GB1256" s="1"/>
      <c r="GC1256" s="1"/>
      <c r="GD1256" s="1"/>
      <c r="GE1256" s="1"/>
      <c r="GF1256" s="1"/>
      <c r="GG1256" s="1"/>
      <c r="GH1256" s="1"/>
      <c r="GI1256" s="1"/>
      <c r="GJ1256" s="1"/>
      <c r="GK1256" s="1"/>
      <c r="GL1256" s="1"/>
      <c r="GM1256" s="1"/>
      <c r="GN1256" s="1"/>
      <c r="GO1256" s="1"/>
      <c r="GP1256" s="1"/>
      <c r="GQ1256" s="1"/>
      <c r="GR1256" s="1"/>
      <c r="GS1256" s="1"/>
      <c r="GT1256" s="1"/>
      <c r="GU1256" s="1"/>
      <c r="GV1256" s="1"/>
      <c r="GW1256" s="1"/>
      <c r="GX1256" s="1"/>
    </row>
    <row r="1257" spans="1:206" s="4" customFormat="1">
      <c r="A1257" s="6"/>
      <c r="B1257" s="6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2"/>
      <c r="U1257" s="2"/>
      <c r="V1257" s="79"/>
      <c r="W1257" s="146"/>
      <c r="X1257" s="129"/>
      <c r="Y1257" s="79"/>
      <c r="Z1257" s="77"/>
      <c r="AA1257" s="77"/>
      <c r="AB1257" s="2"/>
      <c r="AC1257" s="2"/>
      <c r="AD1257" s="239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  <c r="CZ1257" s="1"/>
      <c r="DA1257" s="1"/>
      <c r="DB1257" s="1"/>
      <c r="DC1257" s="1"/>
      <c r="DD1257" s="1"/>
      <c r="DE1257" s="1"/>
      <c r="DF1257" s="1"/>
      <c r="DG1257" s="1"/>
      <c r="DH1257" s="1"/>
      <c r="DI1257" s="1"/>
      <c r="DJ1257" s="1"/>
      <c r="DK1257" s="1"/>
      <c r="DL1257" s="1"/>
      <c r="DM1257" s="1"/>
      <c r="DN1257" s="1"/>
      <c r="DO1257" s="1"/>
      <c r="DP1257" s="1"/>
      <c r="DQ1257" s="1"/>
      <c r="DR1257" s="1"/>
      <c r="DS1257" s="1"/>
      <c r="DT1257" s="1"/>
      <c r="DU1257" s="1"/>
      <c r="DV1257" s="1"/>
      <c r="DW1257" s="1"/>
      <c r="DX1257" s="1"/>
      <c r="DY1257" s="1"/>
      <c r="DZ1257" s="1"/>
      <c r="EA1257" s="1"/>
      <c r="EB1257" s="1"/>
      <c r="EC1257" s="1"/>
      <c r="ED1257" s="1"/>
      <c r="EE1257" s="1"/>
      <c r="EF1257" s="1"/>
      <c r="EG1257" s="1"/>
      <c r="EH1257" s="1"/>
      <c r="EI1257" s="1"/>
      <c r="EJ1257" s="1"/>
      <c r="EK1257" s="1"/>
      <c r="EL1257" s="1"/>
      <c r="EM1257" s="1"/>
      <c r="EN1257" s="1"/>
      <c r="EO1257" s="1"/>
      <c r="EP1257" s="1"/>
      <c r="EQ1257" s="1"/>
      <c r="ER1257" s="1"/>
      <c r="ES1257" s="1"/>
      <c r="ET1257" s="1"/>
      <c r="EU1257" s="1"/>
      <c r="EV1257" s="1"/>
      <c r="EW1257" s="1"/>
      <c r="EX1257" s="1"/>
      <c r="EY1257" s="1"/>
      <c r="EZ1257" s="1"/>
      <c r="FA1257" s="1"/>
      <c r="FB1257" s="1"/>
      <c r="FC1257" s="1"/>
      <c r="FD1257" s="1"/>
      <c r="FE1257" s="1"/>
      <c r="FF1257" s="1"/>
      <c r="FG1257" s="1"/>
      <c r="FH1257" s="1"/>
      <c r="FI1257" s="1"/>
      <c r="FJ1257" s="1"/>
      <c r="FK1257" s="1"/>
      <c r="FL1257" s="1"/>
      <c r="FM1257" s="1"/>
      <c r="FN1257" s="1"/>
      <c r="FO1257" s="1"/>
      <c r="FP1257" s="1"/>
      <c r="FQ1257" s="1"/>
      <c r="FR1257" s="1"/>
      <c r="FS1257" s="1"/>
      <c r="FT1257" s="1"/>
      <c r="FU1257" s="1"/>
      <c r="FV1257" s="1"/>
      <c r="FW1257" s="1"/>
      <c r="FX1257" s="1"/>
      <c r="FY1257" s="1"/>
      <c r="FZ1257" s="1"/>
      <c r="GA1257" s="1"/>
      <c r="GB1257" s="1"/>
      <c r="GC1257" s="1"/>
      <c r="GD1257" s="1"/>
      <c r="GE1257" s="1"/>
      <c r="GF1257" s="1"/>
      <c r="GG1257" s="1"/>
      <c r="GH1257" s="1"/>
      <c r="GI1257" s="1"/>
      <c r="GJ1257" s="1"/>
      <c r="GK1257" s="1"/>
      <c r="GL1257" s="1"/>
      <c r="GM1257" s="1"/>
      <c r="GN1257" s="1"/>
      <c r="GO1257" s="1"/>
      <c r="GP1257" s="1"/>
      <c r="GQ1257" s="1"/>
      <c r="GR1257" s="1"/>
      <c r="GS1257" s="1"/>
      <c r="GT1257" s="1"/>
      <c r="GU1257" s="1"/>
      <c r="GV1257" s="1"/>
      <c r="GW1257" s="1"/>
      <c r="GX1257" s="1"/>
    </row>
    <row r="1258" spans="1:206" s="4" customFormat="1">
      <c r="A1258" s="6"/>
      <c r="B1258" s="6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2"/>
      <c r="U1258" s="2"/>
      <c r="V1258" s="79"/>
      <c r="W1258" s="146"/>
      <c r="X1258" s="129"/>
      <c r="Y1258" s="79"/>
      <c r="Z1258" s="77"/>
      <c r="AA1258" s="77"/>
      <c r="AB1258" s="2"/>
      <c r="AC1258" s="2"/>
      <c r="AD1258" s="239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  <c r="CW1258" s="1"/>
      <c r="CX1258" s="1"/>
      <c r="CY1258" s="1"/>
      <c r="CZ1258" s="1"/>
      <c r="DA1258" s="1"/>
      <c r="DB1258" s="1"/>
      <c r="DC1258" s="1"/>
      <c r="DD1258" s="1"/>
      <c r="DE1258" s="1"/>
      <c r="DF1258" s="1"/>
      <c r="DG1258" s="1"/>
      <c r="DH1258" s="1"/>
      <c r="DI1258" s="1"/>
      <c r="DJ1258" s="1"/>
      <c r="DK1258" s="1"/>
      <c r="DL1258" s="1"/>
      <c r="DM1258" s="1"/>
      <c r="DN1258" s="1"/>
      <c r="DO1258" s="1"/>
      <c r="DP1258" s="1"/>
      <c r="DQ1258" s="1"/>
      <c r="DR1258" s="1"/>
      <c r="DS1258" s="1"/>
      <c r="DT1258" s="1"/>
      <c r="DU1258" s="1"/>
      <c r="DV1258" s="1"/>
      <c r="DW1258" s="1"/>
      <c r="DX1258" s="1"/>
      <c r="DY1258" s="1"/>
      <c r="DZ1258" s="1"/>
      <c r="EA1258" s="1"/>
      <c r="EB1258" s="1"/>
      <c r="EC1258" s="1"/>
      <c r="ED1258" s="1"/>
      <c r="EE1258" s="1"/>
      <c r="EF1258" s="1"/>
      <c r="EG1258" s="1"/>
      <c r="EH1258" s="1"/>
      <c r="EI1258" s="1"/>
      <c r="EJ1258" s="1"/>
      <c r="EK1258" s="1"/>
      <c r="EL1258" s="1"/>
      <c r="EM1258" s="1"/>
      <c r="EN1258" s="1"/>
      <c r="EO1258" s="1"/>
      <c r="EP1258" s="1"/>
      <c r="EQ1258" s="1"/>
      <c r="ER1258" s="1"/>
      <c r="ES1258" s="1"/>
      <c r="ET1258" s="1"/>
      <c r="EU1258" s="1"/>
      <c r="EV1258" s="1"/>
      <c r="EW1258" s="1"/>
      <c r="EX1258" s="1"/>
      <c r="EY1258" s="1"/>
      <c r="EZ1258" s="1"/>
      <c r="FA1258" s="1"/>
      <c r="FB1258" s="1"/>
      <c r="FC1258" s="1"/>
      <c r="FD1258" s="1"/>
      <c r="FE1258" s="1"/>
      <c r="FF1258" s="1"/>
      <c r="FG1258" s="1"/>
      <c r="FH1258" s="1"/>
      <c r="FI1258" s="1"/>
      <c r="FJ1258" s="1"/>
      <c r="FK1258" s="1"/>
      <c r="FL1258" s="1"/>
      <c r="FM1258" s="1"/>
      <c r="FN1258" s="1"/>
      <c r="FO1258" s="1"/>
      <c r="FP1258" s="1"/>
      <c r="FQ1258" s="1"/>
      <c r="FR1258" s="1"/>
      <c r="FS1258" s="1"/>
      <c r="FT1258" s="1"/>
      <c r="FU1258" s="1"/>
      <c r="FV1258" s="1"/>
      <c r="FW1258" s="1"/>
      <c r="FX1258" s="1"/>
      <c r="FY1258" s="1"/>
      <c r="FZ1258" s="1"/>
      <c r="GA1258" s="1"/>
      <c r="GB1258" s="1"/>
      <c r="GC1258" s="1"/>
      <c r="GD1258" s="1"/>
      <c r="GE1258" s="1"/>
      <c r="GF1258" s="1"/>
      <c r="GG1258" s="1"/>
      <c r="GH1258" s="1"/>
      <c r="GI1258" s="1"/>
      <c r="GJ1258" s="1"/>
      <c r="GK1258" s="1"/>
      <c r="GL1258" s="1"/>
      <c r="GM1258" s="1"/>
      <c r="GN1258" s="1"/>
      <c r="GO1258" s="1"/>
      <c r="GP1258" s="1"/>
      <c r="GQ1258" s="1"/>
      <c r="GR1258" s="1"/>
      <c r="GS1258" s="1"/>
      <c r="GT1258" s="1"/>
      <c r="GU1258" s="1"/>
      <c r="GV1258" s="1"/>
      <c r="GW1258" s="1"/>
      <c r="GX1258" s="1"/>
    </row>
    <row r="1259" spans="1:206" s="4" customFormat="1">
      <c r="A1259" s="6"/>
      <c r="B1259" s="6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2"/>
      <c r="U1259" s="2"/>
      <c r="V1259" s="79"/>
      <c r="W1259" s="146"/>
      <c r="X1259" s="129"/>
      <c r="Y1259" s="79"/>
      <c r="Z1259" s="77"/>
      <c r="AA1259" s="77"/>
      <c r="AB1259" s="2"/>
      <c r="AC1259" s="2"/>
      <c r="AD1259" s="239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  <c r="CM1259" s="1"/>
      <c r="CN1259" s="1"/>
      <c r="CO1259" s="1"/>
      <c r="CP1259" s="1"/>
      <c r="CQ1259" s="1"/>
      <c r="CR1259" s="1"/>
      <c r="CS1259" s="1"/>
      <c r="CT1259" s="1"/>
      <c r="CU1259" s="1"/>
      <c r="CV1259" s="1"/>
      <c r="CW1259" s="1"/>
      <c r="CX1259" s="1"/>
      <c r="CY1259" s="1"/>
      <c r="CZ1259" s="1"/>
      <c r="DA1259" s="1"/>
      <c r="DB1259" s="1"/>
      <c r="DC1259" s="1"/>
      <c r="DD1259" s="1"/>
      <c r="DE1259" s="1"/>
      <c r="DF1259" s="1"/>
      <c r="DG1259" s="1"/>
      <c r="DH1259" s="1"/>
      <c r="DI1259" s="1"/>
      <c r="DJ1259" s="1"/>
      <c r="DK1259" s="1"/>
      <c r="DL1259" s="1"/>
      <c r="DM1259" s="1"/>
      <c r="DN1259" s="1"/>
      <c r="DO1259" s="1"/>
      <c r="DP1259" s="1"/>
      <c r="DQ1259" s="1"/>
      <c r="DR1259" s="1"/>
      <c r="DS1259" s="1"/>
      <c r="DT1259" s="1"/>
      <c r="DU1259" s="1"/>
      <c r="DV1259" s="1"/>
      <c r="DW1259" s="1"/>
      <c r="DX1259" s="1"/>
      <c r="DY1259" s="1"/>
      <c r="DZ1259" s="1"/>
      <c r="EA1259" s="1"/>
      <c r="EB1259" s="1"/>
      <c r="EC1259" s="1"/>
      <c r="ED1259" s="1"/>
      <c r="EE1259" s="1"/>
      <c r="EF1259" s="1"/>
      <c r="EG1259" s="1"/>
      <c r="EH1259" s="1"/>
      <c r="EI1259" s="1"/>
      <c r="EJ1259" s="1"/>
      <c r="EK1259" s="1"/>
      <c r="EL1259" s="1"/>
      <c r="EM1259" s="1"/>
      <c r="EN1259" s="1"/>
      <c r="EO1259" s="1"/>
      <c r="EP1259" s="1"/>
      <c r="EQ1259" s="1"/>
      <c r="ER1259" s="1"/>
      <c r="ES1259" s="1"/>
      <c r="ET1259" s="1"/>
      <c r="EU1259" s="1"/>
      <c r="EV1259" s="1"/>
      <c r="EW1259" s="1"/>
      <c r="EX1259" s="1"/>
      <c r="EY1259" s="1"/>
      <c r="EZ1259" s="1"/>
      <c r="FA1259" s="1"/>
      <c r="FB1259" s="1"/>
      <c r="FC1259" s="1"/>
      <c r="FD1259" s="1"/>
      <c r="FE1259" s="1"/>
      <c r="FF1259" s="1"/>
      <c r="FG1259" s="1"/>
      <c r="FH1259" s="1"/>
      <c r="FI1259" s="1"/>
      <c r="FJ1259" s="1"/>
      <c r="FK1259" s="1"/>
      <c r="FL1259" s="1"/>
      <c r="FM1259" s="1"/>
      <c r="FN1259" s="1"/>
      <c r="FO1259" s="1"/>
      <c r="FP1259" s="1"/>
      <c r="FQ1259" s="1"/>
      <c r="FR1259" s="1"/>
      <c r="FS1259" s="1"/>
      <c r="FT1259" s="1"/>
      <c r="FU1259" s="1"/>
      <c r="FV1259" s="1"/>
      <c r="FW1259" s="1"/>
      <c r="FX1259" s="1"/>
      <c r="FY1259" s="1"/>
      <c r="FZ1259" s="1"/>
      <c r="GA1259" s="1"/>
      <c r="GB1259" s="1"/>
      <c r="GC1259" s="1"/>
      <c r="GD1259" s="1"/>
      <c r="GE1259" s="1"/>
      <c r="GF1259" s="1"/>
      <c r="GG1259" s="1"/>
      <c r="GH1259" s="1"/>
      <c r="GI1259" s="1"/>
      <c r="GJ1259" s="1"/>
      <c r="GK1259" s="1"/>
      <c r="GL1259" s="1"/>
      <c r="GM1259" s="1"/>
      <c r="GN1259" s="1"/>
      <c r="GO1259" s="1"/>
      <c r="GP1259" s="1"/>
      <c r="GQ1259" s="1"/>
      <c r="GR1259" s="1"/>
      <c r="GS1259" s="1"/>
      <c r="GT1259" s="1"/>
      <c r="GU1259" s="1"/>
      <c r="GV1259" s="1"/>
      <c r="GW1259" s="1"/>
      <c r="GX1259" s="1"/>
    </row>
    <row r="1260" spans="1:206" s="4" customFormat="1">
      <c r="A1260" s="6"/>
      <c r="B1260" s="6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2"/>
      <c r="U1260" s="2"/>
      <c r="V1260" s="79"/>
      <c r="W1260" s="146"/>
      <c r="X1260" s="129"/>
      <c r="Y1260" s="79"/>
      <c r="Z1260" s="77"/>
      <c r="AA1260" s="77"/>
      <c r="AB1260" s="2"/>
      <c r="AC1260" s="2"/>
      <c r="AD1260" s="239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  <c r="CZ1260" s="1"/>
      <c r="DA1260" s="1"/>
      <c r="DB1260" s="1"/>
      <c r="DC1260" s="1"/>
      <c r="DD1260" s="1"/>
      <c r="DE1260" s="1"/>
      <c r="DF1260" s="1"/>
      <c r="DG1260" s="1"/>
      <c r="DH1260" s="1"/>
      <c r="DI1260" s="1"/>
      <c r="DJ1260" s="1"/>
      <c r="DK1260" s="1"/>
      <c r="DL1260" s="1"/>
      <c r="DM1260" s="1"/>
      <c r="DN1260" s="1"/>
      <c r="DO1260" s="1"/>
      <c r="DP1260" s="1"/>
      <c r="DQ1260" s="1"/>
      <c r="DR1260" s="1"/>
      <c r="DS1260" s="1"/>
      <c r="DT1260" s="1"/>
      <c r="DU1260" s="1"/>
      <c r="DV1260" s="1"/>
      <c r="DW1260" s="1"/>
      <c r="DX1260" s="1"/>
      <c r="DY1260" s="1"/>
      <c r="DZ1260" s="1"/>
      <c r="EA1260" s="1"/>
      <c r="EB1260" s="1"/>
      <c r="EC1260" s="1"/>
      <c r="ED1260" s="1"/>
      <c r="EE1260" s="1"/>
      <c r="EF1260" s="1"/>
      <c r="EG1260" s="1"/>
      <c r="EH1260" s="1"/>
      <c r="EI1260" s="1"/>
      <c r="EJ1260" s="1"/>
      <c r="EK1260" s="1"/>
      <c r="EL1260" s="1"/>
      <c r="EM1260" s="1"/>
      <c r="EN1260" s="1"/>
      <c r="EO1260" s="1"/>
      <c r="EP1260" s="1"/>
      <c r="EQ1260" s="1"/>
      <c r="ER1260" s="1"/>
      <c r="ES1260" s="1"/>
      <c r="ET1260" s="1"/>
      <c r="EU1260" s="1"/>
      <c r="EV1260" s="1"/>
      <c r="EW1260" s="1"/>
      <c r="EX1260" s="1"/>
      <c r="EY1260" s="1"/>
      <c r="EZ1260" s="1"/>
      <c r="FA1260" s="1"/>
      <c r="FB1260" s="1"/>
      <c r="FC1260" s="1"/>
      <c r="FD1260" s="1"/>
      <c r="FE1260" s="1"/>
      <c r="FF1260" s="1"/>
      <c r="FG1260" s="1"/>
      <c r="FH1260" s="1"/>
      <c r="FI1260" s="1"/>
      <c r="FJ1260" s="1"/>
      <c r="FK1260" s="1"/>
      <c r="FL1260" s="1"/>
      <c r="FM1260" s="1"/>
      <c r="FN1260" s="1"/>
      <c r="FO1260" s="1"/>
      <c r="FP1260" s="1"/>
      <c r="FQ1260" s="1"/>
      <c r="FR1260" s="1"/>
      <c r="FS1260" s="1"/>
      <c r="FT1260" s="1"/>
      <c r="FU1260" s="1"/>
      <c r="FV1260" s="1"/>
      <c r="FW1260" s="1"/>
      <c r="FX1260" s="1"/>
      <c r="FY1260" s="1"/>
      <c r="FZ1260" s="1"/>
      <c r="GA1260" s="1"/>
      <c r="GB1260" s="1"/>
      <c r="GC1260" s="1"/>
      <c r="GD1260" s="1"/>
      <c r="GE1260" s="1"/>
      <c r="GF1260" s="1"/>
      <c r="GG1260" s="1"/>
      <c r="GH1260" s="1"/>
      <c r="GI1260" s="1"/>
      <c r="GJ1260" s="1"/>
      <c r="GK1260" s="1"/>
      <c r="GL1260" s="1"/>
      <c r="GM1260" s="1"/>
      <c r="GN1260" s="1"/>
      <c r="GO1260" s="1"/>
      <c r="GP1260" s="1"/>
      <c r="GQ1260" s="1"/>
      <c r="GR1260" s="1"/>
      <c r="GS1260" s="1"/>
      <c r="GT1260" s="1"/>
      <c r="GU1260" s="1"/>
      <c r="GV1260" s="1"/>
      <c r="GW1260" s="1"/>
      <c r="GX1260" s="1"/>
    </row>
    <row r="1261" spans="1:206" s="4" customFormat="1">
      <c r="A1261" s="6"/>
      <c r="B1261" s="6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2"/>
      <c r="U1261" s="2"/>
      <c r="V1261" s="79"/>
      <c r="W1261" s="146"/>
      <c r="X1261" s="129"/>
      <c r="Y1261" s="79"/>
      <c r="Z1261" s="77"/>
      <c r="AA1261" s="77"/>
      <c r="AB1261" s="2"/>
      <c r="AC1261" s="2"/>
      <c r="AD1261" s="239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  <c r="CZ1261" s="1"/>
      <c r="DA1261" s="1"/>
      <c r="DB1261" s="1"/>
      <c r="DC1261" s="1"/>
      <c r="DD1261" s="1"/>
      <c r="DE1261" s="1"/>
      <c r="DF1261" s="1"/>
      <c r="DG1261" s="1"/>
      <c r="DH1261" s="1"/>
      <c r="DI1261" s="1"/>
      <c r="DJ1261" s="1"/>
      <c r="DK1261" s="1"/>
      <c r="DL1261" s="1"/>
      <c r="DM1261" s="1"/>
      <c r="DN1261" s="1"/>
      <c r="DO1261" s="1"/>
      <c r="DP1261" s="1"/>
      <c r="DQ1261" s="1"/>
      <c r="DR1261" s="1"/>
      <c r="DS1261" s="1"/>
      <c r="DT1261" s="1"/>
      <c r="DU1261" s="1"/>
      <c r="DV1261" s="1"/>
      <c r="DW1261" s="1"/>
      <c r="DX1261" s="1"/>
      <c r="DY1261" s="1"/>
      <c r="DZ1261" s="1"/>
      <c r="EA1261" s="1"/>
      <c r="EB1261" s="1"/>
      <c r="EC1261" s="1"/>
      <c r="ED1261" s="1"/>
      <c r="EE1261" s="1"/>
      <c r="EF1261" s="1"/>
      <c r="EG1261" s="1"/>
      <c r="EH1261" s="1"/>
      <c r="EI1261" s="1"/>
      <c r="EJ1261" s="1"/>
      <c r="EK1261" s="1"/>
      <c r="EL1261" s="1"/>
      <c r="EM1261" s="1"/>
      <c r="EN1261" s="1"/>
      <c r="EO1261" s="1"/>
      <c r="EP1261" s="1"/>
      <c r="EQ1261" s="1"/>
      <c r="ER1261" s="1"/>
      <c r="ES1261" s="1"/>
      <c r="ET1261" s="1"/>
      <c r="EU1261" s="1"/>
      <c r="EV1261" s="1"/>
      <c r="EW1261" s="1"/>
      <c r="EX1261" s="1"/>
      <c r="EY1261" s="1"/>
      <c r="EZ1261" s="1"/>
      <c r="FA1261" s="1"/>
      <c r="FB1261" s="1"/>
      <c r="FC1261" s="1"/>
      <c r="FD1261" s="1"/>
      <c r="FE1261" s="1"/>
      <c r="FF1261" s="1"/>
      <c r="FG1261" s="1"/>
      <c r="FH1261" s="1"/>
      <c r="FI1261" s="1"/>
      <c r="FJ1261" s="1"/>
      <c r="FK1261" s="1"/>
      <c r="FL1261" s="1"/>
      <c r="FM1261" s="1"/>
      <c r="FN1261" s="1"/>
      <c r="FO1261" s="1"/>
      <c r="FP1261" s="1"/>
      <c r="FQ1261" s="1"/>
      <c r="FR1261" s="1"/>
      <c r="FS1261" s="1"/>
      <c r="FT1261" s="1"/>
      <c r="FU1261" s="1"/>
      <c r="FV1261" s="1"/>
      <c r="FW1261" s="1"/>
      <c r="FX1261" s="1"/>
      <c r="FY1261" s="1"/>
      <c r="FZ1261" s="1"/>
      <c r="GA1261" s="1"/>
      <c r="GB1261" s="1"/>
      <c r="GC1261" s="1"/>
      <c r="GD1261" s="1"/>
      <c r="GE1261" s="1"/>
      <c r="GF1261" s="1"/>
      <c r="GG1261" s="1"/>
      <c r="GH1261" s="1"/>
      <c r="GI1261" s="1"/>
      <c r="GJ1261" s="1"/>
      <c r="GK1261" s="1"/>
      <c r="GL1261" s="1"/>
      <c r="GM1261" s="1"/>
      <c r="GN1261" s="1"/>
      <c r="GO1261" s="1"/>
      <c r="GP1261" s="1"/>
      <c r="GQ1261" s="1"/>
      <c r="GR1261" s="1"/>
      <c r="GS1261" s="1"/>
      <c r="GT1261" s="1"/>
      <c r="GU1261" s="1"/>
      <c r="GV1261" s="1"/>
      <c r="GW1261" s="1"/>
      <c r="GX1261" s="1"/>
    </row>
    <row r="1262" spans="1:206" s="4" customFormat="1">
      <c r="A1262" s="6"/>
      <c r="B1262" s="6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2"/>
      <c r="U1262" s="2"/>
      <c r="V1262" s="79"/>
      <c r="W1262" s="146"/>
      <c r="X1262" s="129"/>
      <c r="Y1262" s="79"/>
      <c r="Z1262" s="77"/>
      <c r="AA1262" s="77"/>
      <c r="AB1262" s="2"/>
      <c r="AC1262" s="2"/>
      <c r="AD1262" s="239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  <c r="CW1262" s="1"/>
      <c r="CX1262" s="1"/>
      <c r="CY1262" s="1"/>
      <c r="CZ1262" s="1"/>
      <c r="DA1262" s="1"/>
      <c r="DB1262" s="1"/>
      <c r="DC1262" s="1"/>
      <c r="DD1262" s="1"/>
      <c r="DE1262" s="1"/>
      <c r="DF1262" s="1"/>
      <c r="DG1262" s="1"/>
      <c r="DH1262" s="1"/>
      <c r="DI1262" s="1"/>
      <c r="DJ1262" s="1"/>
      <c r="DK1262" s="1"/>
      <c r="DL1262" s="1"/>
      <c r="DM1262" s="1"/>
      <c r="DN1262" s="1"/>
      <c r="DO1262" s="1"/>
      <c r="DP1262" s="1"/>
      <c r="DQ1262" s="1"/>
      <c r="DR1262" s="1"/>
      <c r="DS1262" s="1"/>
      <c r="DT1262" s="1"/>
      <c r="DU1262" s="1"/>
      <c r="DV1262" s="1"/>
      <c r="DW1262" s="1"/>
      <c r="DX1262" s="1"/>
      <c r="DY1262" s="1"/>
      <c r="DZ1262" s="1"/>
      <c r="EA1262" s="1"/>
      <c r="EB1262" s="1"/>
      <c r="EC1262" s="1"/>
      <c r="ED1262" s="1"/>
      <c r="EE1262" s="1"/>
      <c r="EF1262" s="1"/>
      <c r="EG1262" s="1"/>
      <c r="EH1262" s="1"/>
      <c r="EI1262" s="1"/>
      <c r="EJ1262" s="1"/>
      <c r="EK1262" s="1"/>
      <c r="EL1262" s="1"/>
      <c r="EM1262" s="1"/>
      <c r="EN1262" s="1"/>
      <c r="EO1262" s="1"/>
      <c r="EP1262" s="1"/>
      <c r="EQ1262" s="1"/>
      <c r="ER1262" s="1"/>
      <c r="ES1262" s="1"/>
      <c r="ET1262" s="1"/>
      <c r="EU1262" s="1"/>
      <c r="EV1262" s="1"/>
      <c r="EW1262" s="1"/>
      <c r="EX1262" s="1"/>
      <c r="EY1262" s="1"/>
      <c r="EZ1262" s="1"/>
      <c r="FA1262" s="1"/>
      <c r="FB1262" s="1"/>
      <c r="FC1262" s="1"/>
      <c r="FD1262" s="1"/>
      <c r="FE1262" s="1"/>
      <c r="FF1262" s="1"/>
      <c r="FG1262" s="1"/>
      <c r="FH1262" s="1"/>
      <c r="FI1262" s="1"/>
      <c r="FJ1262" s="1"/>
      <c r="FK1262" s="1"/>
      <c r="FL1262" s="1"/>
      <c r="FM1262" s="1"/>
      <c r="FN1262" s="1"/>
      <c r="FO1262" s="1"/>
      <c r="FP1262" s="1"/>
      <c r="FQ1262" s="1"/>
      <c r="FR1262" s="1"/>
      <c r="FS1262" s="1"/>
      <c r="FT1262" s="1"/>
      <c r="FU1262" s="1"/>
      <c r="FV1262" s="1"/>
      <c r="FW1262" s="1"/>
      <c r="FX1262" s="1"/>
      <c r="FY1262" s="1"/>
      <c r="FZ1262" s="1"/>
      <c r="GA1262" s="1"/>
      <c r="GB1262" s="1"/>
      <c r="GC1262" s="1"/>
      <c r="GD1262" s="1"/>
      <c r="GE1262" s="1"/>
      <c r="GF1262" s="1"/>
      <c r="GG1262" s="1"/>
      <c r="GH1262" s="1"/>
      <c r="GI1262" s="1"/>
      <c r="GJ1262" s="1"/>
      <c r="GK1262" s="1"/>
      <c r="GL1262" s="1"/>
      <c r="GM1262" s="1"/>
      <c r="GN1262" s="1"/>
      <c r="GO1262" s="1"/>
      <c r="GP1262" s="1"/>
      <c r="GQ1262" s="1"/>
      <c r="GR1262" s="1"/>
      <c r="GS1262" s="1"/>
      <c r="GT1262" s="1"/>
      <c r="GU1262" s="1"/>
      <c r="GV1262" s="1"/>
      <c r="GW1262" s="1"/>
      <c r="GX1262" s="1"/>
    </row>
    <row r="1263" spans="1:206" s="4" customFormat="1">
      <c r="A1263" s="6"/>
      <c r="B1263" s="6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2"/>
      <c r="U1263" s="2"/>
      <c r="V1263" s="79"/>
      <c r="W1263" s="146"/>
      <c r="X1263" s="129"/>
      <c r="Y1263" s="79"/>
      <c r="Z1263" s="77"/>
      <c r="AA1263" s="77"/>
      <c r="AB1263" s="2"/>
      <c r="AC1263" s="2"/>
      <c r="AD1263" s="239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  <c r="CW1263" s="1"/>
      <c r="CX1263" s="1"/>
      <c r="CY1263" s="1"/>
      <c r="CZ1263" s="1"/>
      <c r="DA1263" s="1"/>
      <c r="DB1263" s="1"/>
      <c r="DC1263" s="1"/>
      <c r="DD1263" s="1"/>
      <c r="DE1263" s="1"/>
      <c r="DF1263" s="1"/>
      <c r="DG1263" s="1"/>
      <c r="DH1263" s="1"/>
      <c r="DI1263" s="1"/>
      <c r="DJ1263" s="1"/>
      <c r="DK1263" s="1"/>
      <c r="DL1263" s="1"/>
      <c r="DM1263" s="1"/>
      <c r="DN1263" s="1"/>
      <c r="DO1263" s="1"/>
      <c r="DP1263" s="1"/>
      <c r="DQ1263" s="1"/>
      <c r="DR1263" s="1"/>
      <c r="DS1263" s="1"/>
      <c r="DT1263" s="1"/>
      <c r="DU1263" s="1"/>
      <c r="DV1263" s="1"/>
      <c r="DW1263" s="1"/>
      <c r="DX1263" s="1"/>
      <c r="DY1263" s="1"/>
      <c r="DZ1263" s="1"/>
      <c r="EA1263" s="1"/>
      <c r="EB1263" s="1"/>
      <c r="EC1263" s="1"/>
      <c r="ED1263" s="1"/>
      <c r="EE1263" s="1"/>
      <c r="EF1263" s="1"/>
      <c r="EG1263" s="1"/>
      <c r="EH1263" s="1"/>
      <c r="EI1263" s="1"/>
      <c r="EJ1263" s="1"/>
      <c r="EK1263" s="1"/>
      <c r="EL1263" s="1"/>
      <c r="EM1263" s="1"/>
      <c r="EN1263" s="1"/>
      <c r="EO1263" s="1"/>
      <c r="EP1263" s="1"/>
      <c r="EQ1263" s="1"/>
      <c r="ER1263" s="1"/>
      <c r="ES1263" s="1"/>
      <c r="ET1263" s="1"/>
      <c r="EU1263" s="1"/>
      <c r="EV1263" s="1"/>
      <c r="EW1263" s="1"/>
      <c r="EX1263" s="1"/>
      <c r="EY1263" s="1"/>
      <c r="EZ1263" s="1"/>
      <c r="FA1263" s="1"/>
      <c r="FB1263" s="1"/>
      <c r="FC1263" s="1"/>
      <c r="FD1263" s="1"/>
      <c r="FE1263" s="1"/>
      <c r="FF1263" s="1"/>
      <c r="FG1263" s="1"/>
      <c r="FH1263" s="1"/>
      <c r="FI1263" s="1"/>
      <c r="FJ1263" s="1"/>
      <c r="FK1263" s="1"/>
      <c r="FL1263" s="1"/>
      <c r="FM1263" s="1"/>
      <c r="FN1263" s="1"/>
      <c r="FO1263" s="1"/>
      <c r="FP1263" s="1"/>
      <c r="FQ1263" s="1"/>
      <c r="FR1263" s="1"/>
      <c r="FS1263" s="1"/>
      <c r="FT1263" s="1"/>
      <c r="FU1263" s="1"/>
      <c r="FV1263" s="1"/>
      <c r="FW1263" s="1"/>
      <c r="FX1263" s="1"/>
      <c r="FY1263" s="1"/>
      <c r="FZ1263" s="1"/>
      <c r="GA1263" s="1"/>
      <c r="GB1263" s="1"/>
      <c r="GC1263" s="1"/>
      <c r="GD1263" s="1"/>
      <c r="GE1263" s="1"/>
      <c r="GF1263" s="1"/>
      <c r="GG1263" s="1"/>
      <c r="GH1263" s="1"/>
      <c r="GI1263" s="1"/>
      <c r="GJ1263" s="1"/>
      <c r="GK1263" s="1"/>
      <c r="GL1263" s="1"/>
      <c r="GM1263" s="1"/>
      <c r="GN1263" s="1"/>
      <c r="GO1263" s="1"/>
      <c r="GP1263" s="1"/>
      <c r="GQ1263" s="1"/>
      <c r="GR1263" s="1"/>
      <c r="GS1263" s="1"/>
      <c r="GT1263" s="1"/>
      <c r="GU1263" s="1"/>
      <c r="GV1263" s="1"/>
      <c r="GW1263" s="1"/>
      <c r="GX1263" s="1"/>
    </row>
    <row r="1264" spans="1:206" s="4" customFormat="1">
      <c r="A1264" s="6"/>
      <c r="B1264" s="6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2"/>
      <c r="U1264" s="2"/>
      <c r="V1264" s="79"/>
      <c r="W1264" s="146"/>
      <c r="X1264" s="129"/>
      <c r="Y1264" s="79"/>
      <c r="Z1264" s="77"/>
      <c r="AA1264" s="77"/>
      <c r="AB1264" s="2"/>
      <c r="AC1264" s="2"/>
      <c r="AD1264" s="239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  <c r="CT1264" s="1"/>
      <c r="CU1264" s="1"/>
      <c r="CV1264" s="1"/>
      <c r="CW1264" s="1"/>
      <c r="CX1264" s="1"/>
      <c r="CY1264" s="1"/>
      <c r="CZ1264" s="1"/>
      <c r="DA1264" s="1"/>
      <c r="DB1264" s="1"/>
      <c r="DC1264" s="1"/>
      <c r="DD1264" s="1"/>
      <c r="DE1264" s="1"/>
      <c r="DF1264" s="1"/>
      <c r="DG1264" s="1"/>
      <c r="DH1264" s="1"/>
      <c r="DI1264" s="1"/>
      <c r="DJ1264" s="1"/>
      <c r="DK1264" s="1"/>
      <c r="DL1264" s="1"/>
      <c r="DM1264" s="1"/>
      <c r="DN1264" s="1"/>
      <c r="DO1264" s="1"/>
      <c r="DP1264" s="1"/>
      <c r="DQ1264" s="1"/>
      <c r="DR1264" s="1"/>
      <c r="DS1264" s="1"/>
      <c r="DT1264" s="1"/>
      <c r="DU1264" s="1"/>
      <c r="DV1264" s="1"/>
      <c r="DW1264" s="1"/>
      <c r="DX1264" s="1"/>
      <c r="DY1264" s="1"/>
      <c r="DZ1264" s="1"/>
      <c r="EA1264" s="1"/>
      <c r="EB1264" s="1"/>
      <c r="EC1264" s="1"/>
      <c r="ED1264" s="1"/>
      <c r="EE1264" s="1"/>
      <c r="EF1264" s="1"/>
      <c r="EG1264" s="1"/>
      <c r="EH1264" s="1"/>
      <c r="EI1264" s="1"/>
      <c r="EJ1264" s="1"/>
      <c r="EK1264" s="1"/>
      <c r="EL1264" s="1"/>
      <c r="EM1264" s="1"/>
      <c r="EN1264" s="1"/>
      <c r="EO1264" s="1"/>
      <c r="EP1264" s="1"/>
      <c r="EQ1264" s="1"/>
      <c r="ER1264" s="1"/>
      <c r="ES1264" s="1"/>
      <c r="ET1264" s="1"/>
      <c r="EU1264" s="1"/>
      <c r="EV1264" s="1"/>
      <c r="EW1264" s="1"/>
      <c r="EX1264" s="1"/>
      <c r="EY1264" s="1"/>
      <c r="EZ1264" s="1"/>
      <c r="FA1264" s="1"/>
      <c r="FB1264" s="1"/>
      <c r="FC1264" s="1"/>
      <c r="FD1264" s="1"/>
      <c r="FE1264" s="1"/>
      <c r="FF1264" s="1"/>
      <c r="FG1264" s="1"/>
      <c r="FH1264" s="1"/>
      <c r="FI1264" s="1"/>
      <c r="FJ1264" s="1"/>
      <c r="FK1264" s="1"/>
      <c r="FL1264" s="1"/>
      <c r="FM1264" s="1"/>
      <c r="FN1264" s="1"/>
      <c r="FO1264" s="1"/>
      <c r="FP1264" s="1"/>
      <c r="FQ1264" s="1"/>
      <c r="FR1264" s="1"/>
      <c r="FS1264" s="1"/>
      <c r="FT1264" s="1"/>
      <c r="FU1264" s="1"/>
      <c r="FV1264" s="1"/>
      <c r="FW1264" s="1"/>
      <c r="FX1264" s="1"/>
      <c r="FY1264" s="1"/>
      <c r="FZ1264" s="1"/>
      <c r="GA1264" s="1"/>
      <c r="GB1264" s="1"/>
      <c r="GC1264" s="1"/>
      <c r="GD1264" s="1"/>
      <c r="GE1264" s="1"/>
      <c r="GF1264" s="1"/>
      <c r="GG1264" s="1"/>
      <c r="GH1264" s="1"/>
      <c r="GI1264" s="1"/>
      <c r="GJ1264" s="1"/>
      <c r="GK1264" s="1"/>
      <c r="GL1264" s="1"/>
      <c r="GM1264" s="1"/>
      <c r="GN1264" s="1"/>
      <c r="GO1264" s="1"/>
      <c r="GP1264" s="1"/>
      <c r="GQ1264" s="1"/>
      <c r="GR1264" s="1"/>
      <c r="GS1264" s="1"/>
      <c r="GT1264" s="1"/>
      <c r="GU1264" s="1"/>
      <c r="GV1264" s="1"/>
      <c r="GW1264" s="1"/>
      <c r="GX1264" s="1"/>
    </row>
    <row r="1265" spans="1:206" s="4" customFormat="1">
      <c r="A1265" s="6"/>
      <c r="B1265" s="6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2"/>
      <c r="U1265" s="2"/>
      <c r="V1265" s="79"/>
      <c r="W1265" s="146"/>
      <c r="X1265" s="129"/>
      <c r="Y1265" s="79"/>
      <c r="Z1265" s="77"/>
      <c r="AA1265" s="77"/>
      <c r="AB1265" s="2"/>
      <c r="AC1265" s="2"/>
      <c r="AD1265" s="239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  <c r="CM1265" s="1"/>
      <c r="CN1265" s="1"/>
      <c r="CO1265" s="1"/>
      <c r="CP1265" s="1"/>
      <c r="CQ1265" s="1"/>
      <c r="CR1265" s="1"/>
      <c r="CS1265" s="1"/>
      <c r="CT1265" s="1"/>
      <c r="CU1265" s="1"/>
      <c r="CV1265" s="1"/>
      <c r="CW1265" s="1"/>
      <c r="CX1265" s="1"/>
      <c r="CY1265" s="1"/>
      <c r="CZ1265" s="1"/>
      <c r="DA1265" s="1"/>
      <c r="DB1265" s="1"/>
      <c r="DC1265" s="1"/>
      <c r="DD1265" s="1"/>
      <c r="DE1265" s="1"/>
      <c r="DF1265" s="1"/>
      <c r="DG1265" s="1"/>
      <c r="DH1265" s="1"/>
      <c r="DI1265" s="1"/>
      <c r="DJ1265" s="1"/>
      <c r="DK1265" s="1"/>
      <c r="DL1265" s="1"/>
      <c r="DM1265" s="1"/>
      <c r="DN1265" s="1"/>
      <c r="DO1265" s="1"/>
      <c r="DP1265" s="1"/>
      <c r="DQ1265" s="1"/>
      <c r="DR1265" s="1"/>
      <c r="DS1265" s="1"/>
      <c r="DT1265" s="1"/>
      <c r="DU1265" s="1"/>
      <c r="DV1265" s="1"/>
      <c r="DW1265" s="1"/>
      <c r="DX1265" s="1"/>
      <c r="DY1265" s="1"/>
      <c r="DZ1265" s="1"/>
      <c r="EA1265" s="1"/>
      <c r="EB1265" s="1"/>
      <c r="EC1265" s="1"/>
      <c r="ED1265" s="1"/>
      <c r="EE1265" s="1"/>
      <c r="EF1265" s="1"/>
      <c r="EG1265" s="1"/>
      <c r="EH1265" s="1"/>
      <c r="EI1265" s="1"/>
      <c r="EJ1265" s="1"/>
      <c r="EK1265" s="1"/>
      <c r="EL1265" s="1"/>
      <c r="EM1265" s="1"/>
      <c r="EN1265" s="1"/>
      <c r="EO1265" s="1"/>
      <c r="EP1265" s="1"/>
      <c r="EQ1265" s="1"/>
      <c r="ER1265" s="1"/>
      <c r="ES1265" s="1"/>
      <c r="ET1265" s="1"/>
      <c r="EU1265" s="1"/>
      <c r="EV1265" s="1"/>
      <c r="EW1265" s="1"/>
      <c r="EX1265" s="1"/>
      <c r="EY1265" s="1"/>
      <c r="EZ1265" s="1"/>
      <c r="FA1265" s="1"/>
      <c r="FB1265" s="1"/>
      <c r="FC1265" s="1"/>
      <c r="FD1265" s="1"/>
      <c r="FE1265" s="1"/>
      <c r="FF1265" s="1"/>
      <c r="FG1265" s="1"/>
      <c r="FH1265" s="1"/>
      <c r="FI1265" s="1"/>
      <c r="FJ1265" s="1"/>
      <c r="FK1265" s="1"/>
      <c r="FL1265" s="1"/>
      <c r="FM1265" s="1"/>
      <c r="FN1265" s="1"/>
      <c r="FO1265" s="1"/>
      <c r="FP1265" s="1"/>
      <c r="FQ1265" s="1"/>
      <c r="FR1265" s="1"/>
      <c r="FS1265" s="1"/>
      <c r="FT1265" s="1"/>
      <c r="FU1265" s="1"/>
      <c r="FV1265" s="1"/>
      <c r="FW1265" s="1"/>
      <c r="FX1265" s="1"/>
      <c r="FY1265" s="1"/>
      <c r="FZ1265" s="1"/>
      <c r="GA1265" s="1"/>
      <c r="GB1265" s="1"/>
      <c r="GC1265" s="1"/>
      <c r="GD1265" s="1"/>
      <c r="GE1265" s="1"/>
      <c r="GF1265" s="1"/>
      <c r="GG1265" s="1"/>
      <c r="GH1265" s="1"/>
      <c r="GI1265" s="1"/>
      <c r="GJ1265" s="1"/>
      <c r="GK1265" s="1"/>
      <c r="GL1265" s="1"/>
      <c r="GM1265" s="1"/>
      <c r="GN1265" s="1"/>
      <c r="GO1265" s="1"/>
      <c r="GP1265" s="1"/>
      <c r="GQ1265" s="1"/>
      <c r="GR1265" s="1"/>
      <c r="GS1265" s="1"/>
      <c r="GT1265" s="1"/>
      <c r="GU1265" s="1"/>
      <c r="GV1265" s="1"/>
      <c r="GW1265" s="1"/>
      <c r="GX1265" s="1"/>
    </row>
    <row r="1266" spans="1:206" s="4" customFormat="1">
      <c r="A1266" s="6"/>
      <c r="B1266" s="6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2"/>
      <c r="U1266" s="2"/>
      <c r="V1266" s="79"/>
      <c r="W1266" s="146"/>
      <c r="X1266" s="129"/>
      <c r="Y1266" s="79"/>
      <c r="Z1266" s="77"/>
      <c r="AA1266" s="77"/>
      <c r="AB1266" s="2"/>
      <c r="AC1266" s="2"/>
      <c r="AD1266" s="239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  <c r="CT1266" s="1"/>
      <c r="CU1266" s="1"/>
      <c r="CV1266" s="1"/>
      <c r="CW1266" s="1"/>
      <c r="CX1266" s="1"/>
      <c r="CY1266" s="1"/>
      <c r="CZ1266" s="1"/>
      <c r="DA1266" s="1"/>
      <c r="DB1266" s="1"/>
      <c r="DC1266" s="1"/>
      <c r="DD1266" s="1"/>
      <c r="DE1266" s="1"/>
      <c r="DF1266" s="1"/>
      <c r="DG1266" s="1"/>
      <c r="DH1266" s="1"/>
      <c r="DI1266" s="1"/>
      <c r="DJ1266" s="1"/>
      <c r="DK1266" s="1"/>
      <c r="DL1266" s="1"/>
      <c r="DM1266" s="1"/>
      <c r="DN1266" s="1"/>
      <c r="DO1266" s="1"/>
      <c r="DP1266" s="1"/>
      <c r="DQ1266" s="1"/>
      <c r="DR1266" s="1"/>
      <c r="DS1266" s="1"/>
      <c r="DT1266" s="1"/>
      <c r="DU1266" s="1"/>
      <c r="DV1266" s="1"/>
      <c r="DW1266" s="1"/>
      <c r="DX1266" s="1"/>
      <c r="DY1266" s="1"/>
      <c r="DZ1266" s="1"/>
      <c r="EA1266" s="1"/>
      <c r="EB1266" s="1"/>
      <c r="EC1266" s="1"/>
      <c r="ED1266" s="1"/>
      <c r="EE1266" s="1"/>
      <c r="EF1266" s="1"/>
      <c r="EG1266" s="1"/>
      <c r="EH1266" s="1"/>
      <c r="EI1266" s="1"/>
      <c r="EJ1266" s="1"/>
      <c r="EK1266" s="1"/>
      <c r="EL1266" s="1"/>
      <c r="EM1266" s="1"/>
      <c r="EN1266" s="1"/>
      <c r="EO1266" s="1"/>
      <c r="EP1266" s="1"/>
      <c r="EQ1266" s="1"/>
      <c r="ER1266" s="1"/>
      <c r="ES1266" s="1"/>
      <c r="ET1266" s="1"/>
      <c r="EU1266" s="1"/>
      <c r="EV1266" s="1"/>
      <c r="EW1266" s="1"/>
      <c r="EX1266" s="1"/>
      <c r="EY1266" s="1"/>
      <c r="EZ1266" s="1"/>
      <c r="FA1266" s="1"/>
      <c r="FB1266" s="1"/>
      <c r="FC1266" s="1"/>
      <c r="FD1266" s="1"/>
      <c r="FE1266" s="1"/>
      <c r="FF1266" s="1"/>
      <c r="FG1266" s="1"/>
      <c r="FH1266" s="1"/>
      <c r="FI1266" s="1"/>
      <c r="FJ1266" s="1"/>
      <c r="FK1266" s="1"/>
      <c r="FL1266" s="1"/>
      <c r="FM1266" s="1"/>
      <c r="FN1266" s="1"/>
      <c r="FO1266" s="1"/>
      <c r="FP1266" s="1"/>
      <c r="FQ1266" s="1"/>
      <c r="FR1266" s="1"/>
      <c r="FS1266" s="1"/>
      <c r="FT1266" s="1"/>
      <c r="FU1266" s="1"/>
      <c r="FV1266" s="1"/>
      <c r="FW1266" s="1"/>
      <c r="FX1266" s="1"/>
      <c r="FY1266" s="1"/>
      <c r="FZ1266" s="1"/>
      <c r="GA1266" s="1"/>
      <c r="GB1266" s="1"/>
      <c r="GC1266" s="1"/>
      <c r="GD1266" s="1"/>
      <c r="GE1266" s="1"/>
      <c r="GF1266" s="1"/>
      <c r="GG1266" s="1"/>
      <c r="GH1266" s="1"/>
      <c r="GI1266" s="1"/>
      <c r="GJ1266" s="1"/>
      <c r="GK1266" s="1"/>
      <c r="GL1266" s="1"/>
      <c r="GM1266" s="1"/>
      <c r="GN1266" s="1"/>
      <c r="GO1266" s="1"/>
      <c r="GP1266" s="1"/>
      <c r="GQ1266" s="1"/>
      <c r="GR1266" s="1"/>
      <c r="GS1266" s="1"/>
      <c r="GT1266" s="1"/>
      <c r="GU1266" s="1"/>
      <c r="GV1266" s="1"/>
      <c r="GW1266" s="1"/>
      <c r="GX1266" s="1"/>
    </row>
    <row r="1267" spans="1:206" s="4" customFormat="1">
      <c r="A1267" s="6"/>
      <c r="B1267" s="6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2"/>
      <c r="U1267" s="2"/>
      <c r="V1267" s="79"/>
      <c r="W1267" s="146"/>
      <c r="X1267" s="129"/>
      <c r="Y1267" s="79"/>
      <c r="Z1267" s="77"/>
      <c r="AA1267" s="77"/>
      <c r="AB1267" s="2"/>
      <c r="AC1267" s="2"/>
      <c r="AD1267" s="239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  <c r="CT1267" s="1"/>
      <c r="CU1267" s="1"/>
      <c r="CV1267" s="1"/>
      <c r="CW1267" s="1"/>
      <c r="CX1267" s="1"/>
      <c r="CY1267" s="1"/>
      <c r="CZ1267" s="1"/>
      <c r="DA1267" s="1"/>
      <c r="DB1267" s="1"/>
      <c r="DC1267" s="1"/>
      <c r="DD1267" s="1"/>
      <c r="DE1267" s="1"/>
      <c r="DF1267" s="1"/>
      <c r="DG1267" s="1"/>
      <c r="DH1267" s="1"/>
      <c r="DI1267" s="1"/>
      <c r="DJ1267" s="1"/>
      <c r="DK1267" s="1"/>
      <c r="DL1267" s="1"/>
      <c r="DM1267" s="1"/>
      <c r="DN1267" s="1"/>
      <c r="DO1267" s="1"/>
      <c r="DP1267" s="1"/>
      <c r="DQ1267" s="1"/>
      <c r="DR1267" s="1"/>
      <c r="DS1267" s="1"/>
      <c r="DT1267" s="1"/>
      <c r="DU1267" s="1"/>
      <c r="DV1267" s="1"/>
      <c r="DW1267" s="1"/>
      <c r="DX1267" s="1"/>
      <c r="DY1267" s="1"/>
      <c r="DZ1267" s="1"/>
      <c r="EA1267" s="1"/>
      <c r="EB1267" s="1"/>
      <c r="EC1267" s="1"/>
      <c r="ED1267" s="1"/>
      <c r="EE1267" s="1"/>
      <c r="EF1267" s="1"/>
      <c r="EG1267" s="1"/>
      <c r="EH1267" s="1"/>
      <c r="EI1267" s="1"/>
      <c r="EJ1267" s="1"/>
      <c r="EK1267" s="1"/>
      <c r="EL1267" s="1"/>
      <c r="EM1267" s="1"/>
      <c r="EN1267" s="1"/>
      <c r="EO1267" s="1"/>
      <c r="EP1267" s="1"/>
      <c r="EQ1267" s="1"/>
      <c r="ER1267" s="1"/>
      <c r="ES1267" s="1"/>
      <c r="ET1267" s="1"/>
      <c r="EU1267" s="1"/>
      <c r="EV1267" s="1"/>
      <c r="EW1267" s="1"/>
      <c r="EX1267" s="1"/>
      <c r="EY1267" s="1"/>
      <c r="EZ1267" s="1"/>
      <c r="FA1267" s="1"/>
      <c r="FB1267" s="1"/>
      <c r="FC1267" s="1"/>
      <c r="FD1267" s="1"/>
      <c r="FE1267" s="1"/>
      <c r="FF1267" s="1"/>
      <c r="FG1267" s="1"/>
      <c r="FH1267" s="1"/>
      <c r="FI1267" s="1"/>
      <c r="FJ1267" s="1"/>
      <c r="FK1267" s="1"/>
      <c r="FL1267" s="1"/>
      <c r="FM1267" s="1"/>
      <c r="FN1267" s="1"/>
      <c r="FO1267" s="1"/>
      <c r="FP1267" s="1"/>
      <c r="FQ1267" s="1"/>
      <c r="FR1267" s="1"/>
      <c r="FS1267" s="1"/>
      <c r="FT1267" s="1"/>
      <c r="FU1267" s="1"/>
      <c r="FV1267" s="1"/>
      <c r="FW1267" s="1"/>
      <c r="FX1267" s="1"/>
      <c r="FY1267" s="1"/>
      <c r="FZ1267" s="1"/>
      <c r="GA1267" s="1"/>
      <c r="GB1267" s="1"/>
      <c r="GC1267" s="1"/>
      <c r="GD1267" s="1"/>
      <c r="GE1267" s="1"/>
      <c r="GF1267" s="1"/>
      <c r="GG1267" s="1"/>
      <c r="GH1267" s="1"/>
      <c r="GI1267" s="1"/>
      <c r="GJ1267" s="1"/>
      <c r="GK1267" s="1"/>
      <c r="GL1267" s="1"/>
      <c r="GM1267" s="1"/>
      <c r="GN1267" s="1"/>
      <c r="GO1267" s="1"/>
      <c r="GP1267" s="1"/>
      <c r="GQ1267" s="1"/>
      <c r="GR1267" s="1"/>
      <c r="GS1267" s="1"/>
      <c r="GT1267" s="1"/>
      <c r="GU1267" s="1"/>
      <c r="GV1267" s="1"/>
      <c r="GW1267" s="1"/>
      <c r="GX1267" s="1"/>
    </row>
    <row r="1268" spans="1:206" s="4" customFormat="1">
      <c r="A1268" s="6"/>
      <c r="B1268" s="6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2"/>
      <c r="U1268" s="2"/>
      <c r="V1268" s="79"/>
      <c r="W1268" s="146"/>
      <c r="X1268" s="129"/>
      <c r="Y1268" s="79"/>
      <c r="Z1268" s="77"/>
      <c r="AA1268" s="77"/>
      <c r="AB1268" s="2"/>
      <c r="AC1268" s="2"/>
      <c r="AD1268" s="239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  <c r="CM1268" s="1"/>
      <c r="CN1268" s="1"/>
      <c r="CO1268" s="1"/>
      <c r="CP1268" s="1"/>
      <c r="CQ1268" s="1"/>
      <c r="CR1268" s="1"/>
      <c r="CS1268" s="1"/>
      <c r="CT1268" s="1"/>
      <c r="CU1268" s="1"/>
      <c r="CV1268" s="1"/>
      <c r="CW1268" s="1"/>
      <c r="CX1268" s="1"/>
      <c r="CY1268" s="1"/>
      <c r="CZ1268" s="1"/>
      <c r="DA1268" s="1"/>
      <c r="DB1268" s="1"/>
      <c r="DC1268" s="1"/>
      <c r="DD1268" s="1"/>
      <c r="DE1268" s="1"/>
      <c r="DF1268" s="1"/>
      <c r="DG1268" s="1"/>
      <c r="DH1268" s="1"/>
      <c r="DI1268" s="1"/>
      <c r="DJ1268" s="1"/>
      <c r="DK1268" s="1"/>
      <c r="DL1268" s="1"/>
      <c r="DM1268" s="1"/>
      <c r="DN1268" s="1"/>
      <c r="DO1268" s="1"/>
      <c r="DP1268" s="1"/>
      <c r="DQ1268" s="1"/>
      <c r="DR1268" s="1"/>
      <c r="DS1268" s="1"/>
      <c r="DT1268" s="1"/>
      <c r="DU1268" s="1"/>
      <c r="DV1268" s="1"/>
      <c r="DW1268" s="1"/>
      <c r="DX1268" s="1"/>
      <c r="DY1268" s="1"/>
      <c r="DZ1268" s="1"/>
      <c r="EA1268" s="1"/>
      <c r="EB1268" s="1"/>
      <c r="EC1268" s="1"/>
      <c r="ED1268" s="1"/>
      <c r="EE1268" s="1"/>
      <c r="EF1268" s="1"/>
      <c r="EG1268" s="1"/>
      <c r="EH1268" s="1"/>
      <c r="EI1268" s="1"/>
      <c r="EJ1268" s="1"/>
      <c r="EK1268" s="1"/>
      <c r="EL1268" s="1"/>
      <c r="EM1268" s="1"/>
      <c r="EN1268" s="1"/>
      <c r="EO1268" s="1"/>
      <c r="EP1268" s="1"/>
      <c r="EQ1268" s="1"/>
      <c r="ER1268" s="1"/>
      <c r="ES1268" s="1"/>
      <c r="ET1268" s="1"/>
      <c r="EU1268" s="1"/>
      <c r="EV1268" s="1"/>
      <c r="EW1268" s="1"/>
      <c r="EX1268" s="1"/>
      <c r="EY1268" s="1"/>
      <c r="EZ1268" s="1"/>
      <c r="FA1268" s="1"/>
      <c r="FB1268" s="1"/>
      <c r="FC1268" s="1"/>
      <c r="FD1268" s="1"/>
      <c r="FE1268" s="1"/>
      <c r="FF1268" s="1"/>
      <c r="FG1268" s="1"/>
      <c r="FH1268" s="1"/>
      <c r="FI1268" s="1"/>
      <c r="FJ1268" s="1"/>
      <c r="FK1268" s="1"/>
      <c r="FL1268" s="1"/>
      <c r="FM1268" s="1"/>
      <c r="FN1268" s="1"/>
      <c r="FO1268" s="1"/>
      <c r="FP1268" s="1"/>
      <c r="FQ1268" s="1"/>
      <c r="FR1268" s="1"/>
      <c r="FS1268" s="1"/>
      <c r="FT1268" s="1"/>
      <c r="FU1268" s="1"/>
      <c r="FV1268" s="1"/>
      <c r="FW1268" s="1"/>
      <c r="FX1268" s="1"/>
      <c r="FY1268" s="1"/>
      <c r="FZ1268" s="1"/>
      <c r="GA1268" s="1"/>
      <c r="GB1268" s="1"/>
      <c r="GC1268" s="1"/>
      <c r="GD1268" s="1"/>
      <c r="GE1268" s="1"/>
      <c r="GF1268" s="1"/>
      <c r="GG1268" s="1"/>
      <c r="GH1268" s="1"/>
      <c r="GI1268" s="1"/>
      <c r="GJ1268" s="1"/>
      <c r="GK1268" s="1"/>
      <c r="GL1268" s="1"/>
      <c r="GM1268" s="1"/>
      <c r="GN1268" s="1"/>
      <c r="GO1268" s="1"/>
      <c r="GP1268" s="1"/>
      <c r="GQ1268" s="1"/>
      <c r="GR1268" s="1"/>
      <c r="GS1268" s="1"/>
      <c r="GT1268" s="1"/>
      <c r="GU1268" s="1"/>
      <c r="GV1268" s="1"/>
      <c r="GW1268" s="1"/>
      <c r="GX1268" s="1"/>
    </row>
    <row r="1269" spans="1:206" s="4" customFormat="1">
      <c r="A1269" s="6"/>
      <c r="B1269" s="6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2"/>
      <c r="U1269" s="2"/>
      <c r="V1269" s="79"/>
      <c r="W1269" s="146"/>
      <c r="X1269" s="129"/>
      <c r="Y1269" s="79"/>
      <c r="Z1269" s="77"/>
      <c r="AA1269" s="77"/>
      <c r="AB1269" s="2"/>
      <c r="AC1269" s="2"/>
      <c r="AD1269" s="239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  <c r="CW1269" s="1"/>
      <c r="CX1269" s="1"/>
      <c r="CY1269" s="1"/>
      <c r="CZ1269" s="1"/>
      <c r="DA1269" s="1"/>
      <c r="DB1269" s="1"/>
      <c r="DC1269" s="1"/>
      <c r="DD1269" s="1"/>
      <c r="DE1269" s="1"/>
      <c r="DF1269" s="1"/>
      <c r="DG1269" s="1"/>
      <c r="DH1269" s="1"/>
      <c r="DI1269" s="1"/>
      <c r="DJ1269" s="1"/>
      <c r="DK1269" s="1"/>
      <c r="DL1269" s="1"/>
      <c r="DM1269" s="1"/>
      <c r="DN1269" s="1"/>
      <c r="DO1269" s="1"/>
      <c r="DP1269" s="1"/>
      <c r="DQ1269" s="1"/>
      <c r="DR1269" s="1"/>
      <c r="DS1269" s="1"/>
      <c r="DT1269" s="1"/>
      <c r="DU1269" s="1"/>
      <c r="DV1269" s="1"/>
      <c r="DW1269" s="1"/>
      <c r="DX1269" s="1"/>
      <c r="DY1269" s="1"/>
      <c r="DZ1269" s="1"/>
      <c r="EA1269" s="1"/>
      <c r="EB1269" s="1"/>
      <c r="EC1269" s="1"/>
      <c r="ED1269" s="1"/>
      <c r="EE1269" s="1"/>
      <c r="EF1269" s="1"/>
      <c r="EG1269" s="1"/>
      <c r="EH1269" s="1"/>
      <c r="EI1269" s="1"/>
      <c r="EJ1269" s="1"/>
      <c r="EK1269" s="1"/>
      <c r="EL1269" s="1"/>
      <c r="EM1269" s="1"/>
      <c r="EN1269" s="1"/>
      <c r="EO1269" s="1"/>
      <c r="EP1269" s="1"/>
      <c r="EQ1269" s="1"/>
      <c r="ER1269" s="1"/>
      <c r="ES1269" s="1"/>
      <c r="ET1269" s="1"/>
      <c r="EU1269" s="1"/>
      <c r="EV1269" s="1"/>
      <c r="EW1269" s="1"/>
      <c r="EX1269" s="1"/>
      <c r="EY1269" s="1"/>
      <c r="EZ1269" s="1"/>
      <c r="FA1269" s="1"/>
      <c r="FB1269" s="1"/>
      <c r="FC1269" s="1"/>
      <c r="FD1269" s="1"/>
      <c r="FE1269" s="1"/>
      <c r="FF1269" s="1"/>
      <c r="FG1269" s="1"/>
      <c r="FH1269" s="1"/>
      <c r="FI1269" s="1"/>
      <c r="FJ1269" s="1"/>
      <c r="FK1269" s="1"/>
      <c r="FL1269" s="1"/>
      <c r="FM1269" s="1"/>
      <c r="FN1269" s="1"/>
      <c r="FO1269" s="1"/>
      <c r="FP1269" s="1"/>
      <c r="FQ1269" s="1"/>
      <c r="FR1269" s="1"/>
      <c r="FS1269" s="1"/>
      <c r="FT1269" s="1"/>
      <c r="FU1269" s="1"/>
      <c r="FV1269" s="1"/>
      <c r="FW1269" s="1"/>
      <c r="FX1269" s="1"/>
      <c r="FY1269" s="1"/>
      <c r="FZ1269" s="1"/>
      <c r="GA1269" s="1"/>
      <c r="GB1269" s="1"/>
      <c r="GC1269" s="1"/>
      <c r="GD1269" s="1"/>
      <c r="GE1269" s="1"/>
      <c r="GF1269" s="1"/>
      <c r="GG1269" s="1"/>
      <c r="GH1269" s="1"/>
      <c r="GI1269" s="1"/>
      <c r="GJ1269" s="1"/>
      <c r="GK1269" s="1"/>
      <c r="GL1269" s="1"/>
      <c r="GM1269" s="1"/>
      <c r="GN1269" s="1"/>
      <c r="GO1269" s="1"/>
      <c r="GP1269" s="1"/>
      <c r="GQ1269" s="1"/>
      <c r="GR1269" s="1"/>
      <c r="GS1269" s="1"/>
      <c r="GT1269" s="1"/>
      <c r="GU1269" s="1"/>
      <c r="GV1269" s="1"/>
      <c r="GW1269" s="1"/>
      <c r="GX1269" s="1"/>
    </row>
    <row r="1270" spans="1:206" s="4" customFormat="1">
      <c r="A1270" s="6"/>
      <c r="B1270" s="6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2"/>
      <c r="U1270" s="2"/>
      <c r="V1270" s="79"/>
      <c r="W1270" s="146"/>
      <c r="X1270" s="129"/>
      <c r="Y1270" s="79"/>
      <c r="Z1270" s="77"/>
      <c r="AA1270" s="77"/>
      <c r="AB1270" s="2"/>
      <c r="AC1270" s="2"/>
      <c r="AD1270" s="239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  <c r="CZ1270" s="1"/>
      <c r="DA1270" s="1"/>
      <c r="DB1270" s="1"/>
      <c r="DC1270" s="1"/>
      <c r="DD1270" s="1"/>
      <c r="DE1270" s="1"/>
      <c r="DF1270" s="1"/>
      <c r="DG1270" s="1"/>
      <c r="DH1270" s="1"/>
      <c r="DI1270" s="1"/>
      <c r="DJ1270" s="1"/>
      <c r="DK1270" s="1"/>
      <c r="DL1270" s="1"/>
      <c r="DM1270" s="1"/>
      <c r="DN1270" s="1"/>
      <c r="DO1270" s="1"/>
      <c r="DP1270" s="1"/>
      <c r="DQ1270" s="1"/>
      <c r="DR1270" s="1"/>
      <c r="DS1270" s="1"/>
      <c r="DT1270" s="1"/>
      <c r="DU1270" s="1"/>
      <c r="DV1270" s="1"/>
      <c r="DW1270" s="1"/>
      <c r="DX1270" s="1"/>
      <c r="DY1270" s="1"/>
      <c r="DZ1270" s="1"/>
      <c r="EA1270" s="1"/>
      <c r="EB1270" s="1"/>
      <c r="EC1270" s="1"/>
      <c r="ED1270" s="1"/>
      <c r="EE1270" s="1"/>
      <c r="EF1270" s="1"/>
      <c r="EG1270" s="1"/>
      <c r="EH1270" s="1"/>
      <c r="EI1270" s="1"/>
      <c r="EJ1270" s="1"/>
      <c r="EK1270" s="1"/>
      <c r="EL1270" s="1"/>
      <c r="EM1270" s="1"/>
      <c r="EN1270" s="1"/>
      <c r="EO1270" s="1"/>
      <c r="EP1270" s="1"/>
      <c r="EQ1270" s="1"/>
      <c r="ER1270" s="1"/>
      <c r="ES1270" s="1"/>
      <c r="ET1270" s="1"/>
      <c r="EU1270" s="1"/>
      <c r="EV1270" s="1"/>
      <c r="EW1270" s="1"/>
      <c r="EX1270" s="1"/>
      <c r="EY1270" s="1"/>
      <c r="EZ1270" s="1"/>
      <c r="FA1270" s="1"/>
      <c r="FB1270" s="1"/>
      <c r="FC1270" s="1"/>
      <c r="FD1270" s="1"/>
      <c r="FE1270" s="1"/>
      <c r="FF1270" s="1"/>
      <c r="FG1270" s="1"/>
      <c r="FH1270" s="1"/>
      <c r="FI1270" s="1"/>
      <c r="FJ1270" s="1"/>
      <c r="FK1270" s="1"/>
      <c r="FL1270" s="1"/>
      <c r="FM1270" s="1"/>
      <c r="FN1270" s="1"/>
      <c r="FO1270" s="1"/>
      <c r="FP1270" s="1"/>
      <c r="FQ1270" s="1"/>
      <c r="FR1270" s="1"/>
      <c r="FS1270" s="1"/>
      <c r="FT1270" s="1"/>
      <c r="FU1270" s="1"/>
      <c r="FV1270" s="1"/>
      <c r="FW1270" s="1"/>
      <c r="FX1270" s="1"/>
      <c r="FY1270" s="1"/>
      <c r="FZ1270" s="1"/>
      <c r="GA1270" s="1"/>
      <c r="GB1270" s="1"/>
      <c r="GC1270" s="1"/>
      <c r="GD1270" s="1"/>
      <c r="GE1270" s="1"/>
      <c r="GF1270" s="1"/>
      <c r="GG1270" s="1"/>
      <c r="GH1270" s="1"/>
      <c r="GI1270" s="1"/>
      <c r="GJ1270" s="1"/>
      <c r="GK1270" s="1"/>
      <c r="GL1270" s="1"/>
      <c r="GM1270" s="1"/>
      <c r="GN1270" s="1"/>
      <c r="GO1270" s="1"/>
      <c r="GP1270" s="1"/>
      <c r="GQ1270" s="1"/>
      <c r="GR1270" s="1"/>
      <c r="GS1270" s="1"/>
      <c r="GT1270" s="1"/>
      <c r="GU1270" s="1"/>
      <c r="GV1270" s="1"/>
      <c r="GW1270" s="1"/>
      <c r="GX1270" s="1"/>
    </row>
    <row r="1271" spans="1:206" s="4" customFormat="1">
      <c r="A1271" s="6"/>
      <c r="B1271" s="6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2"/>
      <c r="U1271" s="2"/>
      <c r="V1271" s="79"/>
      <c r="W1271" s="146"/>
      <c r="X1271" s="129"/>
      <c r="Y1271" s="79"/>
      <c r="Z1271" s="77"/>
      <c r="AA1271" s="77"/>
      <c r="AB1271" s="2"/>
      <c r="AC1271" s="2"/>
      <c r="AD1271" s="239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  <c r="CZ1271" s="1"/>
      <c r="DA1271" s="1"/>
      <c r="DB1271" s="1"/>
      <c r="DC1271" s="1"/>
      <c r="DD1271" s="1"/>
      <c r="DE1271" s="1"/>
      <c r="DF1271" s="1"/>
      <c r="DG1271" s="1"/>
      <c r="DH1271" s="1"/>
      <c r="DI1271" s="1"/>
      <c r="DJ1271" s="1"/>
      <c r="DK1271" s="1"/>
      <c r="DL1271" s="1"/>
      <c r="DM1271" s="1"/>
      <c r="DN1271" s="1"/>
      <c r="DO1271" s="1"/>
      <c r="DP1271" s="1"/>
      <c r="DQ1271" s="1"/>
      <c r="DR1271" s="1"/>
      <c r="DS1271" s="1"/>
      <c r="DT1271" s="1"/>
      <c r="DU1271" s="1"/>
      <c r="DV1271" s="1"/>
      <c r="DW1271" s="1"/>
      <c r="DX1271" s="1"/>
      <c r="DY1271" s="1"/>
      <c r="DZ1271" s="1"/>
      <c r="EA1271" s="1"/>
      <c r="EB1271" s="1"/>
      <c r="EC1271" s="1"/>
      <c r="ED1271" s="1"/>
      <c r="EE1271" s="1"/>
      <c r="EF1271" s="1"/>
      <c r="EG1271" s="1"/>
      <c r="EH1271" s="1"/>
      <c r="EI1271" s="1"/>
      <c r="EJ1271" s="1"/>
      <c r="EK1271" s="1"/>
      <c r="EL1271" s="1"/>
      <c r="EM1271" s="1"/>
      <c r="EN1271" s="1"/>
      <c r="EO1271" s="1"/>
      <c r="EP1271" s="1"/>
      <c r="EQ1271" s="1"/>
      <c r="ER1271" s="1"/>
      <c r="ES1271" s="1"/>
      <c r="ET1271" s="1"/>
      <c r="EU1271" s="1"/>
      <c r="EV1271" s="1"/>
      <c r="EW1271" s="1"/>
      <c r="EX1271" s="1"/>
      <c r="EY1271" s="1"/>
      <c r="EZ1271" s="1"/>
      <c r="FA1271" s="1"/>
      <c r="FB1271" s="1"/>
      <c r="FC1271" s="1"/>
      <c r="FD1271" s="1"/>
      <c r="FE1271" s="1"/>
      <c r="FF1271" s="1"/>
      <c r="FG1271" s="1"/>
      <c r="FH1271" s="1"/>
      <c r="FI1271" s="1"/>
      <c r="FJ1271" s="1"/>
      <c r="FK1271" s="1"/>
      <c r="FL1271" s="1"/>
      <c r="FM1271" s="1"/>
      <c r="FN1271" s="1"/>
      <c r="FO1271" s="1"/>
      <c r="FP1271" s="1"/>
      <c r="FQ1271" s="1"/>
      <c r="FR1271" s="1"/>
      <c r="FS1271" s="1"/>
      <c r="FT1271" s="1"/>
      <c r="FU1271" s="1"/>
      <c r="FV1271" s="1"/>
      <c r="FW1271" s="1"/>
      <c r="FX1271" s="1"/>
      <c r="FY1271" s="1"/>
      <c r="FZ1271" s="1"/>
      <c r="GA1271" s="1"/>
      <c r="GB1271" s="1"/>
      <c r="GC1271" s="1"/>
      <c r="GD1271" s="1"/>
      <c r="GE1271" s="1"/>
      <c r="GF1271" s="1"/>
      <c r="GG1271" s="1"/>
      <c r="GH1271" s="1"/>
      <c r="GI1271" s="1"/>
      <c r="GJ1271" s="1"/>
      <c r="GK1271" s="1"/>
      <c r="GL1271" s="1"/>
      <c r="GM1271" s="1"/>
      <c r="GN1271" s="1"/>
      <c r="GO1271" s="1"/>
      <c r="GP1271" s="1"/>
      <c r="GQ1271" s="1"/>
      <c r="GR1271" s="1"/>
      <c r="GS1271" s="1"/>
      <c r="GT1271" s="1"/>
      <c r="GU1271" s="1"/>
      <c r="GV1271" s="1"/>
      <c r="GW1271" s="1"/>
      <c r="GX1271" s="1"/>
    </row>
    <row r="1272" spans="1:206" s="4" customFormat="1">
      <c r="A1272" s="6"/>
      <c r="B1272" s="6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2"/>
      <c r="U1272" s="2"/>
      <c r="V1272" s="79"/>
      <c r="W1272" s="146"/>
      <c r="X1272" s="129"/>
      <c r="Y1272" s="79"/>
      <c r="Z1272" s="77"/>
      <c r="AA1272" s="77"/>
      <c r="AB1272" s="2"/>
      <c r="AC1272" s="2"/>
      <c r="AD1272" s="239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  <c r="CZ1272" s="1"/>
      <c r="DA1272" s="1"/>
      <c r="DB1272" s="1"/>
      <c r="DC1272" s="1"/>
      <c r="DD1272" s="1"/>
      <c r="DE1272" s="1"/>
      <c r="DF1272" s="1"/>
      <c r="DG1272" s="1"/>
      <c r="DH1272" s="1"/>
      <c r="DI1272" s="1"/>
      <c r="DJ1272" s="1"/>
      <c r="DK1272" s="1"/>
      <c r="DL1272" s="1"/>
      <c r="DM1272" s="1"/>
      <c r="DN1272" s="1"/>
      <c r="DO1272" s="1"/>
      <c r="DP1272" s="1"/>
      <c r="DQ1272" s="1"/>
      <c r="DR1272" s="1"/>
      <c r="DS1272" s="1"/>
      <c r="DT1272" s="1"/>
      <c r="DU1272" s="1"/>
      <c r="DV1272" s="1"/>
      <c r="DW1272" s="1"/>
      <c r="DX1272" s="1"/>
      <c r="DY1272" s="1"/>
      <c r="DZ1272" s="1"/>
      <c r="EA1272" s="1"/>
      <c r="EB1272" s="1"/>
      <c r="EC1272" s="1"/>
      <c r="ED1272" s="1"/>
      <c r="EE1272" s="1"/>
      <c r="EF1272" s="1"/>
      <c r="EG1272" s="1"/>
      <c r="EH1272" s="1"/>
      <c r="EI1272" s="1"/>
      <c r="EJ1272" s="1"/>
      <c r="EK1272" s="1"/>
      <c r="EL1272" s="1"/>
      <c r="EM1272" s="1"/>
      <c r="EN1272" s="1"/>
      <c r="EO1272" s="1"/>
      <c r="EP1272" s="1"/>
      <c r="EQ1272" s="1"/>
      <c r="ER1272" s="1"/>
      <c r="ES1272" s="1"/>
      <c r="ET1272" s="1"/>
      <c r="EU1272" s="1"/>
      <c r="EV1272" s="1"/>
      <c r="EW1272" s="1"/>
      <c r="EX1272" s="1"/>
      <c r="EY1272" s="1"/>
      <c r="EZ1272" s="1"/>
      <c r="FA1272" s="1"/>
      <c r="FB1272" s="1"/>
      <c r="FC1272" s="1"/>
      <c r="FD1272" s="1"/>
      <c r="FE1272" s="1"/>
      <c r="FF1272" s="1"/>
      <c r="FG1272" s="1"/>
      <c r="FH1272" s="1"/>
      <c r="FI1272" s="1"/>
      <c r="FJ1272" s="1"/>
      <c r="FK1272" s="1"/>
      <c r="FL1272" s="1"/>
      <c r="FM1272" s="1"/>
      <c r="FN1272" s="1"/>
      <c r="FO1272" s="1"/>
      <c r="FP1272" s="1"/>
      <c r="FQ1272" s="1"/>
      <c r="FR1272" s="1"/>
      <c r="FS1272" s="1"/>
      <c r="FT1272" s="1"/>
      <c r="FU1272" s="1"/>
      <c r="FV1272" s="1"/>
      <c r="FW1272" s="1"/>
      <c r="FX1272" s="1"/>
      <c r="FY1272" s="1"/>
      <c r="FZ1272" s="1"/>
      <c r="GA1272" s="1"/>
      <c r="GB1272" s="1"/>
      <c r="GC1272" s="1"/>
      <c r="GD1272" s="1"/>
      <c r="GE1272" s="1"/>
      <c r="GF1272" s="1"/>
      <c r="GG1272" s="1"/>
      <c r="GH1272" s="1"/>
      <c r="GI1272" s="1"/>
      <c r="GJ1272" s="1"/>
      <c r="GK1272" s="1"/>
      <c r="GL1272" s="1"/>
      <c r="GM1272" s="1"/>
      <c r="GN1272" s="1"/>
      <c r="GO1272" s="1"/>
      <c r="GP1272" s="1"/>
      <c r="GQ1272" s="1"/>
      <c r="GR1272" s="1"/>
      <c r="GS1272" s="1"/>
      <c r="GT1272" s="1"/>
      <c r="GU1272" s="1"/>
      <c r="GV1272" s="1"/>
      <c r="GW1272" s="1"/>
      <c r="GX1272" s="1"/>
    </row>
    <row r="1273" spans="1:206" s="4" customFormat="1">
      <c r="A1273" s="6"/>
      <c r="B1273" s="6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2"/>
      <c r="U1273" s="2"/>
      <c r="V1273" s="79"/>
      <c r="W1273" s="146"/>
      <c r="X1273" s="129"/>
      <c r="Y1273" s="79"/>
      <c r="Z1273" s="77"/>
      <c r="AA1273" s="77"/>
      <c r="AB1273" s="2"/>
      <c r="AC1273" s="2"/>
      <c r="AD1273" s="239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  <c r="CZ1273" s="1"/>
      <c r="DA1273" s="1"/>
      <c r="DB1273" s="1"/>
      <c r="DC1273" s="1"/>
      <c r="DD1273" s="1"/>
      <c r="DE1273" s="1"/>
      <c r="DF1273" s="1"/>
      <c r="DG1273" s="1"/>
      <c r="DH1273" s="1"/>
      <c r="DI1273" s="1"/>
      <c r="DJ1273" s="1"/>
      <c r="DK1273" s="1"/>
      <c r="DL1273" s="1"/>
      <c r="DM1273" s="1"/>
      <c r="DN1273" s="1"/>
      <c r="DO1273" s="1"/>
      <c r="DP1273" s="1"/>
      <c r="DQ1273" s="1"/>
      <c r="DR1273" s="1"/>
      <c r="DS1273" s="1"/>
      <c r="DT1273" s="1"/>
      <c r="DU1273" s="1"/>
      <c r="DV1273" s="1"/>
      <c r="DW1273" s="1"/>
      <c r="DX1273" s="1"/>
      <c r="DY1273" s="1"/>
      <c r="DZ1273" s="1"/>
      <c r="EA1273" s="1"/>
      <c r="EB1273" s="1"/>
      <c r="EC1273" s="1"/>
      <c r="ED1273" s="1"/>
      <c r="EE1273" s="1"/>
      <c r="EF1273" s="1"/>
      <c r="EG1273" s="1"/>
      <c r="EH1273" s="1"/>
      <c r="EI1273" s="1"/>
      <c r="EJ1273" s="1"/>
      <c r="EK1273" s="1"/>
      <c r="EL1273" s="1"/>
      <c r="EM1273" s="1"/>
      <c r="EN1273" s="1"/>
      <c r="EO1273" s="1"/>
      <c r="EP1273" s="1"/>
      <c r="EQ1273" s="1"/>
      <c r="ER1273" s="1"/>
      <c r="ES1273" s="1"/>
      <c r="ET1273" s="1"/>
      <c r="EU1273" s="1"/>
      <c r="EV1273" s="1"/>
      <c r="EW1273" s="1"/>
      <c r="EX1273" s="1"/>
      <c r="EY1273" s="1"/>
      <c r="EZ1273" s="1"/>
      <c r="FA1273" s="1"/>
      <c r="FB1273" s="1"/>
      <c r="FC1273" s="1"/>
      <c r="FD1273" s="1"/>
      <c r="FE1273" s="1"/>
      <c r="FF1273" s="1"/>
      <c r="FG1273" s="1"/>
      <c r="FH1273" s="1"/>
      <c r="FI1273" s="1"/>
      <c r="FJ1273" s="1"/>
      <c r="FK1273" s="1"/>
      <c r="FL1273" s="1"/>
      <c r="FM1273" s="1"/>
      <c r="FN1273" s="1"/>
      <c r="FO1273" s="1"/>
      <c r="FP1273" s="1"/>
      <c r="FQ1273" s="1"/>
      <c r="FR1273" s="1"/>
      <c r="FS1273" s="1"/>
      <c r="FT1273" s="1"/>
      <c r="FU1273" s="1"/>
      <c r="FV1273" s="1"/>
      <c r="FW1273" s="1"/>
      <c r="FX1273" s="1"/>
      <c r="FY1273" s="1"/>
      <c r="FZ1273" s="1"/>
      <c r="GA1273" s="1"/>
      <c r="GB1273" s="1"/>
      <c r="GC1273" s="1"/>
      <c r="GD1273" s="1"/>
      <c r="GE1273" s="1"/>
      <c r="GF1273" s="1"/>
      <c r="GG1273" s="1"/>
      <c r="GH1273" s="1"/>
      <c r="GI1273" s="1"/>
      <c r="GJ1273" s="1"/>
      <c r="GK1273" s="1"/>
      <c r="GL1273" s="1"/>
      <c r="GM1273" s="1"/>
      <c r="GN1273" s="1"/>
      <c r="GO1273" s="1"/>
      <c r="GP1273" s="1"/>
      <c r="GQ1273" s="1"/>
      <c r="GR1273" s="1"/>
      <c r="GS1273" s="1"/>
      <c r="GT1273" s="1"/>
      <c r="GU1273" s="1"/>
      <c r="GV1273" s="1"/>
      <c r="GW1273" s="1"/>
      <c r="GX1273" s="1"/>
    </row>
    <row r="1274" spans="1:206" s="4" customFormat="1">
      <c r="A1274" s="6"/>
      <c r="B1274" s="6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2"/>
      <c r="U1274" s="2"/>
      <c r="V1274" s="79"/>
      <c r="W1274" s="146"/>
      <c r="X1274" s="129"/>
      <c r="Y1274" s="79"/>
      <c r="Z1274" s="77"/>
      <c r="AA1274" s="77"/>
      <c r="AB1274" s="2"/>
      <c r="AC1274" s="2"/>
      <c r="AD1274" s="239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  <c r="CZ1274" s="1"/>
      <c r="DA1274" s="1"/>
      <c r="DB1274" s="1"/>
      <c r="DC1274" s="1"/>
      <c r="DD1274" s="1"/>
      <c r="DE1274" s="1"/>
      <c r="DF1274" s="1"/>
      <c r="DG1274" s="1"/>
      <c r="DH1274" s="1"/>
      <c r="DI1274" s="1"/>
      <c r="DJ1274" s="1"/>
      <c r="DK1274" s="1"/>
      <c r="DL1274" s="1"/>
      <c r="DM1274" s="1"/>
      <c r="DN1274" s="1"/>
      <c r="DO1274" s="1"/>
      <c r="DP1274" s="1"/>
      <c r="DQ1274" s="1"/>
      <c r="DR1274" s="1"/>
      <c r="DS1274" s="1"/>
      <c r="DT1274" s="1"/>
      <c r="DU1274" s="1"/>
      <c r="DV1274" s="1"/>
      <c r="DW1274" s="1"/>
      <c r="DX1274" s="1"/>
      <c r="DY1274" s="1"/>
      <c r="DZ1274" s="1"/>
      <c r="EA1274" s="1"/>
      <c r="EB1274" s="1"/>
      <c r="EC1274" s="1"/>
      <c r="ED1274" s="1"/>
      <c r="EE1274" s="1"/>
      <c r="EF1274" s="1"/>
      <c r="EG1274" s="1"/>
      <c r="EH1274" s="1"/>
      <c r="EI1274" s="1"/>
      <c r="EJ1274" s="1"/>
      <c r="EK1274" s="1"/>
      <c r="EL1274" s="1"/>
      <c r="EM1274" s="1"/>
      <c r="EN1274" s="1"/>
      <c r="EO1274" s="1"/>
      <c r="EP1274" s="1"/>
      <c r="EQ1274" s="1"/>
      <c r="ER1274" s="1"/>
      <c r="ES1274" s="1"/>
      <c r="ET1274" s="1"/>
      <c r="EU1274" s="1"/>
      <c r="EV1274" s="1"/>
      <c r="EW1274" s="1"/>
      <c r="EX1274" s="1"/>
      <c r="EY1274" s="1"/>
      <c r="EZ1274" s="1"/>
      <c r="FA1274" s="1"/>
      <c r="FB1274" s="1"/>
      <c r="FC1274" s="1"/>
      <c r="FD1274" s="1"/>
      <c r="FE1274" s="1"/>
      <c r="FF1274" s="1"/>
      <c r="FG1274" s="1"/>
      <c r="FH1274" s="1"/>
      <c r="FI1274" s="1"/>
      <c r="FJ1274" s="1"/>
      <c r="FK1274" s="1"/>
      <c r="FL1274" s="1"/>
      <c r="FM1274" s="1"/>
      <c r="FN1274" s="1"/>
      <c r="FO1274" s="1"/>
      <c r="FP1274" s="1"/>
      <c r="FQ1274" s="1"/>
      <c r="FR1274" s="1"/>
      <c r="FS1274" s="1"/>
      <c r="FT1274" s="1"/>
      <c r="FU1274" s="1"/>
      <c r="FV1274" s="1"/>
      <c r="FW1274" s="1"/>
      <c r="FX1274" s="1"/>
      <c r="FY1274" s="1"/>
      <c r="FZ1274" s="1"/>
      <c r="GA1274" s="1"/>
      <c r="GB1274" s="1"/>
      <c r="GC1274" s="1"/>
      <c r="GD1274" s="1"/>
      <c r="GE1274" s="1"/>
      <c r="GF1274" s="1"/>
      <c r="GG1274" s="1"/>
      <c r="GH1274" s="1"/>
      <c r="GI1274" s="1"/>
      <c r="GJ1274" s="1"/>
      <c r="GK1274" s="1"/>
      <c r="GL1274" s="1"/>
      <c r="GM1274" s="1"/>
      <c r="GN1274" s="1"/>
      <c r="GO1274" s="1"/>
      <c r="GP1274" s="1"/>
      <c r="GQ1274" s="1"/>
      <c r="GR1274" s="1"/>
      <c r="GS1274" s="1"/>
      <c r="GT1274" s="1"/>
      <c r="GU1274" s="1"/>
      <c r="GV1274" s="1"/>
      <c r="GW1274" s="1"/>
      <c r="GX1274" s="1"/>
    </row>
    <row r="1275" spans="1:206" s="4" customFormat="1">
      <c r="A1275" s="6"/>
      <c r="B1275" s="6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2"/>
      <c r="U1275" s="2"/>
      <c r="V1275" s="79"/>
      <c r="W1275" s="146"/>
      <c r="X1275" s="129"/>
      <c r="Y1275" s="79"/>
      <c r="Z1275" s="77"/>
      <c r="AA1275" s="77"/>
      <c r="AB1275" s="2"/>
      <c r="AC1275" s="2"/>
      <c r="AD1275" s="239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  <c r="CZ1275" s="1"/>
      <c r="DA1275" s="1"/>
      <c r="DB1275" s="1"/>
      <c r="DC1275" s="1"/>
      <c r="DD1275" s="1"/>
      <c r="DE1275" s="1"/>
      <c r="DF1275" s="1"/>
      <c r="DG1275" s="1"/>
      <c r="DH1275" s="1"/>
      <c r="DI1275" s="1"/>
      <c r="DJ1275" s="1"/>
      <c r="DK1275" s="1"/>
      <c r="DL1275" s="1"/>
      <c r="DM1275" s="1"/>
      <c r="DN1275" s="1"/>
      <c r="DO1275" s="1"/>
      <c r="DP1275" s="1"/>
      <c r="DQ1275" s="1"/>
      <c r="DR1275" s="1"/>
      <c r="DS1275" s="1"/>
      <c r="DT1275" s="1"/>
      <c r="DU1275" s="1"/>
      <c r="DV1275" s="1"/>
      <c r="DW1275" s="1"/>
      <c r="DX1275" s="1"/>
      <c r="DY1275" s="1"/>
      <c r="DZ1275" s="1"/>
      <c r="EA1275" s="1"/>
      <c r="EB1275" s="1"/>
      <c r="EC1275" s="1"/>
      <c r="ED1275" s="1"/>
      <c r="EE1275" s="1"/>
      <c r="EF1275" s="1"/>
      <c r="EG1275" s="1"/>
      <c r="EH1275" s="1"/>
      <c r="EI1275" s="1"/>
      <c r="EJ1275" s="1"/>
      <c r="EK1275" s="1"/>
      <c r="EL1275" s="1"/>
      <c r="EM1275" s="1"/>
      <c r="EN1275" s="1"/>
      <c r="EO1275" s="1"/>
      <c r="EP1275" s="1"/>
      <c r="EQ1275" s="1"/>
      <c r="ER1275" s="1"/>
      <c r="ES1275" s="1"/>
      <c r="ET1275" s="1"/>
      <c r="EU1275" s="1"/>
      <c r="EV1275" s="1"/>
      <c r="EW1275" s="1"/>
      <c r="EX1275" s="1"/>
      <c r="EY1275" s="1"/>
      <c r="EZ1275" s="1"/>
      <c r="FA1275" s="1"/>
      <c r="FB1275" s="1"/>
      <c r="FC1275" s="1"/>
      <c r="FD1275" s="1"/>
      <c r="FE1275" s="1"/>
      <c r="FF1275" s="1"/>
      <c r="FG1275" s="1"/>
      <c r="FH1275" s="1"/>
      <c r="FI1275" s="1"/>
      <c r="FJ1275" s="1"/>
      <c r="FK1275" s="1"/>
      <c r="FL1275" s="1"/>
      <c r="FM1275" s="1"/>
      <c r="FN1275" s="1"/>
      <c r="FO1275" s="1"/>
      <c r="FP1275" s="1"/>
      <c r="FQ1275" s="1"/>
      <c r="FR1275" s="1"/>
      <c r="FS1275" s="1"/>
      <c r="FT1275" s="1"/>
      <c r="FU1275" s="1"/>
      <c r="FV1275" s="1"/>
      <c r="FW1275" s="1"/>
      <c r="FX1275" s="1"/>
      <c r="FY1275" s="1"/>
      <c r="FZ1275" s="1"/>
      <c r="GA1275" s="1"/>
      <c r="GB1275" s="1"/>
      <c r="GC1275" s="1"/>
      <c r="GD1275" s="1"/>
      <c r="GE1275" s="1"/>
      <c r="GF1275" s="1"/>
      <c r="GG1275" s="1"/>
      <c r="GH1275" s="1"/>
      <c r="GI1275" s="1"/>
      <c r="GJ1275" s="1"/>
      <c r="GK1275" s="1"/>
      <c r="GL1275" s="1"/>
      <c r="GM1275" s="1"/>
      <c r="GN1275" s="1"/>
      <c r="GO1275" s="1"/>
      <c r="GP1275" s="1"/>
      <c r="GQ1275" s="1"/>
      <c r="GR1275" s="1"/>
      <c r="GS1275" s="1"/>
      <c r="GT1275" s="1"/>
      <c r="GU1275" s="1"/>
      <c r="GV1275" s="1"/>
      <c r="GW1275" s="1"/>
      <c r="GX1275" s="1"/>
    </row>
    <row r="1276" spans="1:206" s="4" customFormat="1">
      <c r="A1276" s="6"/>
      <c r="B1276" s="6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2"/>
      <c r="U1276" s="2"/>
      <c r="V1276" s="79"/>
      <c r="W1276" s="146"/>
      <c r="X1276" s="129"/>
      <c r="Y1276" s="79"/>
      <c r="Z1276" s="77"/>
      <c r="AA1276" s="77"/>
      <c r="AB1276" s="2"/>
      <c r="AC1276" s="2"/>
      <c r="AD1276" s="239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  <c r="CW1276" s="1"/>
      <c r="CX1276" s="1"/>
      <c r="CY1276" s="1"/>
      <c r="CZ1276" s="1"/>
      <c r="DA1276" s="1"/>
      <c r="DB1276" s="1"/>
      <c r="DC1276" s="1"/>
      <c r="DD1276" s="1"/>
      <c r="DE1276" s="1"/>
      <c r="DF1276" s="1"/>
      <c r="DG1276" s="1"/>
      <c r="DH1276" s="1"/>
      <c r="DI1276" s="1"/>
      <c r="DJ1276" s="1"/>
      <c r="DK1276" s="1"/>
      <c r="DL1276" s="1"/>
      <c r="DM1276" s="1"/>
      <c r="DN1276" s="1"/>
      <c r="DO1276" s="1"/>
      <c r="DP1276" s="1"/>
      <c r="DQ1276" s="1"/>
      <c r="DR1276" s="1"/>
      <c r="DS1276" s="1"/>
      <c r="DT1276" s="1"/>
      <c r="DU1276" s="1"/>
      <c r="DV1276" s="1"/>
      <c r="DW1276" s="1"/>
      <c r="DX1276" s="1"/>
      <c r="DY1276" s="1"/>
      <c r="DZ1276" s="1"/>
      <c r="EA1276" s="1"/>
      <c r="EB1276" s="1"/>
      <c r="EC1276" s="1"/>
      <c r="ED1276" s="1"/>
      <c r="EE1276" s="1"/>
      <c r="EF1276" s="1"/>
      <c r="EG1276" s="1"/>
      <c r="EH1276" s="1"/>
      <c r="EI1276" s="1"/>
      <c r="EJ1276" s="1"/>
      <c r="EK1276" s="1"/>
      <c r="EL1276" s="1"/>
      <c r="EM1276" s="1"/>
      <c r="EN1276" s="1"/>
      <c r="EO1276" s="1"/>
      <c r="EP1276" s="1"/>
      <c r="EQ1276" s="1"/>
      <c r="ER1276" s="1"/>
      <c r="ES1276" s="1"/>
      <c r="ET1276" s="1"/>
      <c r="EU1276" s="1"/>
      <c r="EV1276" s="1"/>
      <c r="EW1276" s="1"/>
      <c r="EX1276" s="1"/>
      <c r="EY1276" s="1"/>
      <c r="EZ1276" s="1"/>
      <c r="FA1276" s="1"/>
      <c r="FB1276" s="1"/>
      <c r="FC1276" s="1"/>
      <c r="FD1276" s="1"/>
      <c r="FE1276" s="1"/>
      <c r="FF1276" s="1"/>
      <c r="FG1276" s="1"/>
      <c r="FH1276" s="1"/>
      <c r="FI1276" s="1"/>
      <c r="FJ1276" s="1"/>
      <c r="FK1276" s="1"/>
      <c r="FL1276" s="1"/>
      <c r="FM1276" s="1"/>
      <c r="FN1276" s="1"/>
      <c r="FO1276" s="1"/>
      <c r="FP1276" s="1"/>
      <c r="FQ1276" s="1"/>
      <c r="FR1276" s="1"/>
      <c r="FS1276" s="1"/>
      <c r="FT1276" s="1"/>
      <c r="FU1276" s="1"/>
      <c r="FV1276" s="1"/>
      <c r="FW1276" s="1"/>
      <c r="FX1276" s="1"/>
      <c r="FY1276" s="1"/>
      <c r="FZ1276" s="1"/>
      <c r="GA1276" s="1"/>
      <c r="GB1276" s="1"/>
      <c r="GC1276" s="1"/>
      <c r="GD1276" s="1"/>
      <c r="GE1276" s="1"/>
      <c r="GF1276" s="1"/>
      <c r="GG1276" s="1"/>
      <c r="GH1276" s="1"/>
      <c r="GI1276" s="1"/>
      <c r="GJ1276" s="1"/>
      <c r="GK1276" s="1"/>
      <c r="GL1276" s="1"/>
      <c r="GM1276" s="1"/>
      <c r="GN1276" s="1"/>
      <c r="GO1276" s="1"/>
      <c r="GP1276" s="1"/>
      <c r="GQ1276" s="1"/>
      <c r="GR1276" s="1"/>
      <c r="GS1276" s="1"/>
      <c r="GT1276" s="1"/>
      <c r="GU1276" s="1"/>
      <c r="GV1276" s="1"/>
      <c r="GW1276" s="1"/>
      <c r="GX1276" s="1"/>
    </row>
    <row r="1277" spans="1:206" s="4" customFormat="1">
      <c r="A1277" s="6"/>
      <c r="B1277" s="6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2"/>
      <c r="U1277" s="2"/>
      <c r="V1277" s="79"/>
      <c r="W1277" s="146"/>
      <c r="X1277" s="129"/>
      <c r="Y1277" s="79"/>
      <c r="Z1277" s="77"/>
      <c r="AA1277" s="77"/>
      <c r="AB1277" s="2"/>
      <c r="AC1277" s="2"/>
      <c r="AD1277" s="239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  <c r="CZ1277" s="1"/>
      <c r="DA1277" s="1"/>
      <c r="DB1277" s="1"/>
      <c r="DC1277" s="1"/>
      <c r="DD1277" s="1"/>
      <c r="DE1277" s="1"/>
      <c r="DF1277" s="1"/>
      <c r="DG1277" s="1"/>
      <c r="DH1277" s="1"/>
      <c r="DI1277" s="1"/>
      <c r="DJ1277" s="1"/>
      <c r="DK1277" s="1"/>
      <c r="DL1277" s="1"/>
      <c r="DM1277" s="1"/>
      <c r="DN1277" s="1"/>
      <c r="DO1277" s="1"/>
      <c r="DP1277" s="1"/>
      <c r="DQ1277" s="1"/>
      <c r="DR1277" s="1"/>
      <c r="DS1277" s="1"/>
      <c r="DT1277" s="1"/>
      <c r="DU1277" s="1"/>
      <c r="DV1277" s="1"/>
      <c r="DW1277" s="1"/>
      <c r="DX1277" s="1"/>
      <c r="DY1277" s="1"/>
      <c r="DZ1277" s="1"/>
      <c r="EA1277" s="1"/>
      <c r="EB1277" s="1"/>
      <c r="EC1277" s="1"/>
      <c r="ED1277" s="1"/>
      <c r="EE1277" s="1"/>
      <c r="EF1277" s="1"/>
      <c r="EG1277" s="1"/>
      <c r="EH1277" s="1"/>
      <c r="EI1277" s="1"/>
      <c r="EJ1277" s="1"/>
      <c r="EK1277" s="1"/>
      <c r="EL1277" s="1"/>
      <c r="EM1277" s="1"/>
      <c r="EN1277" s="1"/>
      <c r="EO1277" s="1"/>
      <c r="EP1277" s="1"/>
      <c r="EQ1277" s="1"/>
      <c r="ER1277" s="1"/>
      <c r="ES1277" s="1"/>
      <c r="ET1277" s="1"/>
      <c r="EU1277" s="1"/>
      <c r="EV1277" s="1"/>
      <c r="EW1277" s="1"/>
      <c r="EX1277" s="1"/>
      <c r="EY1277" s="1"/>
      <c r="EZ1277" s="1"/>
      <c r="FA1277" s="1"/>
      <c r="FB1277" s="1"/>
      <c r="FC1277" s="1"/>
      <c r="FD1277" s="1"/>
      <c r="FE1277" s="1"/>
      <c r="FF1277" s="1"/>
      <c r="FG1277" s="1"/>
      <c r="FH1277" s="1"/>
      <c r="FI1277" s="1"/>
      <c r="FJ1277" s="1"/>
      <c r="FK1277" s="1"/>
      <c r="FL1277" s="1"/>
      <c r="FM1277" s="1"/>
      <c r="FN1277" s="1"/>
      <c r="FO1277" s="1"/>
      <c r="FP1277" s="1"/>
      <c r="FQ1277" s="1"/>
      <c r="FR1277" s="1"/>
      <c r="FS1277" s="1"/>
      <c r="FT1277" s="1"/>
      <c r="FU1277" s="1"/>
      <c r="FV1277" s="1"/>
      <c r="FW1277" s="1"/>
      <c r="FX1277" s="1"/>
      <c r="FY1277" s="1"/>
      <c r="FZ1277" s="1"/>
      <c r="GA1277" s="1"/>
      <c r="GB1277" s="1"/>
      <c r="GC1277" s="1"/>
      <c r="GD1277" s="1"/>
      <c r="GE1277" s="1"/>
      <c r="GF1277" s="1"/>
      <c r="GG1277" s="1"/>
      <c r="GH1277" s="1"/>
      <c r="GI1277" s="1"/>
      <c r="GJ1277" s="1"/>
      <c r="GK1277" s="1"/>
      <c r="GL1277" s="1"/>
      <c r="GM1277" s="1"/>
      <c r="GN1277" s="1"/>
      <c r="GO1277" s="1"/>
      <c r="GP1277" s="1"/>
      <c r="GQ1277" s="1"/>
      <c r="GR1277" s="1"/>
      <c r="GS1277" s="1"/>
      <c r="GT1277" s="1"/>
      <c r="GU1277" s="1"/>
      <c r="GV1277" s="1"/>
      <c r="GW1277" s="1"/>
      <c r="GX1277" s="1"/>
    </row>
    <row r="1278" spans="1:206" s="4" customFormat="1">
      <c r="A1278" s="6"/>
      <c r="B1278" s="6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2"/>
      <c r="U1278" s="2"/>
      <c r="V1278" s="79"/>
      <c r="W1278" s="146"/>
      <c r="X1278" s="129"/>
      <c r="Y1278" s="79"/>
      <c r="Z1278" s="77"/>
      <c r="AA1278" s="77"/>
      <c r="AB1278" s="2"/>
      <c r="AC1278" s="2"/>
      <c r="AD1278" s="239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1"/>
      <c r="DD1278" s="1"/>
      <c r="DE1278" s="1"/>
      <c r="DF1278" s="1"/>
      <c r="DG1278" s="1"/>
      <c r="DH1278" s="1"/>
      <c r="DI1278" s="1"/>
      <c r="DJ1278" s="1"/>
      <c r="DK1278" s="1"/>
      <c r="DL1278" s="1"/>
      <c r="DM1278" s="1"/>
      <c r="DN1278" s="1"/>
      <c r="DO1278" s="1"/>
      <c r="DP1278" s="1"/>
      <c r="DQ1278" s="1"/>
      <c r="DR1278" s="1"/>
      <c r="DS1278" s="1"/>
      <c r="DT1278" s="1"/>
      <c r="DU1278" s="1"/>
      <c r="DV1278" s="1"/>
      <c r="DW1278" s="1"/>
      <c r="DX1278" s="1"/>
      <c r="DY1278" s="1"/>
      <c r="DZ1278" s="1"/>
      <c r="EA1278" s="1"/>
      <c r="EB1278" s="1"/>
      <c r="EC1278" s="1"/>
      <c r="ED1278" s="1"/>
      <c r="EE1278" s="1"/>
      <c r="EF1278" s="1"/>
      <c r="EG1278" s="1"/>
      <c r="EH1278" s="1"/>
      <c r="EI1278" s="1"/>
      <c r="EJ1278" s="1"/>
      <c r="EK1278" s="1"/>
      <c r="EL1278" s="1"/>
      <c r="EM1278" s="1"/>
      <c r="EN1278" s="1"/>
      <c r="EO1278" s="1"/>
      <c r="EP1278" s="1"/>
      <c r="EQ1278" s="1"/>
      <c r="ER1278" s="1"/>
      <c r="ES1278" s="1"/>
      <c r="ET1278" s="1"/>
      <c r="EU1278" s="1"/>
      <c r="EV1278" s="1"/>
      <c r="EW1278" s="1"/>
      <c r="EX1278" s="1"/>
      <c r="EY1278" s="1"/>
      <c r="EZ1278" s="1"/>
      <c r="FA1278" s="1"/>
      <c r="FB1278" s="1"/>
      <c r="FC1278" s="1"/>
      <c r="FD1278" s="1"/>
      <c r="FE1278" s="1"/>
      <c r="FF1278" s="1"/>
      <c r="FG1278" s="1"/>
      <c r="FH1278" s="1"/>
      <c r="FI1278" s="1"/>
      <c r="FJ1278" s="1"/>
      <c r="FK1278" s="1"/>
      <c r="FL1278" s="1"/>
      <c r="FM1278" s="1"/>
      <c r="FN1278" s="1"/>
      <c r="FO1278" s="1"/>
      <c r="FP1278" s="1"/>
      <c r="FQ1278" s="1"/>
      <c r="FR1278" s="1"/>
      <c r="FS1278" s="1"/>
      <c r="FT1278" s="1"/>
      <c r="FU1278" s="1"/>
      <c r="FV1278" s="1"/>
      <c r="FW1278" s="1"/>
      <c r="FX1278" s="1"/>
      <c r="FY1278" s="1"/>
      <c r="FZ1278" s="1"/>
      <c r="GA1278" s="1"/>
      <c r="GB1278" s="1"/>
      <c r="GC1278" s="1"/>
      <c r="GD1278" s="1"/>
      <c r="GE1278" s="1"/>
      <c r="GF1278" s="1"/>
      <c r="GG1278" s="1"/>
      <c r="GH1278" s="1"/>
      <c r="GI1278" s="1"/>
      <c r="GJ1278" s="1"/>
      <c r="GK1278" s="1"/>
      <c r="GL1278" s="1"/>
      <c r="GM1278" s="1"/>
      <c r="GN1278" s="1"/>
      <c r="GO1278" s="1"/>
      <c r="GP1278" s="1"/>
      <c r="GQ1278" s="1"/>
      <c r="GR1278" s="1"/>
      <c r="GS1278" s="1"/>
      <c r="GT1278" s="1"/>
      <c r="GU1278" s="1"/>
      <c r="GV1278" s="1"/>
      <c r="GW1278" s="1"/>
      <c r="GX1278" s="1"/>
    </row>
    <row r="1279" spans="1:206" s="4" customFormat="1">
      <c r="A1279" s="6"/>
      <c r="B1279" s="6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2"/>
      <c r="U1279" s="2"/>
      <c r="V1279" s="79"/>
      <c r="W1279" s="146"/>
      <c r="X1279" s="129"/>
      <c r="Y1279" s="79"/>
      <c r="Z1279" s="77"/>
      <c r="AA1279" s="77"/>
      <c r="AB1279" s="2"/>
      <c r="AC1279" s="2"/>
      <c r="AD1279" s="239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1"/>
      <c r="DD1279" s="1"/>
      <c r="DE1279" s="1"/>
      <c r="DF1279" s="1"/>
      <c r="DG1279" s="1"/>
      <c r="DH1279" s="1"/>
      <c r="DI1279" s="1"/>
      <c r="DJ1279" s="1"/>
      <c r="DK1279" s="1"/>
      <c r="DL1279" s="1"/>
      <c r="DM1279" s="1"/>
      <c r="DN1279" s="1"/>
      <c r="DO1279" s="1"/>
      <c r="DP1279" s="1"/>
      <c r="DQ1279" s="1"/>
      <c r="DR1279" s="1"/>
      <c r="DS1279" s="1"/>
      <c r="DT1279" s="1"/>
      <c r="DU1279" s="1"/>
      <c r="DV1279" s="1"/>
      <c r="DW1279" s="1"/>
      <c r="DX1279" s="1"/>
      <c r="DY1279" s="1"/>
      <c r="DZ1279" s="1"/>
      <c r="EA1279" s="1"/>
      <c r="EB1279" s="1"/>
      <c r="EC1279" s="1"/>
      <c r="ED1279" s="1"/>
      <c r="EE1279" s="1"/>
      <c r="EF1279" s="1"/>
      <c r="EG1279" s="1"/>
      <c r="EH1279" s="1"/>
      <c r="EI1279" s="1"/>
      <c r="EJ1279" s="1"/>
      <c r="EK1279" s="1"/>
      <c r="EL1279" s="1"/>
      <c r="EM1279" s="1"/>
      <c r="EN1279" s="1"/>
      <c r="EO1279" s="1"/>
      <c r="EP1279" s="1"/>
      <c r="EQ1279" s="1"/>
      <c r="ER1279" s="1"/>
      <c r="ES1279" s="1"/>
      <c r="ET1279" s="1"/>
      <c r="EU1279" s="1"/>
      <c r="EV1279" s="1"/>
      <c r="EW1279" s="1"/>
      <c r="EX1279" s="1"/>
      <c r="EY1279" s="1"/>
      <c r="EZ1279" s="1"/>
      <c r="FA1279" s="1"/>
      <c r="FB1279" s="1"/>
      <c r="FC1279" s="1"/>
      <c r="FD1279" s="1"/>
      <c r="FE1279" s="1"/>
      <c r="FF1279" s="1"/>
      <c r="FG1279" s="1"/>
      <c r="FH1279" s="1"/>
      <c r="FI1279" s="1"/>
      <c r="FJ1279" s="1"/>
      <c r="FK1279" s="1"/>
      <c r="FL1279" s="1"/>
      <c r="FM1279" s="1"/>
      <c r="FN1279" s="1"/>
      <c r="FO1279" s="1"/>
      <c r="FP1279" s="1"/>
      <c r="FQ1279" s="1"/>
      <c r="FR1279" s="1"/>
      <c r="FS1279" s="1"/>
      <c r="FT1279" s="1"/>
      <c r="FU1279" s="1"/>
      <c r="FV1279" s="1"/>
      <c r="FW1279" s="1"/>
      <c r="FX1279" s="1"/>
      <c r="FY1279" s="1"/>
      <c r="FZ1279" s="1"/>
      <c r="GA1279" s="1"/>
      <c r="GB1279" s="1"/>
      <c r="GC1279" s="1"/>
      <c r="GD1279" s="1"/>
      <c r="GE1279" s="1"/>
      <c r="GF1279" s="1"/>
      <c r="GG1279" s="1"/>
      <c r="GH1279" s="1"/>
      <c r="GI1279" s="1"/>
      <c r="GJ1279" s="1"/>
      <c r="GK1279" s="1"/>
      <c r="GL1279" s="1"/>
      <c r="GM1279" s="1"/>
      <c r="GN1279" s="1"/>
      <c r="GO1279" s="1"/>
      <c r="GP1279" s="1"/>
      <c r="GQ1279" s="1"/>
      <c r="GR1279" s="1"/>
      <c r="GS1279" s="1"/>
      <c r="GT1279" s="1"/>
      <c r="GU1279" s="1"/>
      <c r="GV1279" s="1"/>
      <c r="GW1279" s="1"/>
      <c r="GX1279" s="1"/>
    </row>
    <row r="1280" spans="1:206" s="4" customFormat="1">
      <c r="A1280" s="6"/>
      <c r="B1280" s="6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2"/>
      <c r="U1280" s="2"/>
      <c r="V1280" s="79"/>
      <c r="W1280" s="146"/>
      <c r="X1280" s="129"/>
      <c r="Y1280" s="79"/>
      <c r="Z1280" s="77"/>
      <c r="AA1280" s="77"/>
      <c r="AB1280" s="2"/>
      <c r="AC1280" s="2"/>
      <c r="AD1280" s="239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  <c r="CM1280" s="1"/>
      <c r="CN1280" s="1"/>
      <c r="CO1280" s="1"/>
      <c r="CP1280" s="1"/>
      <c r="CQ1280" s="1"/>
      <c r="CR1280" s="1"/>
      <c r="CS1280" s="1"/>
      <c r="CT1280" s="1"/>
      <c r="CU1280" s="1"/>
      <c r="CV1280" s="1"/>
      <c r="CW1280" s="1"/>
      <c r="CX1280" s="1"/>
      <c r="CY1280" s="1"/>
      <c r="CZ1280" s="1"/>
      <c r="DA1280" s="1"/>
      <c r="DB1280" s="1"/>
      <c r="DC1280" s="1"/>
      <c r="DD1280" s="1"/>
      <c r="DE1280" s="1"/>
      <c r="DF1280" s="1"/>
      <c r="DG1280" s="1"/>
      <c r="DH1280" s="1"/>
      <c r="DI1280" s="1"/>
      <c r="DJ1280" s="1"/>
      <c r="DK1280" s="1"/>
      <c r="DL1280" s="1"/>
      <c r="DM1280" s="1"/>
      <c r="DN1280" s="1"/>
      <c r="DO1280" s="1"/>
      <c r="DP1280" s="1"/>
      <c r="DQ1280" s="1"/>
      <c r="DR1280" s="1"/>
      <c r="DS1280" s="1"/>
      <c r="DT1280" s="1"/>
      <c r="DU1280" s="1"/>
      <c r="DV1280" s="1"/>
      <c r="DW1280" s="1"/>
      <c r="DX1280" s="1"/>
      <c r="DY1280" s="1"/>
      <c r="DZ1280" s="1"/>
      <c r="EA1280" s="1"/>
      <c r="EB1280" s="1"/>
      <c r="EC1280" s="1"/>
      <c r="ED1280" s="1"/>
      <c r="EE1280" s="1"/>
      <c r="EF1280" s="1"/>
      <c r="EG1280" s="1"/>
      <c r="EH1280" s="1"/>
      <c r="EI1280" s="1"/>
      <c r="EJ1280" s="1"/>
      <c r="EK1280" s="1"/>
      <c r="EL1280" s="1"/>
      <c r="EM1280" s="1"/>
      <c r="EN1280" s="1"/>
      <c r="EO1280" s="1"/>
      <c r="EP1280" s="1"/>
      <c r="EQ1280" s="1"/>
      <c r="ER1280" s="1"/>
      <c r="ES1280" s="1"/>
      <c r="ET1280" s="1"/>
      <c r="EU1280" s="1"/>
      <c r="EV1280" s="1"/>
      <c r="EW1280" s="1"/>
      <c r="EX1280" s="1"/>
      <c r="EY1280" s="1"/>
      <c r="EZ1280" s="1"/>
      <c r="FA1280" s="1"/>
      <c r="FB1280" s="1"/>
      <c r="FC1280" s="1"/>
      <c r="FD1280" s="1"/>
      <c r="FE1280" s="1"/>
      <c r="FF1280" s="1"/>
      <c r="FG1280" s="1"/>
      <c r="FH1280" s="1"/>
      <c r="FI1280" s="1"/>
      <c r="FJ1280" s="1"/>
      <c r="FK1280" s="1"/>
      <c r="FL1280" s="1"/>
      <c r="FM1280" s="1"/>
      <c r="FN1280" s="1"/>
      <c r="FO1280" s="1"/>
      <c r="FP1280" s="1"/>
      <c r="FQ1280" s="1"/>
      <c r="FR1280" s="1"/>
      <c r="FS1280" s="1"/>
      <c r="FT1280" s="1"/>
      <c r="FU1280" s="1"/>
      <c r="FV1280" s="1"/>
      <c r="FW1280" s="1"/>
      <c r="FX1280" s="1"/>
      <c r="FY1280" s="1"/>
      <c r="FZ1280" s="1"/>
      <c r="GA1280" s="1"/>
      <c r="GB1280" s="1"/>
      <c r="GC1280" s="1"/>
      <c r="GD1280" s="1"/>
      <c r="GE1280" s="1"/>
      <c r="GF1280" s="1"/>
      <c r="GG1280" s="1"/>
      <c r="GH1280" s="1"/>
      <c r="GI1280" s="1"/>
      <c r="GJ1280" s="1"/>
      <c r="GK1280" s="1"/>
      <c r="GL1280" s="1"/>
      <c r="GM1280" s="1"/>
      <c r="GN1280" s="1"/>
      <c r="GO1280" s="1"/>
      <c r="GP1280" s="1"/>
      <c r="GQ1280" s="1"/>
      <c r="GR1280" s="1"/>
      <c r="GS1280" s="1"/>
      <c r="GT1280" s="1"/>
      <c r="GU1280" s="1"/>
      <c r="GV1280" s="1"/>
      <c r="GW1280" s="1"/>
      <c r="GX1280" s="1"/>
    </row>
    <row r="1281" spans="1:206" s="4" customFormat="1">
      <c r="A1281" s="6"/>
      <c r="B1281" s="6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2"/>
      <c r="U1281" s="2"/>
      <c r="V1281" s="79"/>
      <c r="W1281" s="146"/>
      <c r="X1281" s="129"/>
      <c r="Y1281" s="79"/>
      <c r="Z1281" s="77"/>
      <c r="AA1281" s="77"/>
      <c r="AB1281" s="2"/>
      <c r="AC1281" s="2"/>
      <c r="AD1281" s="239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  <c r="CW1281" s="1"/>
      <c r="CX1281" s="1"/>
      <c r="CY1281" s="1"/>
      <c r="CZ1281" s="1"/>
      <c r="DA1281" s="1"/>
      <c r="DB1281" s="1"/>
      <c r="DC1281" s="1"/>
      <c r="DD1281" s="1"/>
      <c r="DE1281" s="1"/>
      <c r="DF1281" s="1"/>
      <c r="DG1281" s="1"/>
      <c r="DH1281" s="1"/>
      <c r="DI1281" s="1"/>
      <c r="DJ1281" s="1"/>
      <c r="DK1281" s="1"/>
      <c r="DL1281" s="1"/>
      <c r="DM1281" s="1"/>
      <c r="DN1281" s="1"/>
      <c r="DO1281" s="1"/>
      <c r="DP1281" s="1"/>
      <c r="DQ1281" s="1"/>
      <c r="DR1281" s="1"/>
      <c r="DS1281" s="1"/>
      <c r="DT1281" s="1"/>
      <c r="DU1281" s="1"/>
      <c r="DV1281" s="1"/>
      <c r="DW1281" s="1"/>
      <c r="DX1281" s="1"/>
      <c r="DY1281" s="1"/>
      <c r="DZ1281" s="1"/>
      <c r="EA1281" s="1"/>
      <c r="EB1281" s="1"/>
      <c r="EC1281" s="1"/>
      <c r="ED1281" s="1"/>
      <c r="EE1281" s="1"/>
      <c r="EF1281" s="1"/>
      <c r="EG1281" s="1"/>
      <c r="EH1281" s="1"/>
      <c r="EI1281" s="1"/>
      <c r="EJ1281" s="1"/>
      <c r="EK1281" s="1"/>
      <c r="EL1281" s="1"/>
      <c r="EM1281" s="1"/>
      <c r="EN1281" s="1"/>
      <c r="EO1281" s="1"/>
      <c r="EP1281" s="1"/>
      <c r="EQ1281" s="1"/>
      <c r="ER1281" s="1"/>
      <c r="ES1281" s="1"/>
      <c r="ET1281" s="1"/>
      <c r="EU1281" s="1"/>
      <c r="EV1281" s="1"/>
      <c r="EW1281" s="1"/>
      <c r="EX1281" s="1"/>
      <c r="EY1281" s="1"/>
      <c r="EZ1281" s="1"/>
      <c r="FA1281" s="1"/>
      <c r="FB1281" s="1"/>
      <c r="FC1281" s="1"/>
      <c r="FD1281" s="1"/>
      <c r="FE1281" s="1"/>
      <c r="FF1281" s="1"/>
      <c r="FG1281" s="1"/>
      <c r="FH1281" s="1"/>
      <c r="FI1281" s="1"/>
      <c r="FJ1281" s="1"/>
      <c r="FK1281" s="1"/>
      <c r="FL1281" s="1"/>
      <c r="FM1281" s="1"/>
      <c r="FN1281" s="1"/>
      <c r="FO1281" s="1"/>
      <c r="FP1281" s="1"/>
      <c r="FQ1281" s="1"/>
      <c r="FR1281" s="1"/>
      <c r="FS1281" s="1"/>
      <c r="FT1281" s="1"/>
      <c r="FU1281" s="1"/>
      <c r="FV1281" s="1"/>
      <c r="FW1281" s="1"/>
      <c r="FX1281" s="1"/>
      <c r="FY1281" s="1"/>
      <c r="FZ1281" s="1"/>
      <c r="GA1281" s="1"/>
      <c r="GB1281" s="1"/>
      <c r="GC1281" s="1"/>
      <c r="GD1281" s="1"/>
      <c r="GE1281" s="1"/>
      <c r="GF1281" s="1"/>
      <c r="GG1281" s="1"/>
      <c r="GH1281" s="1"/>
      <c r="GI1281" s="1"/>
      <c r="GJ1281" s="1"/>
      <c r="GK1281" s="1"/>
      <c r="GL1281" s="1"/>
      <c r="GM1281" s="1"/>
      <c r="GN1281" s="1"/>
      <c r="GO1281" s="1"/>
      <c r="GP1281" s="1"/>
      <c r="GQ1281" s="1"/>
      <c r="GR1281" s="1"/>
      <c r="GS1281" s="1"/>
      <c r="GT1281" s="1"/>
      <c r="GU1281" s="1"/>
      <c r="GV1281" s="1"/>
      <c r="GW1281" s="1"/>
      <c r="GX1281" s="1"/>
    </row>
    <row r="1282" spans="1:206" s="4" customFormat="1">
      <c r="A1282" s="6"/>
      <c r="B1282" s="6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2"/>
      <c r="U1282" s="2"/>
      <c r="V1282" s="79"/>
      <c r="W1282" s="146"/>
      <c r="X1282" s="129"/>
      <c r="Y1282" s="79"/>
      <c r="Z1282" s="77"/>
      <c r="AA1282" s="77"/>
      <c r="AB1282" s="2"/>
      <c r="AC1282" s="2"/>
      <c r="AD1282" s="239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1"/>
      <c r="DD1282" s="1"/>
      <c r="DE1282" s="1"/>
      <c r="DF1282" s="1"/>
      <c r="DG1282" s="1"/>
      <c r="DH1282" s="1"/>
      <c r="DI1282" s="1"/>
      <c r="DJ1282" s="1"/>
      <c r="DK1282" s="1"/>
      <c r="DL1282" s="1"/>
      <c r="DM1282" s="1"/>
      <c r="DN1282" s="1"/>
      <c r="DO1282" s="1"/>
      <c r="DP1282" s="1"/>
      <c r="DQ1282" s="1"/>
      <c r="DR1282" s="1"/>
      <c r="DS1282" s="1"/>
      <c r="DT1282" s="1"/>
      <c r="DU1282" s="1"/>
      <c r="DV1282" s="1"/>
      <c r="DW1282" s="1"/>
      <c r="DX1282" s="1"/>
      <c r="DY1282" s="1"/>
      <c r="DZ1282" s="1"/>
      <c r="EA1282" s="1"/>
      <c r="EB1282" s="1"/>
      <c r="EC1282" s="1"/>
      <c r="ED1282" s="1"/>
      <c r="EE1282" s="1"/>
      <c r="EF1282" s="1"/>
      <c r="EG1282" s="1"/>
      <c r="EH1282" s="1"/>
      <c r="EI1282" s="1"/>
      <c r="EJ1282" s="1"/>
      <c r="EK1282" s="1"/>
      <c r="EL1282" s="1"/>
      <c r="EM1282" s="1"/>
      <c r="EN1282" s="1"/>
      <c r="EO1282" s="1"/>
      <c r="EP1282" s="1"/>
      <c r="EQ1282" s="1"/>
      <c r="ER1282" s="1"/>
      <c r="ES1282" s="1"/>
      <c r="ET1282" s="1"/>
      <c r="EU1282" s="1"/>
      <c r="EV1282" s="1"/>
      <c r="EW1282" s="1"/>
      <c r="EX1282" s="1"/>
      <c r="EY1282" s="1"/>
      <c r="EZ1282" s="1"/>
      <c r="FA1282" s="1"/>
      <c r="FB1282" s="1"/>
      <c r="FC1282" s="1"/>
      <c r="FD1282" s="1"/>
      <c r="FE1282" s="1"/>
      <c r="FF1282" s="1"/>
      <c r="FG1282" s="1"/>
      <c r="FH1282" s="1"/>
      <c r="FI1282" s="1"/>
      <c r="FJ1282" s="1"/>
      <c r="FK1282" s="1"/>
      <c r="FL1282" s="1"/>
      <c r="FM1282" s="1"/>
      <c r="FN1282" s="1"/>
      <c r="FO1282" s="1"/>
      <c r="FP1282" s="1"/>
      <c r="FQ1282" s="1"/>
      <c r="FR1282" s="1"/>
      <c r="FS1282" s="1"/>
      <c r="FT1282" s="1"/>
      <c r="FU1282" s="1"/>
      <c r="FV1282" s="1"/>
      <c r="FW1282" s="1"/>
      <c r="FX1282" s="1"/>
      <c r="FY1282" s="1"/>
      <c r="FZ1282" s="1"/>
      <c r="GA1282" s="1"/>
      <c r="GB1282" s="1"/>
      <c r="GC1282" s="1"/>
      <c r="GD1282" s="1"/>
      <c r="GE1282" s="1"/>
      <c r="GF1282" s="1"/>
      <c r="GG1282" s="1"/>
      <c r="GH1282" s="1"/>
      <c r="GI1282" s="1"/>
      <c r="GJ1282" s="1"/>
      <c r="GK1282" s="1"/>
      <c r="GL1282" s="1"/>
      <c r="GM1282" s="1"/>
      <c r="GN1282" s="1"/>
      <c r="GO1282" s="1"/>
      <c r="GP1282" s="1"/>
      <c r="GQ1282" s="1"/>
      <c r="GR1282" s="1"/>
      <c r="GS1282" s="1"/>
      <c r="GT1282" s="1"/>
      <c r="GU1282" s="1"/>
      <c r="GV1282" s="1"/>
      <c r="GW1282" s="1"/>
      <c r="GX1282" s="1"/>
    </row>
    <row r="1283" spans="1:206" s="4" customFormat="1">
      <c r="A1283" s="6"/>
      <c r="B1283" s="6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2"/>
      <c r="U1283" s="2"/>
      <c r="V1283" s="79"/>
      <c r="W1283" s="146"/>
      <c r="X1283" s="129"/>
      <c r="Y1283" s="79"/>
      <c r="Z1283" s="77"/>
      <c r="AA1283" s="77"/>
      <c r="AB1283" s="2"/>
      <c r="AC1283" s="2"/>
      <c r="AD1283" s="239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1"/>
      <c r="DD1283" s="1"/>
      <c r="DE1283" s="1"/>
      <c r="DF1283" s="1"/>
      <c r="DG1283" s="1"/>
      <c r="DH1283" s="1"/>
      <c r="DI1283" s="1"/>
      <c r="DJ1283" s="1"/>
      <c r="DK1283" s="1"/>
      <c r="DL1283" s="1"/>
      <c r="DM1283" s="1"/>
      <c r="DN1283" s="1"/>
      <c r="DO1283" s="1"/>
      <c r="DP1283" s="1"/>
      <c r="DQ1283" s="1"/>
      <c r="DR1283" s="1"/>
      <c r="DS1283" s="1"/>
      <c r="DT1283" s="1"/>
      <c r="DU1283" s="1"/>
      <c r="DV1283" s="1"/>
      <c r="DW1283" s="1"/>
      <c r="DX1283" s="1"/>
      <c r="DY1283" s="1"/>
      <c r="DZ1283" s="1"/>
      <c r="EA1283" s="1"/>
      <c r="EB1283" s="1"/>
      <c r="EC1283" s="1"/>
      <c r="ED1283" s="1"/>
      <c r="EE1283" s="1"/>
      <c r="EF1283" s="1"/>
      <c r="EG1283" s="1"/>
      <c r="EH1283" s="1"/>
      <c r="EI1283" s="1"/>
      <c r="EJ1283" s="1"/>
      <c r="EK1283" s="1"/>
      <c r="EL1283" s="1"/>
      <c r="EM1283" s="1"/>
      <c r="EN1283" s="1"/>
      <c r="EO1283" s="1"/>
      <c r="EP1283" s="1"/>
      <c r="EQ1283" s="1"/>
      <c r="ER1283" s="1"/>
      <c r="ES1283" s="1"/>
      <c r="ET1283" s="1"/>
      <c r="EU1283" s="1"/>
      <c r="EV1283" s="1"/>
      <c r="EW1283" s="1"/>
      <c r="EX1283" s="1"/>
      <c r="EY1283" s="1"/>
      <c r="EZ1283" s="1"/>
      <c r="FA1283" s="1"/>
      <c r="FB1283" s="1"/>
      <c r="FC1283" s="1"/>
      <c r="FD1283" s="1"/>
      <c r="FE1283" s="1"/>
      <c r="FF1283" s="1"/>
      <c r="FG1283" s="1"/>
      <c r="FH1283" s="1"/>
      <c r="FI1283" s="1"/>
      <c r="FJ1283" s="1"/>
      <c r="FK1283" s="1"/>
      <c r="FL1283" s="1"/>
      <c r="FM1283" s="1"/>
      <c r="FN1283" s="1"/>
      <c r="FO1283" s="1"/>
      <c r="FP1283" s="1"/>
      <c r="FQ1283" s="1"/>
      <c r="FR1283" s="1"/>
      <c r="FS1283" s="1"/>
      <c r="FT1283" s="1"/>
      <c r="FU1283" s="1"/>
      <c r="FV1283" s="1"/>
      <c r="FW1283" s="1"/>
      <c r="FX1283" s="1"/>
      <c r="FY1283" s="1"/>
      <c r="FZ1283" s="1"/>
      <c r="GA1283" s="1"/>
      <c r="GB1283" s="1"/>
      <c r="GC1283" s="1"/>
      <c r="GD1283" s="1"/>
      <c r="GE1283" s="1"/>
      <c r="GF1283" s="1"/>
      <c r="GG1283" s="1"/>
      <c r="GH1283" s="1"/>
      <c r="GI1283" s="1"/>
      <c r="GJ1283" s="1"/>
      <c r="GK1283" s="1"/>
      <c r="GL1283" s="1"/>
      <c r="GM1283" s="1"/>
      <c r="GN1283" s="1"/>
      <c r="GO1283" s="1"/>
      <c r="GP1283" s="1"/>
      <c r="GQ1283" s="1"/>
      <c r="GR1283" s="1"/>
      <c r="GS1283" s="1"/>
      <c r="GT1283" s="1"/>
      <c r="GU1283" s="1"/>
      <c r="GV1283" s="1"/>
      <c r="GW1283" s="1"/>
      <c r="GX1283" s="1"/>
    </row>
    <row r="1284" spans="1:206" s="4" customFormat="1">
      <c r="A1284" s="6"/>
      <c r="B1284" s="6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2"/>
      <c r="U1284" s="2"/>
      <c r="V1284" s="79"/>
      <c r="W1284" s="146"/>
      <c r="X1284" s="129"/>
      <c r="Y1284" s="79"/>
      <c r="Z1284" s="77"/>
      <c r="AA1284" s="77"/>
      <c r="AB1284" s="2"/>
      <c r="AC1284" s="2"/>
      <c r="AD1284" s="239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  <c r="CM1284" s="1"/>
      <c r="CN1284" s="1"/>
      <c r="CO1284" s="1"/>
      <c r="CP1284" s="1"/>
      <c r="CQ1284" s="1"/>
      <c r="CR1284" s="1"/>
      <c r="CS1284" s="1"/>
      <c r="CT1284" s="1"/>
      <c r="CU1284" s="1"/>
      <c r="CV1284" s="1"/>
      <c r="CW1284" s="1"/>
      <c r="CX1284" s="1"/>
      <c r="CY1284" s="1"/>
      <c r="CZ1284" s="1"/>
      <c r="DA1284" s="1"/>
      <c r="DB1284" s="1"/>
      <c r="DC1284" s="1"/>
      <c r="DD1284" s="1"/>
      <c r="DE1284" s="1"/>
      <c r="DF1284" s="1"/>
      <c r="DG1284" s="1"/>
      <c r="DH1284" s="1"/>
      <c r="DI1284" s="1"/>
      <c r="DJ1284" s="1"/>
      <c r="DK1284" s="1"/>
      <c r="DL1284" s="1"/>
      <c r="DM1284" s="1"/>
      <c r="DN1284" s="1"/>
      <c r="DO1284" s="1"/>
      <c r="DP1284" s="1"/>
      <c r="DQ1284" s="1"/>
      <c r="DR1284" s="1"/>
      <c r="DS1284" s="1"/>
      <c r="DT1284" s="1"/>
      <c r="DU1284" s="1"/>
      <c r="DV1284" s="1"/>
      <c r="DW1284" s="1"/>
      <c r="DX1284" s="1"/>
      <c r="DY1284" s="1"/>
      <c r="DZ1284" s="1"/>
      <c r="EA1284" s="1"/>
      <c r="EB1284" s="1"/>
      <c r="EC1284" s="1"/>
      <c r="ED1284" s="1"/>
      <c r="EE1284" s="1"/>
      <c r="EF1284" s="1"/>
      <c r="EG1284" s="1"/>
      <c r="EH1284" s="1"/>
      <c r="EI1284" s="1"/>
      <c r="EJ1284" s="1"/>
      <c r="EK1284" s="1"/>
      <c r="EL1284" s="1"/>
      <c r="EM1284" s="1"/>
      <c r="EN1284" s="1"/>
      <c r="EO1284" s="1"/>
      <c r="EP1284" s="1"/>
      <c r="EQ1284" s="1"/>
      <c r="ER1284" s="1"/>
      <c r="ES1284" s="1"/>
      <c r="ET1284" s="1"/>
      <c r="EU1284" s="1"/>
      <c r="EV1284" s="1"/>
      <c r="EW1284" s="1"/>
      <c r="EX1284" s="1"/>
      <c r="EY1284" s="1"/>
      <c r="EZ1284" s="1"/>
      <c r="FA1284" s="1"/>
      <c r="FB1284" s="1"/>
      <c r="FC1284" s="1"/>
      <c r="FD1284" s="1"/>
      <c r="FE1284" s="1"/>
      <c r="FF1284" s="1"/>
      <c r="FG1284" s="1"/>
      <c r="FH1284" s="1"/>
      <c r="FI1284" s="1"/>
      <c r="FJ1284" s="1"/>
      <c r="FK1284" s="1"/>
      <c r="FL1284" s="1"/>
      <c r="FM1284" s="1"/>
      <c r="FN1284" s="1"/>
      <c r="FO1284" s="1"/>
      <c r="FP1284" s="1"/>
      <c r="FQ1284" s="1"/>
      <c r="FR1284" s="1"/>
      <c r="FS1284" s="1"/>
      <c r="FT1284" s="1"/>
      <c r="FU1284" s="1"/>
      <c r="FV1284" s="1"/>
      <c r="FW1284" s="1"/>
      <c r="FX1284" s="1"/>
      <c r="FY1284" s="1"/>
      <c r="FZ1284" s="1"/>
      <c r="GA1284" s="1"/>
      <c r="GB1284" s="1"/>
      <c r="GC1284" s="1"/>
      <c r="GD1284" s="1"/>
      <c r="GE1284" s="1"/>
      <c r="GF1284" s="1"/>
      <c r="GG1284" s="1"/>
      <c r="GH1284" s="1"/>
      <c r="GI1284" s="1"/>
      <c r="GJ1284" s="1"/>
      <c r="GK1284" s="1"/>
      <c r="GL1284" s="1"/>
      <c r="GM1284" s="1"/>
      <c r="GN1284" s="1"/>
      <c r="GO1284" s="1"/>
      <c r="GP1284" s="1"/>
      <c r="GQ1284" s="1"/>
      <c r="GR1284" s="1"/>
      <c r="GS1284" s="1"/>
      <c r="GT1284" s="1"/>
      <c r="GU1284" s="1"/>
      <c r="GV1284" s="1"/>
      <c r="GW1284" s="1"/>
      <c r="GX1284" s="1"/>
    </row>
    <row r="1285" spans="1:206" s="4" customFormat="1">
      <c r="A1285" s="6"/>
      <c r="B1285" s="6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2"/>
      <c r="U1285" s="2"/>
      <c r="V1285" s="79"/>
      <c r="W1285" s="146"/>
      <c r="X1285" s="129"/>
      <c r="Y1285" s="79"/>
      <c r="Z1285" s="77"/>
      <c r="AA1285" s="77"/>
      <c r="AB1285" s="2"/>
      <c r="AC1285" s="2"/>
      <c r="AD1285" s="239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  <c r="CM1285" s="1"/>
      <c r="CN1285" s="1"/>
      <c r="CO1285" s="1"/>
      <c r="CP1285" s="1"/>
      <c r="CQ1285" s="1"/>
      <c r="CR1285" s="1"/>
      <c r="CS1285" s="1"/>
      <c r="CT1285" s="1"/>
      <c r="CU1285" s="1"/>
      <c r="CV1285" s="1"/>
      <c r="CW1285" s="1"/>
      <c r="CX1285" s="1"/>
      <c r="CY1285" s="1"/>
      <c r="CZ1285" s="1"/>
      <c r="DA1285" s="1"/>
      <c r="DB1285" s="1"/>
      <c r="DC1285" s="1"/>
      <c r="DD1285" s="1"/>
      <c r="DE1285" s="1"/>
      <c r="DF1285" s="1"/>
      <c r="DG1285" s="1"/>
      <c r="DH1285" s="1"/>
      <c r="DI1285" s="1"/>
      <c r="DJ1285" s="1"/>
      <c r="DK1285" s="1"/>
      <c r="DL1285" s="1"/>
      <c r="DM1285" s="1"/>
      <c r="DN1285" s="1"/>
      <c r="DO1285" s="1"/>
      <c r="DP1285" s="1"/>
      <c r="DQ1285" s="1"/>
      <c r="DR1285" s="1"/>
      <c r="DS1285" s="1"/>
      <c r="DT1285" s="1"/>
      <c r="DU1285" s="1"/>
      <c r="DV1285" s="1"/>
      <c r="DW1285" s="1"/>
      <c r="DX1285" s="1"/>
      <c r="DY1285" s="1"/>
      <c r="DZ1285" s="1"/>
      <c r="EA1285" s="1"/>
      <c r="EB1285" s="1"/>
      <c r="EC1285" s="1"/>
      <c r="ED1285" s="1"/>
      <c r="EE1285" s="1"/>
      <c r="EF1285" s="1"/>
      <c r="EG1285" s="1"/>
      <c r="EH1285" s="1"/>
      <c r="EI1285" s="1"/>
      <c r="EJ1285" s="1"/>
      <c r="EK1285" s="1"/>
      <c r="EL1285" s="1"/>
      <c r="EM1285" s="1"/>
      <c r="EN1285" s="1"/>
      <c r="EO1285" s="1"/>
      <c r="EP1285" s="1"/>
      <c r="EQ1285" s="1"/>
      <c r="ER1285" s="1"/>
      <c r="ES1285" s="1"/>
      <c r="ET1285" s="1"/>
      <c r="EU1285" s="1"/>
      <c r="EV1285" s="1"/>
      <c r="EW1285" s="1"/>
      <c r="EX1285" s="1"/>
      <c r="EY1285" s="1"/>
      <c r="EZ1285" s="1"/>
      <c r="FA1285" s="1"/>
      <c r="FB1285" s="1"/>
      <c r="FC1285" s="1"/>
      <c r="FD1285" s="1"/>
      <c r="FE1285" s="1"/>
      <c r="FF1285" s="1"/>
      <c r="FG1285" s="1"/>
      <c r="FH1285" s="1"/>
      <c r="FI1285" s="1"/>
      <c r="FJ1285" s="1"/>
      <c r="FK1285" s="1"/>
      <c r="FL1285" s="1"/>
      <c r="FM1285" s="1"/>
      <c r="FN1285" s="1"/>
      <c r="FO1285" s="1"/>
      <c r="FP1285" s="1"/>
      <c r="FQ1285" s="1"/>
      <c r="FR1285" s="1"/>
      <c r="FS1285" s="1"/>
      <c r="FT1285" s="1"/>
      <c r="FU1285" s="1"/>
      <c r="FV1285" s="1"/>
      <c r="FW1285" s="1"/>
      <c r="FX1285" s="1"/>
      <c r="FY1285" s="1"/>
      <c r="FZ1285" s="1"/>
      <c r="GA1285" s="1"/>
      <c r="GB1285" s="1"/>
      <c r="GC1285" s="1"/>
      <c r="GD1285" s="1"/>
      <c r="GE1285" s="1"/>
      <c r="GF1285" s="1"/>
      <c r="GG1285" s="1"/>
      <c r="GH1285" s="1"/>
      <c r="GI1285" s="1"/>
      <c r="GJ1285" s="1"/>
      <c r="GK1285" s="1"/>
      <c r="GL1285" s="1"/>
      <c r="GM1285" s="1"/>
      <c r="GN1285" s="1"/>
      <c r="GO1285" s="1"/>
      <c r="GP1285" s="1"/>
      <c r="GQ1285" s="1"/>
      <c r="GR1285" s="1"/>
      <c r="GS1285" s="1"/>
      <c r="GT1285" s="1"/>
      <c r="GU1285" s="1"/>
      <c r="GV1285" s="1"/>
      <c r="GW1285" s="1"/>
      <c r="GX1285" s="1"/>
    </row>
    <row r="1286" spans="1:206" s="4" customFormat="1">
      <c r="A1286" s="6"/>
      <c r="B1286" s="6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2"/>
      <c r="U1286" s="2"/>
      <c r="V1286" s="79"/>
      <c r="W1286" s="146"/>
      <c r="X1286" s="129"/>
      <c r="Y1286" s="79"/>
      <c r="Z1286" s="77"/>
      <c r="AA1286" s="77"/>
      <c r="AB1286" s="2"/>
      <c r="AC1286" s="2"/>
      <c r="AD1286" s="239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  <c r="CW1286" s="1"/>
      <c r="CX1286" s="1"/>
      <c r="CY1286" s="1"/>
      <c r="CZ1286" s="1"/>
      <c r="DA1286" s="1"/>
      <c r="DB1286" s="1"/>
      <c r="DC1286" s="1"/>
      <c r="DD1286" s="1"/>
      <c r="DE1286" s="1"/>
      <c r="DF1286" s="1"/>
      <c r="DG1286" s="1"/>
      <c r="DH1286" s="1"/>
      <c r="DI1286" s="1"/>
      <c r="DJ1286" s="1"/>
      <c r="DK1286" s="1"/>
      <c r="DL1286" s="1"/>
      <c r="DM1286" s="1"/>
      <c r="DN1286" s="1"/>
      <c r="DO1286" s="1"/>
      <c r="DP1286" s="1"/>
      <c r="DQ1286" s="1"/>
      <c r="DR1286" s="1"/>
      <c r="DS1286" s="1"/>
      <c r="DT1286" s="1"/>
      <c r="DU1286" s="1"/>
      <c r="DV1286" s="1"/>
      <c r="DW1286" s="1"/>
      <c r="DX1286" s="1"/>
      <c r="DY1286" s="1"/>
      <c r="DZ1286" s="1"/>
      <c r="EA1286" s="1"/>
      <c r="EB1286" s="1"/>
      <c r="EC1286" s="1"/>
      <c r="ED1286" s="1"/>
      <c r="EE1286" s="1"/>
      <c r="EF1286" s="1"/>
      <c r="EG1286" s="1"/>
      <c r="EH1286" s="1"/>
      <c r="EI1286" s="1"/>
      <c r="EJ1286" s="1"/>
      <c r="EK1286" s="1"/>
      <c r="EL1286" s="1"/>
      <c r="EM1286" s="1"/>
      <c r="EN1286" s="1"/>
      <c r="EO1286" s="1"/>
      <c r="EP1286" s="1"/>
      <c r="EQ1286" s="1"/>
      <c r="ER1286" s="1"/>
      <c r="ES1286" s="1"/>
      <c r="ET1286" s="1"/>
      <c r="EU1286" s="1"/>
      <c r="EV1286" s="1"/>
      <c r="EW1286" s="1"/>
      <c r="EX1286" s="1"/>
      <c r="EY1286" s="1"/>
      <c r="EZ1286" s="1"/>
      <c r="FA1286" s="1"/>
      <c r="FB1286" s="1"/>
      <c r="FC1286" s="1"/>
      <c r="FD1286" s="1"/>
      <c r="FE1286" s="1"/>
      <c r="FF1286" s="1"/>
      <c r="FG1286" s="1"/>
      <c r="FH1286" s="1"/>
      <c r="FI1286" s="1"/>
      <c r="FJ1286" s="1"/>
      <c r="FK1286" s="1"/>
      <c r="FL1286" s="1"/>
      <c r="FM1286" s="1"/>
      <c r="FN1286" s="1"/>
      <c r="FO1286" s="1"/>
      <c r="FP1286" s="1"/>
      <c r="FQ1286" s="1"/>
      <c r="FR1286" s="1"/>
      <c r="FS1286" s="1"/>
      <c r="FT1286" s="1"/>
      <c r="FU1286" s="1"/>
      <c r="FV1286" s="1"/>
      <c r="FW1286" s="1"/>
      <c r="FX1286" s="1"/>
      <c r="FY1286" s="1"/>
      <c r="FZ1286" s="1"/>
      <c r="GA1286" s="1"/>
      <c r="GB1286" s="1"/>
      <c r="GC1286" s="1"/>
      <c r="GD1286" s="1"/>
      <c r="GE1286" s="1"/>
      <c r="GF1286" s="1"/>
      <c r="GG1286" s="1"/>
      <c r="GH1286" s="1"/>
      <c r="GI1286" s="1"/>
      <c r="GJ1286" s="1"/>
      <c r="GK1286" s="1"/>
      <c r="GL1286" s="1"/>
      <c r="GM1286" s="1"/>
      <c r="GN1286" s="1"/>
      <c r="GO1286" s="1"/>
      <c r="GP1286" s="1"/>
      <c r="GQ1286" s="1"/>
      <c r="GR1286" s="1"/>
      <c r="GS1286" s="1"/>
      <c r="GT1286" s="1"/>
      <c r="GU1286" s="1"/>
      <c r="GV1286" s="1"/>
      <c r="GW1286" s="1"/>
      <c r="GX1286" s="1"/>
    </row>
    <row r="1287" spans="1:206" s="4" customFormat="1">
      <c r="A1287" s="6"/>
      <c r="B1287" s="6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2"/>
      <c r="U1287" s="2"/>
      <c r="V1287" s="79"/>
      <c r="W1287" s="146"/>
      <c r="X1287" s="129"/>
      <c r="Y1287" s="79"/>
      <c r="Z1287" s="77"/>
      <c r="AA1287" s="77"/>
      <c r="AB1287" s="2"/>
      <c r="AC1287" s="2"/>
      <c r="AD1287" s="239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  <c r="CW1287" s="1"/>
      <c r="CX1287" s="1"/>
      <c r="CY1287" s="1"/>
      <c r="CZ1287" s="1"/>
      <c r="DA1287" s="1"/>
      <c r="DB1287" s="1"/>
      <c r="DC1287" s="1"/>
      <c r="DD1287" s="1"/>
      <c r="DE1287" s="1"/>
      <c r="DF1287" s="1"/>
      <c r="DG1287" s="1"/>
      <c r="DH1287" s="1"/>
      <c r="DI1287" s="1"/>
      <c r="DJ1287" s="1"/>
      <c r="DK1287" s="1"/>
      <c r="DL1287" s="1"/>
      <c r="DM1287" s="1"/>
      <c r="DN1287" s="1"/>
      <c r="DO1287" s="1"/>
      <c r="DP1287" s="1"/>
      <c r="DQ1287" s="1"/>
      <c r="DR1287" s="1"/>
      <c r="DS1287" s="1"/>
      <c r="DT1287" s="1"/>
      <c r="DU1287" s="1"/>
      <c r="DV1287" s="1"/>
      <c r="DW1287" s="1"/>
      <c r="DX1287" s="1"/>
      <c r="DY1287" s="1"/>
      <c r="DZ1287" s="1"/>
      <c r="EA1287" s="1"/>
      <c r="EB1287" s="1"/>
      <c r="EC1287" s="1"/>
      <c r="ED1287" s="1"/>
      <c r="EE1287" s="1"/>
      <c r="EF1287" s="1"/>
      <c r="EG1287" s="1"/>
      <c r="EH1287" s="1"/>
      <c r="EI1287" s="1"/>
      <c r="EJ1287" s="1"/>
      <c r="EK1287" s="1"/>
      <c r="EL1287" s="1"/>
      <c r="EM1287" s="1"/>
      <c r="EN1287" s="1"/>
      <c r="EO1287" s="1"/>
      <c r="EP1287" s="1"/>
      <c r="EQ1287" s="1"/>
      <c r="ER1287" s="1"/>
      <c r="ES1287" s="1"/>
      <c r="ET1287" s="1"/>
      <c r="EU1287" s="1"/>
      <c r="EV1287" s="1"/>
      <c r="EW1287" s="1"/>
      <c r="EX1287" s="1"/>
      <c r="EY1287" s="1"/>
      <c r="EZ1287" s="1"/>
      <c r="FA1287" s="1"/>
      <c r="FB1287" s="1"/>
      <c r="FC1287" s="1"/>
      <c r="FD1287" s="1"/>
      <c r="FE1287" s="1"/>
      <c r="FF1287" s="1"/>
      <c r="FG1287" s="1"/>
      <c r="FH1287" s="1"/>
      <c r="FI1287" s="1"/>
      <c r="FJ1287" s="1"/>
      <c r="FK1287" s="1"/>
      <c r="FL1287" s="1"/>
      <c r="FM1287" s="1"/>
      <c r="FN1287" s="1"/>
      <c r="FO1287" s="1"/>
      <c r="FP1287" s="1"/>
      <c r="FQ1287" s="1"/>
      <c r="FR1287" s="1"/>
      <c r="FS1287" s="1"/>
      <c r="FT1287" s="1"/>
      <c r="FU1287" s="1"/>
      <c r="FV1287" s="1"/>
      <c r="FW1287" s="1"/>
      <c r="FX1287" s="1"/>
      <c r="FY1287" s="1"/>
      <c r="FZ1287" s="1"/>
      <c r="GA1287" s="1"/>
      <c r="GB1287" s="1"/>
      <c r="GC1287" s="1"/>
      <c r="GD1287" s="1"/>
      <c r="GE1287" s="1"/>
      <c r="GF1287" s="1"/>
      <c r="GG1287" s="1"/>
      <c r="GH1287" s="1"/>
      <c r="GI1287" s="1"/>
      <c r="GJ1287" s="1"/>
      <c r="GK1287" s="1"/>
      <c r="GL1287" s="1"/>
      <c r="GM1287" s="1"/>
      <c r="GN1287" s="1"/>
      <c r="GO1287" s="1"/>
      <c r="GP1287" s="1"/>
      <c r="GQ1287" s="1"/>
      <c r="GR1287" s="1"/>
      <c r="GS1287" s="1"/>
      <c r="GT1287" s="1"/>
      <c r="GU1287" s="1"/>
      <c r="GV1287" s="1"/>
      <c r="GW1287" s="1"/>
      <c r="GX1287" s="1"/>
    </row>
    <row r="1288" spans="1:206" s="4" customFormat="1">
      <c r="A1288" s="6"/>
      <c r="B1288" s="6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2"/>
      <c r="U1288" s="2"/>
      <c r="V1288" s="79"/>
      <c r="W1288" s="146"/>
      <c r="X1288" s="129"/>
      <c r="Y1288" s="79"/>
      <c r="Z1288" s="77"/>
      <c r="AA1288" s="77"/>
      <c r="AB1288" s="2"/>
      <c r="AC1288" s="2"/>
      <c r="AD1288" s="239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  <c r="CW1288" s="1"/>
      <c r="CX1288" s="1"/>
      <c r="CY1288" s="1"/>
      <c r="CZ1288" s="1"/>
      <c r="DA1288" s="1"/>
      <c r="DB1288" s="1"/>
      <c r="DC1288" s="1"/>
      <c r="DD1288" s="1"/>
      <c r="DE1288" s="1"/>
      <c r="DF1288" s="1"/>
      <c r="DG1288" s="1"/>
      <c r="DH1288" s="1"/>
      <c r="DI1288" s="1"/>
      <c r="DJ1288" s="1"/>
      <c r="DK1288" s="1"/>
      <c r="DL1288" s="1"/>
      <c r="DM1288" s="1"/>
      <c r="DN1288" s="1"/>
      <c r="DO1288" s="1"/>
      <c r="DP1288" s="1"/>
      <c r="DQ1288" s="1"/>
      <c r="DR1288" s="1"/>
      <c r="DS1288" s="1"/>
      <c r="DT1288" s="1"/>
      <c r="DU1288" s="1"/>
      <c r="DV1288" s="1"/>
      <c r="DW1288" s="1"/>
      <c r="DX1288" s="1"/>
      <c r="DY1288" s="1"/>
      <c r="DZ1288" s="1"/>
      <c r="EA1288" s="1"/>
      <c r="EB1288" s="1"/>
      <c r="EC1288" s="1"/>
      <c r="ED1288" s="1"/>
      <c r="EE1288" s="1"/>
      <c r="EF1288" s="1"/>
      <c r="EG1288" s="1"/>
      <c r="EH1288" s="1"/>
      <c r="EI1288" s="1"/>
      <c r="EJ1288" s="1"/>
      <c r="EK1288" s="1"/>
      <c r="EL1288" s="1"/>
      <c r="EM1288" s="1"/>
      <c r="EN1288" s="1"/>
      <c r="EO1288" s="1"/>
      <c r="EP1288" s="1"/>
      <c r="EQ1288" s="1"/>
      <c r="ER1288" s="1"/>
      <c r="ES1288" s="1"/>
      <c r="ET1288" s="1"/>
      <c r="EU1288" s="1"/>
      <c r="EV1288" s="1"/>
      <c r="EW1288" s="1"/>
      <c r="EX1288" s="1"/>
      <c r="EY1288" s="1"/>
      <c r="EZ1288" s="1"/>
      <c r="FA1288" s="1"/>
      <c r="FB1288" s="1"/>
      <c r="FC1288" s="1"/>
      <c r="FD1288" s="1"/>
      <c r="FE1288" s="1"/>
      <c r="FF1288" s="1"/>
      <c r="FG1288" s="1"/>
      <c r="FH1288" s="1"/>
      <c r="FI1288" s="1"/>
      <c r="FJ1288" s="1"/>
      <c r="FK1288" s="1"/>
      <c r="FL1288" s="1"/>
      <c r="FM1288" s="1"/>
      <c r="FN1288" s="1"/>
      <c r="FO1288" s="1"/>
      <c r="FP1288" s="1"/>
      <c r="FQ1288" s="1"/>
      <c r="FR1288" s="1"/>
      <c r="FS1288" s="1"/>
      <c r="FT1288" s="1"/>
      <c r="FU1288" s="1"/>
      <c r="FV1288" s="1"/>
      <c r="FW1288" s="1"/>
      <c r="FX1288" s="1"/>
      <c r="FY1288" s="1"/>
      <c r="FZ1288" s="1"/>
      <c r="GA1288" s="1"/>
      <c r="GB1288" s="1"/>
      <c r="GC1288" s="1"/>
      <c r="GD1288" s="1"/>
      <c r="GE1288" s="1"/>
      <c r="GF1288" s="1"/>
      <c r="GG1288" s="1"/>
      <c r="GH1288" s="1"/>
      <c r="GI1288" s="1"/>
      <c r="GJ1288" s="1"/>
      <c r="GK1288" s="1"/>
      <c r="GL1288" s="1"/>
      <c r="GM1288" s="1"/>
      <c r="GN1288" s="1"/>
      <c r="GO1288" s="1"/>
      <c r="GP1288" s="1"/>
      <c r="GQ1288" s="1"/>
      <c r="GR1288" s="1"/>
      <c r="GS1288" s="1"/>
      <c r="GT1288" s="1"/>
      <c r="GU1288" s="1"/>
      <c r="GV1288" s="1"/>
      <c r="GW1288" s="1"/>
      <c r="GX1288" s="1"/>
    </row>
    <row r="1289" spans="1:206" s="4" customFormat="1">
      <c r="A1289" s="6"/>
      <c r="B1289" s="6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2"/>
      <c r="U1289" s="2"/>
      <c r="V1289" s="79"/>
      <c r="W1289" s="146"/>
      <c r="X1289" s="129"/>
      <c r="Y1289" s="79"/>
      <c r="Z1289" s="77"/>
      <c r="AA1289" s="77"/>
      <c r="AB1289" s="2"/>
      <c r="AC1289" s="2"/>
      <c r="AD1289" s="239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  <c r="CW1289" s="1"/>
      <c r="CX1289" s="1"/>
      <c r="CY1289" s="1"/>
      <c r="CZ1289" s="1"/>
      <c r="DA1289" s="1"/>
      <c r="DB1289" s="1"/>
      <c r="DC1289" s="1"/>
      <c r="DD1289" s="1"/>
      <c r="DE1289" s="1"/>
      <c r="DF1289" s="1"/>
      <c r="DG1289" s="1"/>
      <c r="DH1289" s="1"/>
      <c r="DI1289" s="1"/>
      <c r="DJ1289" s="1"/>
      <c r="DK1289" s="1"/>
      <c r="DL1289" s="1"/>
      <c r="DM1289" s="1"/>
      <c r="DN1289" s="1"/>
      <c r="DO1289" s="1"/>
      <c r="DP1289" s="1"/>
      <c r="DQ1289" s="1"/>
      <c r="DR1289" s="1"/>
      <c r="DS1289" s="1"/>
      <c r="DT1289" s="1"/>
      <c r="DU1289" s="1"/>
      <c r="DV1289" s="1"/>
      <c r="DW1289" s="1"/>
      <c r="DX1289" s="1"/>
      <c r="DY1289" s="1"/>
      <c r="DZ1289" s="1"/>
      <c r="EA1289" s="1"/>
      <c r="EB1289" s="1"/>
      <c r="EC1289" s="1"/>
      <c r="ED1289" s="1"/>
      <c r="EE1289" s="1"/>
      <c r="EF1289" s="1"/>
      <c r="EG1289" s="1"/>
      <c r="EH1289" s="1"/>
      <c r="EI1289" s="1"/>
      <c r="EJ1289" s="1"/>
      <c r="EK1289" s="1"/>
      <c r="EL1289" s="1"/>
      <c r="EM1289" s="1"/>
      <c r="EN1289" s="1"/>
      <c r="EO1289" s="1"/>
      <c r="EP1289" s="1"/>
      <c r="EQ1289" s="1"/>
      <c r="ER1289" s="1"/>
      <c r="ES1289" s="1"/>
      <c r="ET1289" s="1"/>
      <c r="EU1289" s="1"/>
      <c r="EV1289" s="1"/>
      <c r="EW1289" s="1"/>
      <c r="EX1289" s="1"/>
      <c r="EY1289" s="1"/>
      <c r="EZ1289" s="1"/>
      <c r="FA1289" s="1"/>
      <c r="FB1289" s="1"/>
      <c r="FC1289" s="1"/>
      <c r="FD1289" s="1"/>
      <c r="FE1289" s="1"/>
      <c r="FF1289" s="1"/>
      <c r="FG1289" s="1"/>
      <c r="FH1289" s="1"/>
      <c r="FI1289" s="1"/>
      <c r="FJ1289" s="1"/>
      <c r="FK1289" s="1"/>
      <c r="FL1289" s="1"/>
      <c r="FM1289" s="1"/>
      <c r="FN1289" s="1"/>
      <c r="FO1289" s="1"/>
      <c r="FP1289" s="1"/>
      <c r="FQ1289" s="1"/>
      <c r="FR1289" s="1"/>
      <c r="FS1289" s="1"/>
      <c r="FT1289" s="1"/>
      <c r="FU1289" s="1"/>
      <c r="FV1289" s="1"/>
      <c r="FW1289" s="1"/>
      <c r="FX1289" s="1"/>
      <c r="FY1289" s="1"/>
      <c r="FZ1289" s="1"/>
      <c r="GA1289" s="1"/>
      <c r="GB1289" s="1"/>
      <c r="GC1289" s="1"/>
      <c r="GD1289" s="1"/>
      <c r="GE1289" s="1"/>
      <c r="GF1289" s="1"/>
      <c r="GG1289" s="1"/>
      <c r="GH1289" s="1"/>
      <c r="GI1289" s="1"/>
      <c r="GJ1289" s="1"/>
      <c r="GK1289" s="1"/>
      <c r="GL1289" s="1"/>
      <c r="GM1289" s="1"/>
      <c r="GN1289" s="1"/>
      <c r="GO1289" s="1"/>
      <c r="GP1289" s="1"/>
      <c r="GQ1289" s="1"/>
      <c r="GR1289" s="1"/>
      <c r="GS1289" s="1"/>
      <c r="GT1289" s="1"/>
      <c r="GU1289" s="1"/>
      <c r="GV1289" s="1"/>
      <c r="GW1289" s="1"/>
      <c r="GX1289" s="1"/>
    </row>
    <row r="1290" spans="1:206" s="4" customFormat="1">
      <c r="A1290" s="6"/>
      <c r="B1290" s="6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2"/>
      <c r="U1290" s="2"/>
      <c r="V1290" s="79"/>
      <c r="W1290" s="146"/>
      <c r="X1290" s="129"/>
      <c r="Y1290" s="79"/>
      <c r="Z1290" s="77"/>
      <c r="AA1290" s="77"/>
      <c r="AB1290" s="2"/>
      <c r="AC1290" s="2"/>
      <c r="AD1290" s="239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  <c r="CW1290" s="1"/>
      <c r="CX1290" s="1"/>
      <c r="CY1290" s="1"/>
      <c r="CZ1290" s="1"/>
      <c r="DA1290" s="1"/>
      <c r="DB1290" s="1"/>
      <c r="DC1290" s="1"/>
      <c r="DD1290" s="1"/>
      <c r="DE1290" s="1"/>
      <c r="DF1290" s="1"/>
      <c r="DG1290" s="1"/>
      <c r="DH1290" s="1"/>
      <c r="DI1290" s="1"/>
      <c r="DJ1290" s="1"/>
      <c r="DK1290" s="1"/>
      <c r="DL1290" s="1"/>
      <c r="DM1290" s="1"/>
      <c r="DN1290" s="1"/>
      <c r="DO1290" s="1"/>
      <c r="DP1290" s="1"/>
      <c r="DQ1290" s="1"/>
      <c r="DR1290" s="1"/>
      <c r="DS1290" s="1"/>
      <c r="DT1290" s="1"/>
      <c r="DU1290" s="1"/>
      <c r="DV1290" s="1"/>
      <c r="DW1290" s="1"/>
      <c r="DX1290" s="1"/>
      <c r="DY1290" s="1"/>
      <c r="DZ1290" s="1"/>
      <c r="EA1290" s="1"/>
      <c r="EB1290" s="1"/>
      <c r="EC1290" s="1"/>
      <c r="ED1290" s="1"/>
      <c r="EE1290" s="1"/>
      <c r="EF1290" s="1"/>
      <c r="EG1290" s="1"/>
      <c r="EH1290" s="1"/>
      <c r="EI1290" s="1"/>
      <c r="EJ1290" s="1"/>
      <c r="EK1290" s="1"/>
      <c r="EL1290" s="1"/>
      <c r="EM1290" s="1"/>
      <c r="EN1290" s="1"/>
      <c r="EO1290" s="1"/>
      <c r="EP1290" s="1"/>
      <c r="EQ1290" s="1"/>
      <c r="ER1290" s="1"/>
      <c r="ES1290" s="1"/>
      <c r="ET1290" s="1"/>
      <c r="EU1290" s="1"/>
      <c r="EV1290" s="1"/>
      <c r="EW1290" s="1"/>
      <c r="EX1290" s="1"/>
      <c r="EY1290" s="1"/>
      <c r="EZ1290" s="1"/>
      <c r="FA1290" s="1"/>
      <c r="FB1290" s="1"/>
      <c r="FC1290" s="1"/>
      <c r="FD1290" s="1"/>
      <c r="FE1290" s="1"/>
      <c r="FF1290" s="1"/>
      <c r="FG1290" s="1"/>
      <c r="FH1290" s="1"/>
      <c r="FI1290" s="1"/>
      <c r="FJ1290" s="1"/>
      <c r="FK1290" s="1"/>
      <c r="FL1290" s="1"/>
      <c r="FM1290" s="1"/>
      <c r="FN1290" s="1"/>
      <c r="FO1290" s="1"/>
      <c r="FP1290" s="1"/>
      <c r="FQ1290" s="1"/>
      <c r="FR1290" s="1"/>
      <c r="FS1290" s="1"/>
      <c r="FT1290" s="1"/>
      <c r="FU1290" s="1"/>
      <c r="FV1290" s="1"/>
      <c r="FW1290" s="1"/>
      <c r="FX1290" s="1"/>
      <c r="FY1290" s="1"/>
      <c r="FZ1290" s="1"/>
      <c r="GA1290" s="1"/>
      <c r="GB1290" s="1"/>
      <c r="GC1290" s="1"/>
      <c r="GD1290" s="1"/>
      <c r="GE1290" s="1"/>
      <c r="GF1290" s="1"/>
      <c r="GG1290" s="1"/>
      <c r="GH1290" s="1"/>
      <c r="GI1290" s="1"/>
      <c r="GJ1290" s="1"/>
      <c r="GK1290" s="1"/>
      <c r="GL1290" s="1"/>
      <c r="GM1290" s="1"/>
      <c r="GN1290" s="1"/>
      <c r="GO1290" s="1"/>
      <c r="GP1290" s="1"/>
      <c r="GQ1290" s="1"/>
      <c r="GR1290" s="1"/>
      <c r="GS1290" s="1"/>
      <c r="GT1290" s="1"/>
      <c r="GU1290" s="1"/>
      <c r="GV1290" s="1"/>
      <c r="GW1290" s="1"/>
      <c r="GX1290" s="1"/>
    </row>
    <row r="1291" spans="1:206" s="4" customFormat="1">
      <c r="A1291" s="6"/>
      <c r="B1291" s="6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2"/>
      <c r="U1291" s="2"/>
      <c r="V1291" s="79"/>
      <c r="W1291" s="146"/>
      <c r="X1291" s="129"/>
      <c r="Y1291" s="79"/>
      <c r="Z1291" s="77"/>
      <c r="AA1291" s="77"/>
      <c r="AB1291" s="2"/>
      <c r="AC1291" s="2"/>
      <c r="AD1291" s="239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  <c r="CZ1291" s="1"/>
      <c r="DA1291" s="1"/>
      <c r="DB1291" s="1"/>
      <c r="DC1291" s="1"/>
      <c r="DD1291" s="1"/>
      <c r="DE1291" s="1"/>
      <c r="DF1291" s="1"/>
      <c r="DG1291" s="1"/>
      <c r="DH1291" s="1"/>
      <c r="DI1291" s="1"/>
      <c r="DJ1291" s="1"/>
      <c r="DK1291" s="1"/>
      <c r="DL1291" s="1"/>
      <c r="DM1291" s="1"/>
      <c r="DN1291" s="1"/>
      <c r="DO1291" s="1"/>
      <c r="DP1291" s="1"/>
      <c r="DQ1291" s="1"/>
      <c r="DR1291" s="1"/>
      <c r="DS1291" s="1"/>
      <c r="DT1291" s="1"/>
      <c r="DU1291" s="1"/>
      <c r="DV1291" s="1"/>
      <c r="DW1291" s="1"/>
      <c r="DX1291" s="1"/>
      <c r="DY1291" s="1"/>
      <c r="DZ1291" s="1"/>
      <c r="EA1291" s="1"/>
      <c r="EB1291" s="1"/>
      <c r="EC1291" s="1"/>
      <c r="ED1291" s="1"/>
      <c r="EE1291" s="1"/>
      <c r="EF1291" s="1"/>
      <c r="EG1291" s="1"/>
      <c r="EH1291" s="1"/>
      <c r="EI1291" s="1"/>
      <c r="EJ1291" s="1"/>
      <c r="EK1291" s="1"/>
      <c r="EL1291" s="1"/>
      <c r="EM1291" s="1"/>
      <c r="EN1291" s="1"/>
      <c r="EO1291" s="1"/>
      <c r="EP1291" s="1"/>
      <c r="EQ1291" s="1"/>
      <c r="ER1291" s="1"/>
      <c r="ES1291" s="1"/>
      <c r="ET1291" s="1"/>
      <c r="EU1291" s="1"/>
      <c r="EV1291" s="1"/>
      <c r="EW1291" s="1"/>
      <c r="EX1291" s="1"/>
      <c r="EY1291" s="1"/>
      <c r="EZ1291" s="1"/>
      <c r="FA1291" s="1"/>
      <c r="FB1291" s="1"/>
      <c r="FC1291" s="1"/>
      <c r="FD1291" s="1"/>
      <c r="FE1291" s="1"/>
      <c r="FF1291" s="1"/>
      <c r="FG1291" s="1"/>
      <c r="FH1291" s="1"/>
      <c r="FI1291" s="1"/>
      <c r="FJ1291" s="1"/>
      <c r="FK1291" s="1"/>
      <c r="FL1291" s="1"/>
      <c r="FM1291" s="1"/>
      <c r="FN1291" s="1"/>
      <c r="FO1291" s="1"/>
      <c r="FP1291" s="1"/>
      <c r="FQ1291" s="1"/>
      <c r="FR1291" s="1"/>
      <c r="FS1291" s="1"/>
      <c r="FT1291" s="1"/>
      <c r="FU1291" s="1"/>
      <c r="FV1291" s="1"/>
      <c r="FW1291" s="1"/>
      <c r="FX1291" s="1"/>
      <c r="FY1291" s="1"/>
      <c r="FZ1291" s="1"/>
      <c r="GA1291" s="1"/>
      <c r="GB1291" s="1"/>
      <c r="GC1291" s="1"/>
      <c r="GD1291" s="1"/>
      <c r="GE1291" s="1"/>
      <c r="GF1291" s="1"/>
      <c r="GG1291" s="1"/>
      <c r="GH1291" s="1"/>
      <c r="GI1291" s="1"/>
      <c r="GJ1291" s="1"/>
      <c r="GK1291" s="1"/>
      <c r="GL1291" s="1"/>
      <c r="GM1291" s="1"/>
      <c r="GN1291" s="1"/>
      <c r="GO1291" s="1"/>
      <c r="GP1291" s="1"/>
      <c r="GQ1291" s="1"/>
      <c r="GR1291" s="1"/>
      <c r="GS1291" s="1"/>
      <c r="GT1291" s="1"/>
      <c r="GU1291" s="1"/>
      <c r="GV1291" s="1"/>
      <c r="GW1291" s="1"/>
      <c r="GX1291" s="1"/>
    </row>
    <row r="1292" spans="1:206" s="4" customFormat="1">
      <c r="A1292" s="6"/>
      <c r="B1292" s="6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2"/>
      <c r="U1292" s="2"/>
      <c r="V1292" s="79"/>
      <c r="W1292" s="146"/>
      <c r="X1292" s="129"/>
      <c r="Y1292" s="79"/>
      <c r="Z1292" s="77"/>
      <c r="AA1292" s="77"/>
      <c r="AB1292" s="2"/>
      <c r="AC1292" s="2"/>
      <c r="AD1292" s="239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1"/>
      <c r="DD1292" s="1"/>
      <c r="DE1292" s="1"/>
      <c r="DF1292" s="1"/>
      <c r="DG1292" s="1"/>
      <c r="DH1292" s="1"/>
      <c r="DI1292" s="1"/>
      <c r="DJ1292" s="1"/>
      <c r="DK1292" s="1"/>
      <c r="DL1292" s="1"/>
      <c r="DM1292" s="1"/>
      <c r="DN1292" s="1"/>
      <c r="DO1292" s="1"/>
      <c r="DP1292" s="1"/>
      <c r="DQ1292" s="1"/>
      <c r="DR1292" s="1"/>
      <c r="DS1292" s="1"/>
      <c r="DT1292" s="1"/>
      <c r="DU1292" s="1"/>
      <c r="DV1292" s="1"/>
      <c r="DW1292" s="1"/>
      <c r="DX1292" s="1"/>
      <c r="DY1292" s="1"/>
      <c r="DZ1292" s="1"/>
      <c r="EA1292" s="1"/>
      <c r="EB1292" s="1"/>
      <c r="EC1292" s="1"/>
      <c r="ED1292" s="1"/>
      <c r="EE1292" s="1"/>
      <c r="EF1292" s="1"/>
      <c r="EG1292" s="1"/>
      <c r="EH1292" s="1"/>
      <c r="EI1292" s="1"/>
      <c r="EJ1292" s="1"/>
      <c r="EK1292" s="1"/>
      <c r="EL1292" s="1"/>
      <c r="EM1292" s="1"/>
      <c r="EN1292" s="1"/>
      <c r="EO1292" s="1"/>
      <c r="EP1292" s="1"/>
      <c r="EQ1292" s="1"/>
      <c r="ER1292" s="1"/>
      <c r="ES1292" s="1"/>
      <c r="ET1292" s="1"/>
      <c r="EU1292" s="1"/>
      <c r="EV1292" s="1"/>
      <c r="EW1292" s="1"/>
      <c r="EX1292" s="1"/>
      <c r="EY1292" s="1"/>
      <c r="EZ1292" s="1"/>
      <c r="FA1292" s="1"/>
      <c r="FB1292" s="1"/>
      <c r="FC1292" s="1"/>
      <c r="FD1292" s="1"/>
      <c r="FE1292" s="1"/>
      <c r="FF1292" s="1"/>
      <c r="FG1292" s="1"/>
      <c r="FH1292" s="1"/>
      <c r="FI1292" s="1"/>
      <c r="FJ1292" s="1"/>
      <c r="FK1292" s="1"/>
      <c r="FL1292" s="1"/>
      <c r="FM1292" s="1"/>
      <c r="FN1292" s="1"/>
      <c r="FO1292" s="1"/>
      <c r="FP1292" s="1"/>
      <c r="FQ1292" s="1"/>
      <c r="FR1292" s="1"/>
      <c r="FS1292" s="1"/>
      <c r="FT1292" s="1"/>
      <c r="FU1292" s="1"/>
      <c r="FV1292" s="1"/>
      <c r="FW1292" s="1"/>
      <c r="FX1292" s="1"/>
      <c r="FY1292" s="1"/>
      <c r="FZ1292" s="1"/>
      <c r="GA1292" s="1"/>
      <c r="GB1292" s="1"/>
      <c r="GC1292" s="1"/>
      <c r="GD1292" s="1"/>
      <c r="GE1292" s="1"/>
      <c r="GF1292" s="1"/>
      <c r="GG1292" s="1"/>
      <c r="GH1292" s="1"/>
      <c r="GI1292" s="1"/>
      <c r="GJ1292" s="1"/>
      <c r="GK1292" s="1"/>
      <c r="GL1292" s="1"/>
      <c r="GM1292" s="1"/>
      <c r="GN1292" s="1"/>
      <c r="GO1292" s="1"/>
      <c r="GP1292" s="1"/>
      <c r="GQ1292" s="1"/>
      <c r="GR1292" s="1"/>
      <c r="GS1292" s="1"/>
      <c r="GT1292" s="1"/>
      <c r="GU1292" s="1"/>
      <c r="GV1292" s="1"/>
      <c r="GW1292" s="1"/>
      <c r="GX1292" s="1"/>
    </row>
    <row r="1293" spans="1:206" s="4" customFormat="1">
      <c r="A1293" s="6"/>
      <c r="B1293" s="6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2"/>
      <c r="U1293" s="2"/>
      <c r="V1293" s="79"/>
      <c r="W1293" s="146"/>
      <c r="X1293" s="129"/>
      <c r="Y1293" s="79"/>
      <c r="Z1293" s="77"/>
      <c r="AA1293" s="77"/>
      <c r="AB1293" s="2"/>
      <c r="AC1293" s="2"/>
      <c r="AD1293" s="239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  <c r="CM1293" s="1"/>
      <c r="CN1293" s="1"/>
      <c r="CO1293" s="1"/>
      <c r="CP1293" s="1"/>
      <c r="CQ1293" s="1"/>
      <c r="CR1293" s="1"/>
      <c r="CS1293" s="1"/>
      <c r="CT1293" s="1"/>
      <c r="CU1293" s="1"/>
      <c r="CV1293" s="1"/>
      <c r="CW1293" s="1"/>
      <c r="CX1293" s="1"/>
      <c r="CY1293" s="1"/>
      <c r="CZ1293" s="1"/>
      <c r="DA1293" s="1"/>
      <c r="DB1293" s="1"/>
      <c r="DC1293" s="1"/>
      <c r="DD1293" s="1"/>
      <c r="DE1293" s="1"/>
      <c r="DF1293" s="1"/>
      <c r="DG1293" s="1"/>
      <c r="DH1293" s="1"/>
      <c r="DI1293" s="1"/>
      <c r="DJ1293" s="1"/>
      <c r="DK1293" s="1"/>
      <c r="DL1293" s="1"/>
      <c r="DM1293" s="1"/>
      <c r="DN1293" s="1"/>
      <c r="DO1293" s="1"/>
      <c r="DP1293" s="1"/>
      <c r="DQ1293" s="1"/>
      <c r="DR1293" s="1"/>
      <c r="DS1293" s="1"/>
      <c r="DT1293" s="1"/>
      <c r="DU1293" s="1"/>
      <c r="DV1293" s="1"/>
      <c r="DW1293" s="1"/>
      <c r="DX1293" s="1"/>
      <c r="DY1293" s="1"/>
      <c r="DZ1293" s="1"/>
      <c r="EA1293" s="1"/>
      <c r="EB1293" s="1"/>
      <c r="EC1293" s="1"/>
      <c r="ED1293" s="1"/>
      <c r="EE1293" s="1"/>
      <c r="EF1293" s="1"/>
      <c r="EG1293" s="1"/>
      <c r="EH1293" s="1"/>
      <c r="EI1293" s="1"/>
      <c r="EJ1293" s="1"/>
      <c r="EK1293" s="1"/>
      <c r="EL1293" s="1"/>
      <c r="EM1293" s="1"/>
      <c r="EN1293" s="1"/>
      <c r="EO1293" s="1"/>
      <c r="EP1293" s="1"/>
      <c r="EQ1293" s="1"/>
      <c r="ER1293" s="1"/>
      <c r="ES1293" s="1"/>
      <c r="ET1293" s="1"/>
      <c r="EU1293" s="1"/>
      <c r="EV1293" s="1"/>
      <c r="EW1293" s="1"/>
      <c r="EX1293" s="1"/>
      <c r="EY1293" s="1"/>
      <c r="EZ1293" s="1"/>
      <c r="FA1293" s="1"/>
      <c r="FB1293" s="1"/>
      <c r="FC1293" s="1"/>
      <c r="FD1293" s="1"/>
      <c r="FE1293" s="1"/>
      <c r="FF1293" s="1"/>
      <c r="FG1293" s="1"/>
      <c r="FH1293" s="1"/>
      <c r="FI1293" s="1"/>
      <c r="FJ1293" s="1"/>
      <c r="FK1293" s="1"/>
      <c r="FL1293" s="1"/>
      <c r="FM1293" s="1"/>
      <c r="FN1293" s="1"/>
      <c r="FO1293" s="1"/>
      <c r="FP1293" s="1"/>
      <c r="FQ1293" s="1"/>
      <c r="FR1293" s="1"/>
      <c r="FS1293" s="1"/>
      <c r="FT1293" s="1"/>
      <c r="FU1293" s="1"/>
      <c r="FV1293" s="1"/>
      <c r="FW1293" s="1"/>
      <c r="FX1293" s="1"/>
      <c r="FY1293" s="1"/>
      <c r="FZ1293" s="1"/>
      <c r="GA1293" s="1"/>
      <c r="GB1293" s="1"/>
      <c r="GC1293" s="1"/>
      <c r="GD1293" s="1"/>
      <c r="GE1293" s="1"/>
      <c r="GF1293" s="1"/>
      <c r="GG1293" s="1"/>
      <c r="GH1293" s="1"/>
      <c r="GI1293" s="1"/>
      <c r="GJ1293" s="1"/>
      <c r="GK1293" s="1"/>
      <c r="GL1293" s="1"/>
      <c r="GM1293" s="1"/>
      <c r="GN1293" s="1"/>
      <c r="GO1293" s="1"/>
      <c r="GP1293" s="1"/>
      <c r="GQ1293" s="1"/>
      <c r="GR1293" s="1"/>
      <c r="GS1293" s="1"/>
      <c r="GT1293" s="1"/>
      <c r="GU1293" s="1"/>
      <c r="GV1293" s="1"/>
      <c r="GW1293" s="1"/>
      <c r="GX1293" s="1"/>
    </row>
    <row r="1294" spans="1:206" s="4" customFormat="1">
      <c r="A1294" s="6"/>
      <c r="B1294" s="6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2"/>
      <c r="U1294" s="2"/>
      <c r="V1294" s="79"/>
      <c r="W1294" s="146"/>
      <c r="X1294" s="129"/>
      <c r="Y1294" s="79"/>
      <c r="Z1294" s="77"/>
      <c r="AA1294" s="77"/>
      <c r="AB1294" s="2"/>
      <c r="AC1294" s="2"/>
      <c r="AD1294" s="239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  <c r="CW1294" s="1"/>
      <c r="CX1294" s="1"/>
      <c r="CY1294" s="1"/>
      <c r="CZ1294" s="1"/>
      <c r="DA1294" s="1"/>
      <c r="DB1294" s="1"/>
      <c r="DC1294" s="1"/>
      <c r="DD1294" s="1"/>
      <c r="DE1294" s="1"/>
      <c r="DF1294" s="1"/>
      <c r="DG1294" s="1"/>
      <c r="DH1294" s="1"/>
      <c r="DI1294" s="1"/>
      <c r="DJ1294" s="1"/>
      <c r="DK1294" s="1"/>
      <c r="DL1294" s="1"/>
      <c r="DM1294" s="1"/>
      <c r="DN1294" s="1"/>
      <c r="DO1294" s="1"/>
      <c r="DP1294" s="1"/>
      <c r="DQ1294" s="1"/>
      <c r="DR1294" s="1"/>
      <c r="DS1294" s="1"/>
      <c r="DT1294" s="1"/>
      <c r="DU1294" s="1"/>
      <c r="DV1294" s="1"/>
      <c r="DW1294" s="1"/>
      <c r="DX1294" s="1"/>
      <c r="DY1294" s="1"/>
      <c r="DZ1294" s="1"/>
      <c r="EA1294" s="1"/>
      <c r="EB1294" s="1"/>
      <c r="EC1294" s="1"/>
      <c r="ED1294" s="1"/>
      <c r="EE1294" s="1"/>
      <c r="EF1294" s="1"/>
      <c r="EG1294" s="1"/>
      <c r="EH1294" s="1"/>
      <c r="EI1294" s="1"/>
      <c r="EJ1294" s="1"/>
      <c r="EK1294" s="1"/>
      <c r="EL1294" s="1"/>
      <c r="EM1294" s="1"/>
      <c r="EN1294" s="1"/>
      <c r="EO1294" s="1"/>
      <c r="EP1294" s="1"/>
      <c r="EQ1294" s="1"/>
      <c r="ER1294" s="1"/>
      <c r="ES1294" s="1"/>
      <c r="ET1294" s="1"/>
      <c r="EU1294" s="1"/>
      <c r="EV1294" s="1"/>
      <c r="EW1294" s="1"/>
      <c r="EX1294" s="1"/>
      <c r="EY1294" s="1"/>
      <c r="EZ1294" s="1"/>
      <c r="FA1294" s="1"/>
      <c r="FB1294" s="1"/>
      <c r="FC1294" s="1"/>
      <c r="FD1294" s="1"/>
      <c r="FE1294" s="1"/>
      <c r="FF1294" s="1"/>
      <c r="FG1294" s="1"/>
      <c r="FH1294" s="1"/>
      <c r="FI1294" s="1"/>
      <c r="FJ1294" s="1"/>
      <c r="FK1294" s="1"/>
      <c r="FL1294" s="1"/>
      <c r="FM1294" s="1"/>
      <c r="FN1294" s="1"/>
      <c r="FO1294" s="1"/>
      <c r="FP1294" s="1"/>
      <c r="FQ1294" s="1"/>
      <c r="FR1294" s="1"/>
      <c r="FS1294" s="1"/>
      <c r="FT1294" s="1"/>
      <c r="FU1294" s="1"/>
      <c r="FV1294" s="1"/>
      <c r="FW1294" s="1"/>
      <c r="FX1294" s="1"/>
      <c r="FY1294" s="1"/>
      <c r="FZ1294" s="1"/>
      <c r="GA1294" s="1"/>
      <c r="GB1294" s="1"/>
      <c r="GC1294" s="1"/>
      <c r="GD1294" s="1"/>
      <c r="GE1294" s="1"/>
      <c r="GF1294" s="1"/>
      <c r="GG1294" s="1"/>
      <c r="GH1294" s="1"/>
      <c r="GI1294" s="1"/>
      <c r="GJ1294" s="1"/>
      <c r="GK1294" s="1"/>
      <c r="GL1294" s="1"/>
      <c r="GM1294" s="1"/>
      <c r="GN1294" s="1"/>
      <c r="GO1294" s="1"/>
      <c r="GP1294" s="1"/>
      <c r="GQ1294" s="1"/>
      <c r="GR1294" s="1"/>
      <c r="GS1294" s="1"/>
      <c r="GT1294" s="1"/>
      <c r="GU1294" s="1"/>
      <c r="GV1294" s="1"/>
      <c r="GW1294" s="1"/>
      <c r="GX1294" s="1"/>
    </row>
    <row r="1295" spans="1:206" s="4" customFormat="1">
      <c r="A1295" s="6"/>
      <c r="B1295" s="6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2"/>
      <c r="U1295" s="2"/>
      <c r="V1295" s="79"/>
      <c r="W1295" s="146"/>
      <c r="X1295" s="129"/>
      <c r="Y1295" s="79"/>
      <c r="Z1295" s="77"/>
      <c r="AA1295" s="77"/>
      <c r="AB1295" s="2"/>
      <c r="AC1295" s="2"/>
      <c r="AD1295" s="239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  <c r="CM1295" s="1"/>
      <c r="CN1295" s="1"/>
      <c r="CO1295" s="1"/>
      <c r="CP1295" s="1"/>
      <c r="CQ1295" s="1"/>
      <c r="CR1295" s="1"/>
      <c r="CS1295" s="1"/>
      <c r="CT1295" s="1"/>
      <c r="CU1295" s="1"/>
      <c r="CV1295" s="1"/>
      <c r="CW1295" s="1"/>
      <c r="CX1295" s="1"/>
      <c r="CY1295" s="1"/>
      <c r="CZ1295" s="1"/>
      <c r="DA1295" s="1"/>
      <c r="DB1295" s="1"/>
      <c r="DC1295" s="1"/>
      <c r="DD1295" s="1"/>
      <c r="DE1295" s="1"/>
      <c r="DF1295" s="1"/>
      <c r="DG1295" s="1"/>
      <c r="DH1295" s="1"/>
      <c r="DI1295" s="1"/>
      <c r="DJ1295" s="1"/>
      <c r="DK1295" s="1"/>
      <c r="DL1295" s="1"/>
      <c r="DM1295" s="1"/>
      <c r="DN1295" s="1"/>
      <c r="DO1295" s="1"/>
      <c r="DP1295" s="1"/>
      <c r="DQ1295" s="1"/>
      <c r="DR1295" s="1"/>
      <c r="DS1295" s="1"/>
      <c r="DT1295" s="1"/>
      <c r="DU1295" s="1"/>
      <c r="DV1295" s="1"/>
      <c r="DW1295" s="1"/>
      <c r="DX1295" s="1"/>
      <c r="DY1295" s="1"/>
      <c r="DZ1295" s="1"/>
      <c r="EA1295" s="1"/>
      <c r="EB1295" s="1"/>
      <c r="EC1295" s="1"/>
      <c r="ED1295" s="1"/>
      <c r="EE1295" s="1"/>
      <c r="EF1295" s="1"/>
      <c r="EG1295" s="1"/>
      <c r="EH1295" s="1"/>
      <c r="EI1295" s="1"/>
      <c r="EJ1295" s="1"/>
      <c r="EK1295" s="1"/>
      <c r="EL1295" s="1"/>
      <c r="EM1295" s="1"/>
      <c r="EN1295" s="1"/>
      <c r="EO1295" s="1"/>
      <c r="EP1295" s="1"/>
      <c r="EQ1295" s="1"/>
      <c r="ER1295" s="1"/>
      <c r="ES1295" s="1"/>
      <c r="ET1295" s="1"/>
      <c r="EU1295" s="1"/>
      <c r="EV1295" s="1"/>
      <c r="EW1295" s="1"/>
      <c r="EX1295" s="1"/>
      <c r="EY1295" s="1"/>
      <c r="EZ1295" s="1"/>
      <c r="FA1295" s="1"/>
      <c r="FB1295" s="1"/>
      <c r="FC1295" s="1"/>
      <c r="FD1295" s="1"/>
      <c r="FE1295" s="1"/>
      <c r="FF1295" s="1"/>
      <c r="FG1295" s="1"/>
      <c r="FH1295" s="1"/>
      <c r="FI1295" s="1"/>
      <c r="FJ1295" s="1"/>
      <c r="FK1295" s="1"/>
      <c r="FL1295" s="1"/>
      <c r="FM1295" s="1"/>
      <c r="FN1295" s="1"/>
      <c r="FO1295" s="1"/>
      <c r="FP1295" s="1"/>
      <c r="FQ1295" s="1"/>
      <c r="FR1295" s="1"/>
      <c r="FS1295" s="1"/>
      <c r="FT1295" s="1"/>
      <c r="FU1295" s="1"/>
      <c r="FV1295" s="1"/>
      <c r="FW1295" s="1"/>
      <c r="FX1295" s="1"/>
      <c r="FY1295" s="1"/>
      <c r="FZ1295" s="1"/>
      <c r="GA1295" s="1"/>
      <c r="GB1295" s="1"/>
      <c r="GC1295" s="1"/>
      <c r="GD1295" s="1"/>
      <c r="GE1295" s="1"/>
      <c r="GF1295" s="1"/>
      <c r="GG1295" s="1"/>
      <c r="GH1295" s="1"/>
      <c r="GI1295" s="1"/>
      <c r="GJ1295" s="1"/>
      <c r="GK1295" s="1"/>
      <c r="GL1295" s="1"/>
      <c r="GM1295" s="1"/>
      <c r="GN1295" s="1"/>
      <c r="GO1295" s="1"/>
      <c r="GP1295" s="1"/>
      <c r="GQ1295" s="1"/>
      <c r="GR1295" s="1"/>
      <c r="GS1295" s="1"/>
      <c r="GT1295" s="1"/>
      <c r="GU1295" s="1"/>
      <c r="GV1295" s="1"/>
      <c r="GW1295" s="1"/>
      <c r="GX1295" s="1"/>
    </row>
    <row r="1296" spans="1:206" s="4" customFormat="1">
      <c r="A1296" s="6"/>
      <c r="B1296" s="6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2"/>
      <c r="U1296" s="2"/>
      <c r="V1296" s="79"/>
      <c r="W1296" s="146"/>
      <c r="X1296" s="129"/>
      <c r="Y1296" s="79"/>
      <c r="Z1296" s="77"/>
      <c r="AA1296" s="77"/>
      <c r="AB1296" s="2"/>
      <c r="AC1296" s="2"/>
      <c r="AD1296" s="239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  <c r="CZ1296" s="1"/>
      <c r="DA1296" s="1"/>
      <c r="DB1296" s="1"/>
      <c r="DC1296" s="1"/>
      <c r="DD1296" s="1"/>
      <c r="DE1296" s="1"/>
      <c r="DF1296" s="1"/>
      <c r="DG1296" s="1"/>
      <c r="DH1296" s="1"/>
      <c r="DI1296" s="1"/>
      <c r="DJ1296" s="1"/>
      <c r="DK1296" s="1"/>
      <c r="DL1296" s="1"/>
      <c r="DM1296" s="1"/>
      <c r="DN1296" s="1"/>
      <c r="DO1296" s="1"/>
      <c r="DP1296" s="1"/>
      <c r="DQ1296" s="1"/>
      <c r="DR1296" s="1"/>
      <c r="DS1296" s="1"/>
      <c r="DT1296" s="1"/>
      <c r="DU1296" s="1"/>
      <c r="DV1296" s="1"/>
      <c r="DW1296" s="1"/>
      <c r="DX1296" s="1"/>
      <c r="DY1296" s="1"/>
      <c r="DZ1296" s="1"/>
      <c r="EA1296" s="1"/>
      <c r="EB1296" s="1"/>
      <c r="EC1296" s="1"/>
      <c r="ED1296" s="1"/>
      <c r="EE1296" s="1"/>
      <c r="EF1296" s="1"/>
      <c r="EG1296" s="1"/>
      <c r="EH1296" s="1"/>
      <c r="EI1296" s="1"/>
      <c r="EJ1296" s="1"/>
      <c r="EK1296" s="1"/>
      <c r="EL1296" s="1"/>
      <c r="EM1296" s="1"/>
      <c r="EN1296" s="1"/>
      <c r="EO1296" s="1"/>
      <c r="EP1296" s="1"/>
      <c r="EQ1296" s="1"/>
      <c r="ER1296" s="1"/>
      <c r="ES1296" s="1"/>
      <c r="ET1296" s="1"/>
      <c r="EU1296" s="1"/>
      <c r="EV1296" s="1"/>
      <c r="EW1296" s="1"/>
      <c r="EX1296" s="1"/>
      <c r="EY1296" s="1"/>
      <c r="EZ1296" s="1"/>
      <c r="FA1296" s="1"/>
      <c r="FB1296" s="1"/>
      <c r="FC1296" s="1"/>
      <c r="FD1296" s="1"/>
      <c r="FE1296" s="1"/>
      <c r="FF1296" s="1"/>
      <c r="FG1296" s="1"/>
      <c r="FH1296" s="1"/>
      <c r="FI1296" s="1"/>
      <c r="FJ1296" s="1"/>
      <c r="FK1296" s="1"/>
      <c r="FL1296" s="1"/>
      <c r="FM1296" s="1"/>
      <c r="FN1296" s="1"/>
      <c r="FO1296" s="1"/>
      <c r="FP1296" s="1"/>
      <c r="FQ1296" s="1"/>
      <c r="FR1296" s="1"/>
      <c r="FS1296" s="1"/>
      <c r="FT1296" s="1"/>
      <c r="FU1296" s="1"/>
      <c r="FV1296" s="1"/>
      <c r="FW1296" s="1"/>
      <c r="FX1296" s="1"/>
      <c r="FY1296" s="1"/>
      <c r="FZ1296" s="1"/>
      <c r="GA1296" s="1"/>
      <c r="GB1296" s="1"/>
      <c r="GC1296" s="1"/>
      <c r="GD1296" s="1"/>
      <c r="GE1296" s="1"/>
      <c r="GF1296" s="1"/>
      <c r="GG1296" s="1"/>
      <c r="GH1296" s="1"/>
      <c r="GI1296" s="1"/>
      <c r="GJ1296" s="1"/>
      <c r="GK1296" s="1"/>
      <c r="GL1296" s="1"/>
      <c r="GM1296" s="1"/>
      <c r="GN1296" s="1"/>
      <c r="GO1296" s="1"/>
      <c r="GP1296" s="1"/>
      <c r="GQ1296" s="1"/>
      <c r="GR1296" s="1"/>
      <c r="GS1296" s="1"/>
      <c r="GT1296" s="1"/>
      <c r="GU1296" s="1"/>
      <c r="GV1296" s="1"/>
      <c r="GW1296" s="1"/>
      <c r="GX1296" s="1"/>
    </row>
    <row r="1297" spans="1:206" s="4" customFormat="1">
      <c r="A1297" s="6"/>
      <c r="B1297" s="6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2"/>
      <c r="U1297" s="2"/>
      <c r="V1297" s="79"/>
      <c r="W1297" s="146"/>
      <c r="X1297" s="129"/>
      <c r="Y1297" s="79"/>
      <c r="Z1297" s="77"/>
      <c r="AA1297" s="77"/>
      <c r="AB1297" s="2"/>
      <c r="AC1297" s="2"/>
      <c r="AD1297" s="239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  <c r="CW1297" s="1"/>
      <c r="CX1297" s="1"/>
      <c r="CY1297" s="1"/>
      <c r="CZ1297" s="1"/>
      <c r="DA1297" s="1"/>
      <c r="DB1297" s="1"/>
      <c r="DC1297" s="1"/>
      <c r="DD1297" s="1"/>
      <c r="DE1297" s="1"/>
      <c r="DF1297" s="1"/>
      <c r="DG1297" s="1"/>
      <c r="DH1297" s="1"/>
      <c r="DI1297" s="1"/>
      <c r="DJ1297" s="1"/>
      <c r="DK1297" s="1"/>
      <c r="DL1297" s="1"/>
      <c r="DM1297" s="1"/>
      <c r="DN1297" s="1"/>
      <c r="DO1297" s="1"/>
      <c r="DP1297" s="1"/>
      <c r="DQ1297" s="1"/>
      <c r="DR1297" s="1"/>
      <c r="DS1297" s="1"/>
      <c r="DT1297" s="1"/>
      <c r="DU1297" s="1"/>
      <c r="DV1297" s="1"/>
      <c r="DW1297" s="1"/>
      <c r="DX1297" s="1"/>
      <c r="DY1297" s="1"/>
      <c r="DZ1297" s="1"/>
      <c r="EA1297" s="1"/>
      <c r="EB1297" s="1"/>
      <c r="EC1297" s="1"/>
      <c r="ED1297" s="1"/>
      <c r="EE1297" s="1"/>
      <c r="EF1297" s="1"/>
      <c r="EG1297" s="1"/>
      <c r="EH1297" s="1"/>
      <c r="EI1297" s="1"/>
      <c r="EJ1297" s="1"/>
      <c r="EK1297" s="1"/>
      <c r="EL1297" s="1"/>
      <c r="EM1297" s="1"/>
      <c r="EN1297" s="1"/>
      <c r="EO1297" s="1"/>
      <c r="EP1297" s="1"/>
      <c r="EQ1297" s="1"/>
      <c r="ER1297" s="1"/>
      <c r="ES1297" s="1"/>
      <c r="ET1297" s="1"/>
      <c r="EU1297" s="1"/>
      <c r="EV1297" s="1"/>
      <c r="EW1297" s="1"/>
      <c r="EX1297" s="1"/>
      <c r="EY1297" s="1"/>
      <c r="EZ1297" s="1"/>
      <c r="FA1297" s="1"/>
      <c r="FB1297" s="1"/>
      <c r="FC1297" s="1"/>
      <c r="FD1297" s="1"/>
      <c r="FE1297" s="1"/>
      <c r="FF1297" s="1"/>
      <c r="FG1297" s="1"/>
      <c r="FH1297" s="1"/>
      <c r="FI1297" s="1"/>
      <c r="FJ1297" s="1"/>
      <c r="FK1297" s="1"/>
      <c r="FL1297" s="1"/>
      <c r="FM1297" s="1"/>
      <c r="FN1297" s="1"/>
      <c r="FO1297" s="1"/>
      <c r="FP1297" s="1"/>
      <c r="FQ1297" s="1"/>
      <c r="FR1297" s="1"/>
      <c r="FS1297" s="1"/>
      <c r="FT1297" s="1"/>
      <c r="FU1297" s="1"/>
      <c r="FV1297" s="1"/>
      <c r="FW1297" s="1"/>
      <c r="FX1297" s="1"/>
      <c r="FY1297" s="1"/>
      <c r="FZ1297" s="1"/>
      <c r="GA1297" s="1"/>
      <c r="GB1297" s="1"/>
      <c r="GC1297" s="1"/>
      <c r="GD1297" s="1"/>
      <c r="GE1297" s="1"/>
      <c r="GF1297" s="1"/>
      <c r="GG1297" s="1"/>
      <c r="GH1297" s="1"/>
      <c r="GI1297" s="1"/>
      <c r="GJ1297" s="1"/>
      <c r="GK1297" s="1"/>
      <c r="GL1297" s="1"/>
      <c r="GM1297" s="1"/>
      <c r="GN1297" s="1"/>
      <c r="GO1297" s="1"/>
      <c r="GP1297" s="1"/>
      <c r="GQ1297" s="1"/>
      <c r="GR1297" s="1"/>
      <c r="GS1297" s="1"/>
      <c r="GT1297" s="1"/>
      <c r="GU1297" s="1"/>
      <c r="GV1297" s="1"/>
      <c r="GW1297" s="1"/>
      <c r="GX1297" s="1"/>
    </row>
    <row r="1298" spans="1:206" s="4" customFormat="1">
      <c r="A1298" s="6"/>
      <c r="B1298" s="6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2"/>
      <c r="U1298" s="2"/>
      <c r="V1298" s="79"/>
      <c r="W1298" s="146"/>
      <c r="X1298" s="129"/>
      <c r="Y1298" s="79"/>
      <c r="Z1298" s="77"/>
      <c r="AA1298" s="77"/>
      <c r="AB1298" s="2"/>
      <c r="AC1298" s="2"/>
      <c r="AD1298" s="239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  <c r="CI1298" s="1"/>
      <c r="CJ1298" s="1"/>
      <c r="CK1298" s="1"/>
      <c r="CL1298" s="1"/>
      <c r="CM1298" s="1"/>
      <c r="CN1298" s="1"/>
      <c r="CO1298" s="1"/>
      <c r="CP1298" s="1"/>
      <c r="CQ1298" s="1"/>
      <c r="CR1298" s="1"/>
      <c r="CS1298" s="1"/>
      <c r="CT1298" s="1"/>
      <c r="CU1298" s="1"/>
      <c r="CV1298" s="1"/>
      <c r="CW1298" s="1"/>
      <c r="CX1298" s="1"/>
      <c r="CY1298" s="1"/>
      <c r="CZ1298" s="1"/>
      <c r="DA1298" s="1"/>
      <c r="DB1298" s="1"/>
      <c r="DC1298" s="1"/>
      <c r="DD1298" s="1"/>
      <c r="DE1298" s="1"/>
      <c r="DF1298" s="1"/>
      <c r="DG1298" s="1"/>
      <c r="DH1298" s="1"/>
      <c r="DI1298" s="1"/>
      <c r="DJ1298" s="1"/>
      <c r="DK1298" s="1"/>
      <c r="DL1298" s="1"/>
      <c r="DM1298" s="1"/>
      <c r="DN1298" s="1"/>
      <c r="DO1298" s="1"/>
      <c r="DP1298" s="1"/>
      <c r="DQ1298" s="1"/>
      <c r="DR1298" s="1"/>
      <c r="DS1298" s="1"/>
      <c r="DT1298" s="1"/>
      <c r="DU1298" s="1"/>
      <c r="DV1298" s="1"/>
      <c r="DW1298" s="1"/>
      <c r="DX1298" s="1"/>
      <c r="DY1298" s="1"/>
      <c r="DZ1298" s="1"/>
      <c r="EA1298" s="1"/>
      <c r="EB1298" s="1"/>
      <c r="EC1298" s="1"/>
      <c r="ED1298" s="1"/>
      <c r="EE1298" s="1"/>
      <c r="EF1298" s="1"/>
      <c r="EG1298" s="1"/>
      <c r="EH1298" s="1"/>
      <c r="EI1298" s="1"/>
      <c r="EJ1298" s="1"/>
      <c r="EK1298" s="1"/>
      <c r="EL1298" s="1"/>
      <c r="EM1298" s="1"/>
      <c r="EN1298" s="1"/>
      <c r="EO1298" s="1"/>
      <c r="EP1298" s="1"/>
      <c r="EQ1298" s="1"/>
      <c r="ER1298" s="1"/>
      <c r="ES1298" s="1"/>
      <c r="ET1298" s="1"/>
      <c r="EU1298" s="1"/>
      <c r="EV1298" s="1"/>
      <c r="EW1298" s="1"/>
      <c r="EX1298" s="1"/>
      <c r="EY1298" s="1"/>
      <c r="EZ1298" s="1"/>
      <c r="FA1298" s="1"/>
      <c r="FB1298" s="1"/>
      <c r="FC1298" s="1"/>
      <c r="FD1298" s="1"/>
      <c r="FE1298" s="1"/>
      <c r="FF1298" s="1"/>
      <c r="FG1298" s="1"/>
      <c r="FH1298" s="1"/>
      <c r="FI1298" s="1"/>
      <c r="FJ1298" s="1"/>
      <c r="FK1298" s="1"/>
      <c r="FL1298" s="1"/>
      <c r="FM1298" s="1"/>
      <c r="FN1298" s="1"/>
      <c r="FO1298" s="1"/>
      <c r="FP1298" s="1"/>
      <c r="FQ1298" s="1"/>
      <c r="FR1298" s="1"/>
      <c r="FS1298" s="1"/>
      <c r="FT1298" s="1"/>
      <c r="FU1298" s="1"/>
      <c r="FV1298" s="1"/>
      <c r="FW1298" s="1"/>
      <c r="FX1298" s="1"/>
      <c r="FY1298" s="1"/>
      <c r="FZ1298" s="1"/>
      <c r="GA1298" s="1"/>
      <c r="GB1298" s="1"/>
      <c r="GC1298" s="1"/>
      <c r="GD1298" s="1"/>
      <c r="GE1298" s="1"/>
      <c r="GF1298" s="1"/>
      <c r="GG1298" s="1"/>
      <c r="GH1298" s="1"/>
      <c r="GI1298" s="1"/>
      <c r="GJ1298" s="1"/>
      <c r="GK1298" s="1"/>
      <c r="GL1298" s="1"/>
      <c r="GM1298" s="1"/>
      <c r="GN1298" s="1"/>
      <c r="GO1298" s="1"/>
      <c r="GP1298" s="1"/>
      <c r="GQ1298" s="1"/>
      <c r="GR1298" s="1"/>
      <c r="GS1298" s="1"/>
      <c r="GT1298" s="1"/>
      <c r="GU1298" s="1"/>
      <c r="GV1298" s="1"/>
      <c r="GW1298" s="1"/>
      <c r="GX1298" s="1"/>
    </row>
    <row r="1299" spans="1:206" s="4" customFormat="1">
      <c r="A1299" s="6"/>
      <c r="B1299" s="6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2"/>
      <c r="U1299" s="2"/>
      <c r="V1299" s="79"/>
      <c r="W1299" s="146"/>
      <c r="X1299" s="129"/>
      <c r="Y1299" s="79"/>
      <c r="Z1299" s="77"/>
      <c r="AA1299" s="77"/>
      <c r="AB1299" s="2"/>
      <c r="AC1299" s="2"/>
      <c r="AD1299" s="239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  <c r="CM1299" s="1"/>
      <c r="CN1299" s="1"/>
      <c r="CO1299" s="1"/>
      <c r="CP1299" s="1"/>
      <c r="CQ1299" s="1"/>
      <c r="CR1299" s="1"/>
      <c r="CS1299" s="1"/>
      <c r="CT1299" s="1"/>
      <c r="CU1299" s="1"/>
      <c r="CV1299" s="1"/>
      <c r="CW1299" s="1"/>
      <c r="CX1299" s="1"/>
      <c r="CY1299" s="1"/>
      <c r="CZ1299" s="1"/>
      <c r="DA1299" s="1"/>
      <c r="DB1299" s="1"/>
      <c r="DC1299" s="1"/>
      <c r="DD1299" s="1"/>
      <c r="DE1299" s="1"/>
      <c r="DF1299" s="1"/>
      <c r="DG1299" s="1"/>
      <c r="DH1299" s="1"/>
      <c r="DI1299" s="1"/>
      <c r="DJ1299" s="1"/>
      <c r="DK1299" s="1"/>
      <c r="DL1299" s="1"/>
      <c r="DM1299" s="1"/>
      <c r="DN1299" s="1"/>
      <c r="DO1299" s="1"/>
      <c r="DP1299" s="1"/>
      <c r="DQ1299" s="1"/>
      <c r="DR1299" s="1"/>
      <c r="DS1299" s="1"/>
      <c r="DT1299" s="1"/>
      <c r="DU1299" s="1"/>
      <c r="DV1299" s="1"/>
      <c r="DW1299" s="1"/>
      <c r="DX1299" s="1"/>
      <c r="DY1299" s="1"/>
      <c r="DZ1299" s="1"/>
      <c r="EA1299" s="1"/>
      <c r="EB1299" s="1"/>
      <c r="EC1299" s="1"/>
      <c r="ED1299" s="1"/>
      <c r="EE1299" s="1"/>
      <c r="EF1299" s="1"/>
      <c r="EG1299" s="1"/>
      <c r="EH1299" s="1"/>
      <c r="EI1299" s="1"/>
      <c r="EJ1299" s="1"/>
      <c r="EK1299" s="1"/>
      <c r="EL1299" s="1"/>
      <c r="EM1299" s="1"/>
      <c r="EN1299" s="1"/>
      <c r="EO1299" s="1"/>
      <c r="EP1299" s="1"/>
      <c r="EQ1299" s="1"/>
      <c r="ER1299" s="1"/>
      <c r="ES1299" s="1"/>
      <c r="ET1299" s="1"/>
      <c r="EU1299" s="1"/>
      <c r="EV1299" s="1"/>
      <c r="EW1299" s="1"/>
      <c r="EX1299" s="1"/>
      <c r="EY1299" s="1"/>
      <c r="EZ1299" s="1"/>
      <c r="FA1299" s="1"/>
      <c r="FB1299" s="1"/>
      <c r="FC1299" s="1"/>
      <c r="FD1299" s="1"/>
      <c r="FE1299" s="1"/>
      <c r="FF1299" s="1"/>
      <c r="FG1299" s="1"/>
      <c r="FH1299" s="1"/>
      <c r="FI1299" s="1"/>
      <c r="FJ1299" s="1"/>
      <c r="FK1299" s="1"/>
      <c r="FL1299" s="1"/>
      <c r="FM1299" s="1"/>
      <c r="FN1299" s="1"/>
      <c r="FO1299" s="1"/>
      <c r="FP1299" s="1"/>
      <c r="FQ1299" s="1"/>
      <c r="FR1299" s="1"/>
      <c r="FS1299" s="1"/>
      <c r="FT1299" s="1"/>
      <c r="FU1299" s="1"/>
      <c r="FV1299" s="1"/>
      <c r="FW1299" s="1"/>
      <c r="FX1299" s="1"/>
      <c r="FY1299" s="1"/>
      <c r="FZ1299" s="1"/>
      <c r="GA1299" s="1"/>
      <c r="GB1299" s="1"/>
      <c r="GC1299" s="1"/>
      <c r="GD1299" s="1"/>
      <c r="GE1299" s="1"/>
      <c r="GF1299" s="1"/>
      <c r="GG1299" s="1"/>
      <c r="GH1299" s="1"/>
      <c r="GI1299" s="1"/>
      <c r="GJ1299" s="1"/>
      <c r="GK1299" s="1"/>
      <c r="GL1299" s="1"/>
      <c r="GM1299" s="1"/>
      <c r="GN1299" s="1"/>
      <c r="GO1299" s="1"/>
      <c r="GP1299" s="1"/>
      <c r="GQ1299" s="1"/>
      <c r="GR1299" s="1"/>
      <c r="GS1299" s="1"/>
      <c r="GT1299" s="1"/>
      <c r="GU1299" s="1"/>
      <c r="GV1299" s="1"/>
      <c r="GW1299" s="1"/>
      <c r="GX1299" s="1"/>
    </row>
    <row r="1300" spans="1:206" s="4" customFormat="1">
      <c r="A1300" s="6"/>
      <c r="B1300" s="6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2"/>
      <c r="U1300" s="2"/>
      <c r="V1300" s="79"/>
      <c r="W1300" s="146"/>
      <c r="X1300" s="129"/>
      <c r="Y1300" s="79"/>
      <c r="Z1300" s="77"/>
      <c r="AA1300" s="77"/>
      <c r="AB1300" s="2"/>
      <c r="AC1300" s="2"/>
      <c r="AD1300" s="239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  <c r="CW1300" s="1"/>
      <c r="CX1300" s="1"/>
      <c r="CY1300" s="1"/>
      <c r="CZ1300" s="1"/>
      <c r="DA1300" s="1"/>
      <c r="DB1300" s="1"/>
      <c r="DC1300" s="1"/>
      <c r="DD1300" s="1"/>
      <c r="DE1300" s="1"/>
      <c r="DF1300" s="1"/>
      <c r="DG1300" s="1"/>
      <c r="DH1300" s="1"/>
      <c r="DI1300" s="1"/>
      <c r="DJ1300" s="1"/>
      <c r="DK1300" s="1"/>
      <c r="DL1300" s="1"/>
      <c r="DM1300" s="1"/>
      <c r="DN1300" s="1"/>
      <c r="DO1300" s="1"/>
      <c r="DP1300" s="1"/>
      <c r="DQ1300" s="1"/>
      <c r="DR1300" s="1"/>
      <c r="DS1300" s="1"/>
      <c r="DT1300" s="1"/>
      <c r="DU1300" s="1"/>
      <c r="DV1300" s="1"/>
      <c r="DW1300" s="1"/>
      <c r="DX1300" s="1"/>
      <c r="DY1300" s="1"/>
      <c r="DZ1300" s="1"/>
      <c r="EA1300" s="1"/>
      <c r="EB1300" s="1"/>
      <c r="EC1300" s="1"/>
      <c r="ED1300" s="1"/>
      <c r="EE1300" s="1"/>
      <c r="EF1300" s="1"/>
      <c r="EG1300" s="1"/>
      <c r="EH1300" s="1"/>
      <c r="EI1300" s="1"/>
      <c r="EJ1300" s="1"/>
      <c r="EK1300" s="1"/>
      <c r="EL1300" s="1"/>
      <c r="EM1300" s="1"/>
      <c r="EN1300" s="1"/>
      <c r="EO1300" s="1"/>
      <c r="EP1300" s="1"/>
      <c r="EQ1300" s="1"/>
      <c r="ER1300" s="1"/>
      <c r="ES1300" s="1"/>
      <c r="ET1300" s="1"/>
      <c r="EU1300" s="1"/>
      <c r="EV1300" s="1"/>
      <c r="EW1300" s="1"/>
      <c r="EX1300" s="1"/>
      <c r="EY1300" s="1"/>
      <c r="EZ1300" s="1"/>
      <c r="FA1300" s="1"/>
      <c r="FB1300" s="1"/>
      <c r="FC1300" s="1"/>
      <c r="FD1300" s="1"/>
      <c r="FE1300" s="1"/>
      <c r="FF1300" s="1"/>
      <c r="FG1300" s="1"/>
      <c r="FH1300" s="1"/>
      <c r="FI1300" s="1"/>
      <c r="FJ1300" s="1"/>
      <c r="FK1300" s="1"/>
      <c r="FL1300" s="1"/>
      <c r="FM1300" s="1"/>
      <c r="FN1300" s="1"/>
      <c r="FO1300" s="1"/>
      <c r="FP1300" s="1"/>
      <c r="FQ1300" s="1"/>
      <c r="FR1300" s="1"/>
      <c r="FS1300" s="1"/>
      <c r="FT1300" s="1"/>
      <c r="FU1300" s="1"/>
      <c r="FV1300" s="1"/>
      <c r="FW1300" s="1"/>
      <c r="FX1300" s="1"/>
      <c r="FY1300" s="1"/>
      <c r="FZ1300" s="1"/>
      <c r="GA1300" s="1"/>
      <c r="GB1300" s="1"/>
      <c r="GC1300" s="1"/>
      <c r="GD1300" s="1"/>
      <c r="GE1300" s="1"/>
      <c r="GF1300" s="1"/>
      <c r="GG1300" s="1"/>
      <c r="GH1300" s="1"/>
      <c r="GI1300" s="1"/>
      <c r="GJ1300" s="1"/>
      <c r="GK1300" s="1"/>
      <c r="GL1300" s="1"/>
      <c r="GM1300" s="1"/>
      <c r="GN1300" s="1"/>
      <c r="GO1300" s="1"/>
      <c r="GP1300" s="1"/>
      <c r="GQ1300" s="1"/>
      <c r="GR1300" s="1"/>
      <c r="GS1300" s="1"/>
      <c r="GT1300" s="1"/>
      <c r="GU1300" s="1"/>
      <c r="GV1300" s="1"/>
      <c r="GW1300" s="1"/>
      <c r="GX1300" s="1"/>
    </row>
    <row r="1301" spans="1:206" s="4" customFormat="1">
      <c r="A1301" s="6"/>
      <c r="B1301" s="6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2"/>
      <c r="U1301" s="2"/>
      <c r="V1301" s="79"/>
      <c r="W1301" s="146"/>
      <c r="X1301" s="129"/>
      <c r="Y1301" s="79"/>
      <c r="Z1301" s="77"/>
      <c r="AA1301" s="77"/>
      <c r="AB1301" s="2"/>
      <c r="AC1301" s="2"/>
      <c r="AD1301" s="239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  <c r="CI1301" s="1"/>
      <c r="CJ1301" s="1"/>
      <c r="CK1301" s="1"/>
      <c r="CL1301" s="1"/>
      <c r="CM1301" s="1"/>
      <c r="CN1301" s="1"/>
      <c r="CO1301" s="1"/>
      <c r="CP1301" s="1"/>
      <c r="CQ1301" s="1"/>
      <c r="CR1301" s="1"/>
      <c r="CS1301" s="1"/>
      <c r="CT1301" s="1"/>
      <c r="CU1301" s="1"/>
      <c r="CV1301" s="1"/>
      <c r="CW1301" s="1"/>
      <c r="CX1301" s="1"/>
      <c r="CY1301" s="1"/>
      <c r="CZ1301" s="1"/>
      <c r="DA1301" s="1"/>
      <c r="DB1301" s="1"/>
      <c r="DC1301" s="1"/>
      <c r="DD1301" s="1"/>
      <c r="DE1301" s="1"/>
      <c r="DF1301" s="1"/>
      <c r="DG1301" s="1"/>
      <c r="DH1301" s="1"/>
      <c r="DI1301" s="1"/>
      <c r="DJ1301" s="1"/>
      <c r="DK1301" s="1"/>
      <c r="DL1301" s="1"/>
      <c r="DM1301" s="1"/>
      <c r="DN1301" s="1"/>
      <c r="DO1301" s="1"/>
      <c r="DP1301" s="1"/>
      <c r="DQ1301" s="1"/>
      <c r="DR1301" s="1"/>
      <c r="DS1301" s="1"/>
      <c r="DT1301" s="1"/>
      <c r="DU1301" s="1"/>
      <c r="DV1301" s="1"/>
      <c r="DW1301" s="1"/>
      <c r="DX1301" s="1"/>
      <c r="DY1301" s="1"/>
      <c r="DZ1301" s="1"/>
      <c r="EA1301" s="1"/>
      <c r="EB1301" s="1"/>
      <c r="EC1301" s="1"/>
      <c r="ED1301" s="1"/>
      <c r="EE1301" s="1"/>
      <c r="EF1301" s="1"/>
      <c r="EG1301" s="1"/>
      <c r="EH1301" s="1"/>
      <c r="EI1301" s="1"/>
      <c r="EJ1301" s="1"/>
      <c r="EK1301" s="1"/>
      <c r="EL1301" s="1"/>
      <c r="EM1301" s="1"/>
      <c r="EN1301" s="1"/>
      <c r="EO1301" s="1"/>
      <c r="EP1301" s="1"/>
      <c r="EQ1301" s="1"/>
      <c r="ER1301" s="1"/>
      <c r="ES1301" s="1"/>
      <c r="ET1301" s="1"/>
      <c r="EU1301" s="1"/>
      <c r="EV1301" s="1"/>
      <c r="EW1301" s="1"/>
      <c r="EX1301" s="1"/>
      <c r="EY1301" s="1"/>
      <c r="EZ1301" s="1"/>
      <c r="FA1301" s="1"/>
      <c r="FB1301" s="1"/>
      <c r="FC1301" s="1"/>
      <c r="FD1301" s="1"/>
      <c r="FE1301" s="1"/>
      <c r="FF1301" s="1"/>
      <c r="FG1301" s="1"/>
      <c r="FH1301" s="1"/>
      <c r="FI1301" s="1"/>
      <c r="FJ1301" s="1"/>
      <c r="FK1301" s="1"/>
      <c r="FL1301" s="1"/>
      <c r="FM1301" s="1"/>
      <c r="FN1301" s="1"/>
      <c r="FO1301" s="1"/>
      <c r="FP1301" s="1"/>
      <c r="FQ1301" s="1"/>
      <c r="FR1301" s="1"/>
      <c r="FS1301" s="1"/>
      <c r="FT1301" s="1"/>
      <c r="FU1301" s="1"/>
      <c r="FV1301" s="1"/>
      <c r="FW1301" s="1"/>
      <c r="FX1301" s="1"/>
      <c r="FY1301" s="1"/>
      <c r="FZ1301" s="1"/>
      <c r="GA1301" s="1"/>
      <c r="GB1301" s="1"/>
      <c r="GC1301" s="1"/>
      <c r="GD1301" s="1"/>
      <c r="GE1301" s="1"/>
      <c r="GF1301" s="1"/>
      <c r="GG1301" s="1"/>
      <c r="GH1301" s="1"/>
      <c r="GI1301" s="1"/>
      <c r="GJ1301" s="1"/>
      <c r="GK1301" s="1"/>
      <c r="GL1301" s="1"/>
      <c r="GM1301" s="1"/>
      <c r="GN1301" s="1"/>
      <c r="GO1301" s="1"/>
      <c r="GP1301" s="1"/>
      <c r="GQ1301" s="1"/>
      <c r="GR1301" s="1"/>
      <c r="GS1301" s="1"/>
      <c r="GT1301" s="1"/>
      <c r="GU1301" s="1"/>
      <c r="GV1301" s="1"/>
      <c r="GW1301" s="1"/>
      <c r="GX1301" s="1"/>
    </row>
    <row r="1302" spans="1:206" s="4" customFormat="1">
      <c r="A1302" s="6"/>
      <c r="B1302" s="6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2"/>
      <c r="U1302" s="2"/>
      <c r="V1302" s="79"/>
      <c r="W1302" s="146"/>
      <c r="X1302" s="129"/>
      <c r="Y1302" s="79"/>
      <c r="Z1302" s="77"/>
      <c r="AA1302" s="77"/>
      <c r="AB1302" s="2"/>
      <c r="AC1302" s="2"/>
      <c r="AD1302" s="239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  <c r="CI1302" s="1"/>
      <c r="CJ1302" s="1"/>
      <c r="CK1302" s="1"/>
      <c r="CL1302" s="1"/>
      <c r="CM1302" s="1"/>
      <c r="CN1302" s="1"/>
      <c r="CO1302" s="1"/>
      <c r="CP1302" s="1"/>
      <c r="CQ1302" s="1"/>
      <c r="CR1302" s="1"/>
      <c r="CS1302" s="1"/>
      <c r="CT1302" s="1"/>
      <c r="CU1302" s="1"/>
      <c r="CV1302" s="1"/>
      <c r="CW1302" s="1"/>
      <c r="CX1302" s="1"/>
      <c r="CY1302" s="1"/>
      <c r="CZ1302" s="1"/>
      <c r="DA1302" s="1"/>
      <c r="DB1302" s="1"/>
      <c r="DC1302" s="1"/>
      <c r="DD1302" s="1"/>
      <c r="DE1302" s="1"/>
      <c r="DF1302" s="1"/>
      <c r="DG1302" s="1"/>
      <c r="DH1302" s="1"/>
      <c r="DI1302" s="1"/>
      <c r="DJ1302" s="1"/>
      <c r="DK1302" s="1"/>
      <c r="DL1302" s="1"/>
      <c r="DM1302" s="1"/>
      <c r="DN1302" s="1"/>
      <c r="DO1302" s="1"/>
      <c r="DP1302" s="1"/>
      <c r="DQ1302" s="1"/>
      <c r="DR1302" s="1"/>
      <c r="DS1302" s="1"/>
      <c r="DT1302" s="1"/>
      <c r="DU1302" s="1"/>
      <c r="DV1302" s="1"/>
      <c r="DW1302" s="1"/>
      <c r="DX1302" s="1"/>
      <c r="DY1302" s="1"/>
      <c r="DZ1302" s="1"/>
      <c r="EA1302" s="1"/>
      <c r="EB1302" s="1"/>
      <c r="EC1302" s="1"/>
      <c r="ED1302" s="1"/>
      <c r="EE1302" s="1"/>
      <c r="EF1302" s="1"/>
      <c r="EG1302" s="1"/>
      <c r="EH1302" s="1"/>
      <c r="EI1302" s="1"/>
      <c r="EJ1302" s="1"/>
      <c r="EK1302" s="1"/>
      <c r="EL1302" s="1"/>
      <c r="EM1302" s="1"/>
      <c r="EN1302" s="1"/>
      <c r="EO1302" s="1"/>
      <c r="EP1302" s="1"/>
      <c r="EQ1302" s="1"/>
      <c r="ER1302" s="1"/>
      <c r="ES1302" s="1"/>
      <c r="ET1302" s="1"/>
      <c r="EU1302" s="1"/>
      <c r="EV1302" s="1"/>
      <c r="EW1302" s="1"/>
      <c r="EX1302" s="1"/>
      <c r="EY1302" s="1"/>
      <c r="EZ1302" s="1"/>
      <c r="FA1302" s="1"/>
      <c r="FB1302" s="1"/>
      <c r="FC1302" s="1"/>
      <c r="FD1302" s="1"/>
      <c r="FE1302" s="1"/>
      <c r="FF1302" s="1"/>
      <c r="FG1302" s="1"/>
      <c r="FH1302" s="1"/>
      <c r="FI1302" s="1"/>
      <c r="FJ1302" s="1"/>
      <c r="FK1302" s="1"/>
      <c r="FL1302" s="1"/>
      <c r="FM1302" s="1"/>
      <c r="FN1302" s="1"/>
      <c r="FO1302" s="1"/>
      <c r="FP1302" s="1"/>
      <c r="FQ1302" s="1"/>
      <c r="FR1302" s="1"/>
      <c r="FS1302" s="1"/>
      <c r="FT1302" s="1"/>
      <c r="FU1302" s="1"/>
      <c r="FV1302" s="1"/>
      <c r="FW1302" s="1"/>
      <c r="FX1302" s="1"/>
      <c r="FY1302" s="1"/>
      <c r="FZ1302" s="1"/>
      <c r="GA1302" s="1"/>
      <c r="GB1302" s="1"/>
      <c r="GC1302" s="1"/>
      <c r="GD1302" s="1"/>
      <c r="GE1302" s="1"/>
      <c r="GF1302" s="1"/>
      <c r="GG1302" s="1"/>
      <c r="GH1302" s="1"/>
      <c r="GI1302" s="1"/>
      <c r="GJ1302" s="1"/>
      <c r="GK1302" s="1"/>
      <c r="GL1302" s="1"/>
      <c r="GM1302" s="1"/>
      <c r="GN1302" s="1"/>
      <c r="GO1302" s="1"/>
      <c r="GP1302" s="1"/>
      <c r="GQ1302" s="1"/>
      <c r="GR1302" s="1"/>
      <c r="GS1302" s="1"/>
      <c r="GT1302" s="1"/>
      <c r="GU1302" s="1"/>
      <c r="GV1302" s="1"/>
      <c r="GW1302" s="1"/>
      <c r="GX1302" s="1"/>
    </row>
    <row r="1303" spans="1:206" s="4" customFormat="1">
      <c r="A1303" s="6"/>
      <c r="B1303" s="6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2"/>
      <c r="U1303" s="2"/>
      <c r="V1303" s="79"/>
      <c r="W1303" s="146"/>
      <c r="X1303" s="129"/>
      <c r="Y1303" s="79"/>
      <c r="Z1303" s="77"/>
      <c r="AA1303" s="77"/>
      <c r="AB1303" s="2"/>
      <c r="AC1303" s="2"/>
      <c r="AD1303" s="239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  <c r="CM1303" s="1"/>
      <c r="CN1303" s="1"/>
      <c r="CO1303" s="1"/>
      <c r="CP1303" s="1"/>
      <c r="CQ1303" s="1"/>
      <c r="CR1303" s="1"/>
      <c r="CS1303" s="1"/>
      <c r="CT1303" s="1"/>
      <c r="CU1303" s="1"/>
      <c r="CV1303" s="1"/>
      <c r="CW1303" s="1"/>
      <c r="CX1303" s="1"/>
      <c r="CY1303" s="1"/>
      <c r="CZ1303" s="1"/>
      <c r="DA1303" s="1"/>
      <c r="DB1303" s="1"/>
      <c r="DC1303" s="1"/>
      <c r="DD1303" s="1"/>
      <c r="DE1303" s="1"/>
      <c r="DF1303" s="1"/>
      <c r="DG1303" s="1"/>
      <c r="DH1303" s="1"/>
      <c r="DI1303" s="1"/>
      <c r="DJ1303" s="1"/>
      <c r="DK1303" s="1"/>
      <c r="DL1303" s="1"/>
      <c r="DM1303" s="1"/>
      <c r="DN1303" s="1"/>
      <c r="DO1303" s="1"/>
      <c r="DP1303" s="1"/>
      <c r="DQ1303" s="1"/>
      <c r="DR1303" s="1"/>
      <c r="DS1303" s="1"/>
      <c r="DT1303" s="1"/>
      <c r="DU1303" s="1"/>
      <c r="DV1303" s="1"/>
      <c r="DW1303" s="1"/>
      <c r="DX1303" s="1"/>
      <c r="DY1303" s="1"/>
      <c r="DZ1303" s="1"/>
      <c r="EA1303" s="1"/>
      <c r="EB1303" s="1"/>
      <c r="EC1303" s="1"/>
      <c r="ED1303" s="1"/>
      <c r="EE1303" s="1"/>
      <c r="EF1303" s="1"/>
      <c r="EG1303" s="1"/>
      <c r="EH1303" s="1"/>
      <c r="EI1303" s="1"/>
      <c r="EJ1303" s="1"/>
      <c r="EK1303" s="1"/>
      <c r="EL1303" s="1"/>
      <c r="EM1303" s="1"/>
      <c r="EN1303" s="1"/>
      <c r="EO1303" s="1"/>
      <c r="EP1303" s="1"/>
      <c r="EQ1303" s="1"/>
      <c r="ER1303" s="1"/>
      <c r="ES1303" s="1"/>
      <c r="ET1303" s="1"/>
      <c r="EU1303" s="1"/>
      <c r="EV1303" s="1"/>
      <c r="EW1303" s="1"/>
      <c r="EX1303" s="1"/>
      <c r="EY1303" s="1"/>
      <c r="EZ1303" s="1"/>
      <c r="FA1303" s="1"/>
      <c r="FB1303" s="1"/>
      <c r="FC1303" s="1"/>
      <c r="FD1303" s="1"/>
      <c r="FE1303" s="1"/>
      <c r="FF1303" s="1"/>
      <c r="FG1303" s="1"/>
      <c r="FH1303" s="1"/>
      <c r="FI1303" s="1"/>
      <c r="FJ1303" s="1"/>
      <c r="FK1303" s="1"/>
      <c r="FL1303" s="1"/>
      <c r="FM1303" s="1"/>
      <c r="FN1303" s="1"/>
      <c r="FO1303" s="1"/>
      <c r="FP1303" s="1"/>
      <c r="FQ1303" s="1"/>
      <c r="FR1303" s="1"/>
      <c r="FS1303" s="1"/>
      <c r="FT1303" s="1"/>
      <c r="FU1303" s="1"/>
      <c r="FV1303" s="1"/>
      <c r="FW1303" s="1"/>
      <c r="FX1303" s="1"/>
      <c r="FY1303" s="1"/>
      <c r="FZ1303" s="1"/>
      <c r="GA1303" s="1"/>
      <c r="GB1303" s="1"/>
      <c r="GC1303" s="1"/>
      <c r="GD1303" s="1"/>
      <c r="GE1303" s="1"/>
      <c r="GF1303" s="1"/>
      <c r="GG1303" s="1"/>
      <c r="GH1303" s="1"/>
      <c r="GI1303" s="1"/>
      <c r="GJ1303" s="1"/>
      <c r="GK1303" s="1"/>
      <c r="GL1303" s="1"/>
      <c r="GM1303" s="1"/>
      <c r="GN1303" s="1"/>
      <c r="GO1303" s="1"/>
      <c r="GP1303" s="1"/>
      <c r="GQ1303" s="1"/>
      <c r="GR1303" s="1"/>
      <c r="GS1303" s="1"/>
      <c r="GT1303" s="1"/>
      <c r="GU1303" s="1"/>
      <c r="GV1303" s="1"/>
      <c r="GW1303" s="1"/>
      <c r="GX1303" s="1"/>
    </row>
    <row r="1304" spans="1:206" s="4" customFormat="1">
      <c r="A1304" s="6"/>
      <c r="B1304" s="6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2"/>
      <c r="U1304" s="2"/>
      <c r="V1304" s="79"/>
      <c r="W1304" s="146"/>
      <c r="X1304" s="129"/>
      <c r="Y1304" s="79"/>
      <c r="Z1304" s="77"/>
      <c r="AA1304" s="77"/>
      <c r="AB1304" s="2"/>
      <c r="AC1304" s="2"/>
      <c r="AD1304" s="239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  <c r="CW1304" s="1"/>
      <c r="CX1304" s="1"/>
      <c r="CY1304" s="1"/>
      <c r="CZ1304" s="1"/>
      <c r="DA1304" s="1"/>
      <c r="DB1304" s="1"/>
      <c r="DC1304" s="1"/>
      <c r="DD1304" s="1"/>
      <c r="DE1304" s="1"/>
      <c r="DF1304" s="1"/>
      <c r="DG1304" s="1"/>
      <c r="DH1304" s="1"/>
      <c r="DI1304" s="1"/>
      <c r="DJ1304" s="1"/>
      <c r="DK1304" s="1"/>
      <c r="DL1304" s="1"/>
      <c r="DM1304" s="1"/>
      <c r="DN1304" s="1"/>
      <c r="DO1304" s="1"/>
      <c r="DP1304" s="1"/>
      <c r="DQ1304" s="1"/>
      <c r="DR1304" s="1"/>
      <c r="DS1304" s="1"/>
      <c r="DT1304" s="1"/>
      <c r="DU1304" s="1"/>
      <c r="DV1304" s="1"/>
      <c r="DW1304" s="1"/>
      <c r="DX1304" s="1"/>
      <c r="DY1304" s="1"/>
      <c r="DZ1304" s="1"/>
      <c r="EA1304" s="1"/>
      <c r="EB1304" s="1"/>
      <c r="EC1304" s="1"/>
      <c r="ED1304" s="1"/>
      <c r="EE1304" s="1"/>
      <c r="EF1304" s="1"/>
      <c r="EG1304" s="1"/>
      <c r="EH1304" s="1"/>
      <c r="EI1304" s="1"/>
      <c r="EJ1304" s="1"/>
      <c r="EK1304" s="1"/>
      <c r="EL1304" s="1"/>
      <c r="EM1304" s="1"/>
      <c r="EN1304" s="1"/>
      <c r="EO1304" s="1"/>
      <c r="EP1304" s="1"/>
      <c r="EQ1304" s="1"/>
      <c r="ER1304" s="1"/>
      <c r="ES1304" s="1"/>
      <c r="ET1304" s="1"/>
      <c r="EU1304" s="1"/>
      <c r="EV1304" s="1"/>
      <c r="EW1304" s="1"/>
      <c r="EX1304" s="1"/>
      <c r="EY1304" s="1"/>
      <c r="EZ1304" s="1"/>
      <c r="FA1304" s="1"/>
      <c r="FB1304" s="1"/>
      <c r="FC1304" s="1"/>
      <c r="FD1304" s="1"/>
      <c r="FE1304" s="1"/>
      <c r="FF1304" s="1"/>
      <c r="FG1304" s="1"/>
      <c r="FH1304" s="1"/>
      <c r="FI1304" s="1"/>
      <c r="FJ1304" s="1"/>
      <c r="FK1304" s="1"/>
      <c r="FL1304" s="1"/>
      <c r="FM1304" s="1"/>
      <c r="FN1304" s="1"/>
      <c r="FO1304" s="1"/>
      <c r="FP1304" s="1"/>
      <c r="FQ1304" s="1"/>
      <c r="FR1304" s="1"/>
      <c r="FS1304" s="1"/>
      <c r="FT1304" s="1"/>
      <c r="FU1304" s="1"/>
      <c r="FV1304" s="1"/>
      <c r="FW1304" s="1"/>
      <c r="FX1304" s="1"/>
      <c r="FY1304" s="1"/>
      <c r="FZ1304" s="1"/>
      <c r="GA1304" s="1"/>
      <c r="GB1304" s="1"/>
      <c r="GC1304" s="1"/>
      <c r="GD1304" s="1"/>
      <c r="GE1304" s="1"/>
      <c r="GF1304" s="1"/>
      <c r="GG1304" s="1"/>
      <c r="GH1304" s="1"/>
      <c r="GI1304" s="1"/>
      <c r="GJ1304" s="1"/>
      <c r="GK1304" s="1"/>
      <c r="GL1304" s="1"/>
      <c r="GM1304" s="1"/>
      <c r="GN1304" s="1"/>
      <c r="GO1304" s="1"/>
      <c r="GP1304" s="1"/>
      <c r="GQ1304" s="1"/>
      <c r="GR1304" s="1"/>
      <c r="GS1304" s="1"/>
      <c r="GT1304" s="1"/>
      <c r="GU1304" s="1"/>
      <c r="GV1304" s="1"/>
      <c r="GW1304" s="1"/>
      <c r="GX1304" s="1"/>
    </row>
    <row r="1305" spans="1:206" s="4" customFormat="1">
      <c r="A1305" s="6"/>
      <c r="B1305" s="6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2"/>
      <c r="U1305" s="2"/>
      <c r="V1305" s="79"/>
      <c r="W1305" s="146"/>
      <c r="X1305" s="129"/>
      <c r="Y1305" s="79"/>
      <c r="Z1305" s="77"/>
      <c r="AA1305" s="77"/>
      <c r="AB1305" s="2"/>
      <c r="AC1305" s="2"/>
      <c r="AD1305" s="239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  <c r="CW1305" s="1"/>
      <c r="CX1305" s="1"/>
      <c r="CY1305" s="1"/>
      <c r="CZ1305" s="1"/>
      <c r="DA1305" s="1"/>
      <c r="DB1305" s="1"/>
      <c r="DC1305" s="1"/>
      <c r="DD1305" s="1"/>
      <c r="DE1305" s="1"/>
      <c r="DF1305" s="1"/>
      <c r="DG1305" s="1"/>
      <c r="DH1305" s="1"/>
      <c r="DI1305" s="1"/>
      <c r="DJ1305" s="1"/>
      <c r="DK1305" s="1"/>
      <c r="DL1305" s="1"/>
      <c r="DM1305" s="1"/>
      <c r="DN1305" s="1"/>
      <c r="DO1305" s="1"/>
      <c r="DP1305" s="1"/>
      <c r="DQ1305" s="1"/>
      <c r="DR1305" s="1"/>
      <c r="DS1305" s="1"/>
      <c r="DT1305" s="1"/>
      <c r="DU1305" s="1"/>
      <c r="DV1305" s="1"/>
      <c r="DW1305" s="1"/>
      <c r="DX1305" s="1"/>
      <c r="DY1305" s="1"/>
      <c r="DZ1305" s="1"/>
      <c r="EA1305" s="1"/>
      <c r="EB1305" s="1"/>
      <c r="EC1305" s="1"/>
      <c r="ED1305" s="1"/>
      <c r="EE1305" s="1"/>
      <c r="EF1305" s="1"/>
      <c r="EG1305" s="1"/>
      <c r="EH1305" s="1"/>
      <c r="EI1305" s="1"/>
      <c r="EJ1305" s="1"/>
      <c r="EK1305" s="1"/>
      <c r="EL1305" s="1"/>
      <c r="EM1305" s="1"/>
      <c r="EN1305" s="1"/>
      <c r="EO1305" s="1"/>
      <c r="EP1305" s="1"/>
      <c r="EQ1305" s="1"/>
      <c r="ER1305" s="1"/>
      <c r="ES1305" s="1"/>
      <c r="ET1305" s="1"/>
      <c r="EU1305" s="1"/>
      <c r="EV1305" s="1"/>
      <c r="EW1305" s="1"/>
      <c r="EX1305" s="1"/>
      <c r="EY1305" s="1"/>
      <c r="EZ1305" s="1"/>
      <c r="FA1305" s="1"/>
      <c r="FB1305" s="1"/>
      <c r="FC1305" s="1"/>
      <c r="FD1305" s="1"/>
      <c r="FE1305" s="1"/>
      <c r="FF1305" s="1"/>
      <c r="FG1305" s="1"/>
      <c r="FH1305" s="1"/>
      <c r="FI1305" s="1"/>
      <c r="FJ1305" s="1"/>
      <c r="FK1305" s="1"/>
      <c r="FL1305" s="1"/>
      <c r="FM1305" s="1"/>
      <c r="FN1305" s="1"/>
      <c r="FO1305" s="1"/>
      <c r="FP1305" s="1"/>
      <c r="FQ1305" s="1"/>
      <c r="FR1305" s="1"/>
      <c r="FS1305" s="1"/>
      <c r="FT1305" s="1"/>
      <c r="FU1305" s="1"/>
      <c r="FV1305" s="1"/>
      <c r="FW1305" s="1"/>
      <c r="FX1305" s="1"/>
      <c r="FY1305" s="1"/>
      <c r="FZ1305" s="1"/>
      <c r="GA1305" s="1"/>
      <c r="GB1305" s="1"/>
      <c r="GC1305" s="1"/>
      <c r="GD1305" s="1"/>
      <c r="GE1305" s="1"/>
      <c r="GF1305" s="1"/>
      <c r="GG1305" s="1"/>
      <c r="GH1305" s="1"/>
      <c r="GI1305" s="1"/>
      <c r="GJ1305" s="1"/>
      <c r="GK1305" s="1"/>
      <c r="GL1305" s="1"/>
      <c r="GM1305" s="1"/>
      <c r="GN1305" s="1"/>
      <c r="GO1305" s="1"/>
      <c r="GP1305" s="1"/>
      <c r="GQ1305" s="1"/>
      <c r="GR1305" s="1"/>
      <c r="GS1305" s="1"/>
      <c r="GT1305" s="1"/>
      <c r="GU1305" s="1"/>
      <c r="GV1305" s="1"/>
      <c r="GW1305" s="1"/>
      <c r="GX1305" s="1"/>
    </row>
    <row r="1306" spans="1:206" s="4" customFormat="1">
      <c r="A1306" s="6"/>
      <c r="B1306" s="6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2"/>
      <c r="U1306" s="2"/>
      <c r="V1306" s="79"/>
      <c r="W1306" s="146"/>
      <c r="X1306" s="129"/>
      <c r="Y1306" s="79"/>
      <c r="Z1306" s="77"/>
      <c r="AA1306" s="77"/>
      <c r="AB1306" s="2"/>
      <c r="AC1306" s="2"/>
      <c r="AD1306" s="239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  <c r="CW1306" s="1"/>
      <c r="CX1306" s="1"/>
      <c r="CY1306" s="1"/>
      <c r="CZ1306" s="1"/>
      <c r="DA1306" s="1"/>
      <c r="DB1306" s="1"/>
      <c r="DC1306" s="1"/>
      <c r="DD1306" s="1"/>
      <c r="DE1306" s="1"/>
      <c r="DF1306" s="1"/>
      <c r="DG1306" s="1"/>
      <c r="DH1306" s="1"/>
      <c r="DI1306" s="1"/>
      <c r="DJ1306" s="1"/>
      <c r="DK1306" s="1"/>
      <c r="DL1306" s="1"/>
      <c r="DM1306" s="1"/>
      <c r="DN1306" s="1"/>
      <c r="DO1306" s="1"/>
      <c r="DP1306" s="1"/>
      <c r="DQ1306" s="1"/>
      <c r="DR1306" s="1"/>
      <c r="DS1306" s="1"/>
      <c r="DT1306" s="1"/>
      <c r="DU1306" s="1"/>
      <c r="DV1306" s="1"/>
      <c r="DW1306" s="1"/>
      <c r="DX1306" s="1"/>
      <c r="DY1306" s="1"/>
      <c r="DZ1306" s="1"/>
      <c r="EA1306" s="1"/>
      <c r="EB1306" s="1"/>
      <c r="EC1306" s="1"/>
      <c r="ED1306" s="1"/>
      <c r="EE1306" s="1"/>
      <c r="EF1306" s="1"/>
      <c r="EG1306" s="1"/>
      <c r="EH1306" s="1"/>
      <c r="EI1306" s="1"/>
      <c r="EJ1306" s="1"/>
      <c r="EK1306" s="1"/>
      <c r="EL1306" s="1"/>
      <c r="EM1306" s="1"/>
      <c r="EN1306" s="1"/>
      <c r="EO1306" s="1"/>
      <c r="EP1306" s="1"/>
      <c r="EQ1306" s="1"/>
      <c r="ER1306" s="1"/>
      <c r="ES1306" s="1"/>
      <c r="ET1306" s="1"/>
      <c r="EU1306" s="1"/>
      <c r="EV1306" s="1"/>
      <c r="EW1306" s="1"/>
      <c r="EX1306" s="1"/>
      <c r="EY1306" s="1"/>
      <c r="EZ1306" s="1"/>
      <c r="FA1306" s="1"/>
      <c r="FB1306" s="1"/>
      <c r="FC1306" s="1"/>
      <c r="FD1306" s="1"/>
      <c r="FE1306" s="1"/>
      <c r="FF1306" s="1"/>
      <c r="FG1306" s="1"/>
      <c r="FH1306" s="1"/>
      <c r="FI1306" s="1"/>
      <c r="FJ1306" s="1"/>
      <c r="FK1306" s="1"/>
      <c r="FL1306" s="1"/>
      <c r="FM1306" s="1"/>
      <c r="FN1306" s="1"/>
      <c r="FO1306" s="1"/>
      <c r="FP1306" s="1"/>
      <c r="FQ1306" s="1"/>
      <c r="FR1306" s="1"/>
      <c r="FS1306" s="1"/>
      <c r="FT1306" s="1"/>
      <c r="FU1306" s="1"/>
      <c r="FV1306" s="1"/>
      <c r="FW1306" s="1"/>
      <c r="FX1306" s="1"/>
      <c r="FY1306" s="1"/>
      <c r="FZ1306" s="1"/>
      <c r="GA1306" s="1"/>
      <c r="GB1306" s="1"/>
      <c r="GC1306" s="1"/>
      <c r="GD1306" s="1"/>
      <c r="GE1306" s="1"/>
      <c r="GF1306" s="1"/>
      <c r="GG1306" s="1"/>
      <c r="GH1306" s="1"/>
      <c r="GI1306" s="1"/>
      <c r="GJ1306" s="1"/>
      <c r="GK1306" s="1"/>
      <c r="GL1306" s="1"/>
      <c r="GM1306" s="1"/>
      <c r="GN1306" s="1"/>
      <c r="GO1306" s="1"/>
      <c r="GP1306" s="1"/>
      <c r="GQ1306" s="1"/>
      <c r="GR1306" s="1"/>
      <c r="GS1306" s="1"/>
      <c r="GT1306" s="1"/>
      <c r="GU1306" s="1"/>
      <c r="GV1306" s="1"/>
      <c r="GW1306" s="1"/>
      <c r="GX1306" s="1"/>
    </row>
    <row r="1307" spans="1:206" s="4" customFormat="1">
      <c r="A1307" s="6"/>
      <c r="B1307" s="6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2"/>
      <c r="U1307" s="2"/>
      <c r="V1307" s="79"/>
      <c r="W1307" s="146"/>
      <c r="X1307" s="129"/>
      <c r="Y1307" s="79"/>
      <c r="Z1307" s="77"/>
      <c r="AA1307" s="77"/>
      <c r="AB1307" s="2"/>
      <c r="AC1307" s="2"/>
      <c r="AD1307" s="239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  <c r="CW1307" s="1"/>
      <c r="CX1307" s="1"/>
      <c r="CY1307" s="1"/>
      <c r="CZ1307" s="1"/>
      <c r="DA1307" s="1"/>
      <c r="DB1307" s="1"/>
      <c r="DC1307" s="1"/>
      <c r="DD1307" s="1"/>
      <c r="DE1307" s="1"/>
      <c r="DF1307" s="1"/>
      <c r="DG1307" s="1"/>
      <c r="DH1307" s="1"/>
      <c r="DI1307" s="1"/>
      <c r="DJ1307" s="1"/>
      <c r="DK1307" s="1"/>
      <c r="DL1307" s="1"/>
      <c r="DM1307" s="1"/>
      <c r="DN1307" s="1"/>
      <c r="DO1307" s="1"/>
      <c r="DP1307" s="1"/>
      <c r="DQ1307" s="1"/>
      <c r="DR1307" s="1"/>
      <c r="DS1307" s="1"/>
      <c r="DT1307" s="1"/>
      <c r="DU1307" s="1"/>
      <c r="DV1307" s="1"/>
      <c r="DW1307" s="1"/>
      <c r="DX1307" s="1"/>
      <c r="DY1307" s="1"/>
      <c r="DZ1307" s="1"/>
      <c r="EA1307" s="1"/>
      <c r="EB1307" s="1"/>
      <c r="EC1307" s="1"/>
      <c r="ED1307" s="1"/>
      <c r="EE1307" s="1"/>
      <c r="EF1307" s="1"/>
      <c r="EG1307" s="1"/>
      <c r="EH1307" s="1"/>
      <c r="EI1307" s="1"/>
      <c r="EJ1307" s="1"/>
      <c r="EK1307" s="1"/>
      <c r="EL1307" s="1"/>
      <c r="EM1307" s="1"/>
      <c r="EN1307" s="1"/>
      <c r="EO1307" s="1"/>
      <c r="EP1307" s="1"/>
      <c r="EQ1307" s="1"/>
      <c r="ER1307" s="1"/>
      <c r="ES1307" s="1"/>
      <c r="ET1307" s="1"/>
      <c r="EU1307" s="1"/>
      <c r="EV1307" s="1"/>
      <c r="EW1307" s="1"/>
      <c r="EX1307" s="1"/>
      <c r="EY1307" s="1"/>
      <c r="EZ1307" s="1"/>
      <c r="FA1307" s="1"/>
      <c r="FB1307" s="1"/>
      <c r="FC1307" s="1"/>
      <c r="FD1307" s="1"/>
      <c r="FE1307" s="1"/>
      <c r="FF1307" s="1"/>
      <c r="FG1307" s="1"/>
      <c r="FH1307" s="1"/>
      <c r="FI1307" s="1"/>
      <c r="FJ1307" s="1"/>
      <c r="FK1307" s="1"/>
      <c r="FL1307" s="1"/>
      <c r="FM1307" s="1"/>
      <c r="FN1307" s="1"/>
      <c r="FO1307" s="1"/>
      <c r="FP1307" s="1"/>
      <c r="FQ1307" s="1"/>
      <c r="FR1307" s="1"/>
      <c r="FS1307" s="1"/>
      <c r="FT1307" s="1"/>
      <c r="FU1307" s="1"/>
      <c r="FV1307" s="1"/>
      <c r="FW1307" s="1"/>
      <c r="FX1307" s="1"/>
      <c r="FY1307" s="1"/>
      <c r="FZ1307" s="1"/>
      <c r="GA1307" s="1"/>
      <c r="GB1307" s="1"/>
      <c r="GC1307" s="1"/>
      <c r="GD1307" s="1"/>
      <c r="GE1307" s="1"/>
      <c r="GF1307" s="1"/>
      <c r="GG1307" s="1"/>
      <c r="GH1307" s="1"/>
      <c r="GI1307" s="1"/>
      <c r="GJ1307" s="1"/>
      <c r="GK1307" s="1"/>
      <c r="GL1307" s="1"/>
      <c r="GM1307" s="1"/>
      <c r="GN1307" s="1"/>
      <c r="GO1307" s="1"/>
      <c r="GP1307" s="1"/>
      <c r="GQ1307" s="1"/>
      <c r="GR1307" s="1"/>
      <c r="GS1307" s="1"/>
      <c r="GT1307" s="1"/>
      <c r="GU1307" s="1"/>
      <c r="GV1307" s="1"/>
      <c r="GW1307" s="1"/>
      <c r="GX1307" s="1"/>
    </row>
    <row r="1308" spans="1:206" s="4" customFormat="1">
      <c r="A1308" s="6"/>
      <c r="B1308" s="6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2"/>
      <c r="U1308" s="2"/>
      <c r="V1308" s="79"/>
      <c r="W1308" s="146"/>
      <c r="X1308" s="129"/>
      <c r="Y1308" s="79"/>
      <c r="Z1308" s="77"/>
      <c r="AA1308" s="77"/>
      <c r="AB1308" s="2"/>
      <c r="AC1308" s="2"/>
      <c r="AD1308" s="239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  <c r="CZ1308" s="1"/>
      <c r="DA1308" s="1"/>
      <c r="DB1308" s="1"/>
      <c r="DC1308" s="1"/>
      <c r="DD1308" s="1"/>
      <c r="DE1308" s="1"/>
      <c r="DF1308" s="1"/>
      <c r="DG1308" s="1"/>
      <c r="DH1308" s="1"/>
      <c r="DI1308" s="1"/>
      <c r="DJ1308" s="1"/>
      <c r="DK1308" s="1"/>
      <c r="DL1308" s="1"/>
      <c r="DM1308" s="1"/>
      <c r="DN1308" s="1"/>
      <c r="DO1308" s="1"/>
      <c r="DP1308" s="1"/>
      <c r="DQ1308" s="1"/>
      <c r="DR1308" s="1"/>
      <c r="DS1308" s="1"/>
      <c r="DT1308" s="1"/>
      <c r="DU1308" s="1"/>
      <c r="DV1308" s="1"/>
      <c r="DW1308" s="1"/>
      <c r="DX1308" s="1"/>
      <c r="DY1308" s="1"/>
      <c r="DZ1308" s="1"/>
      <c r="EA1308" s="1"/>
      <c r="EB1308" s="1"/>
      <c r="EC1308" s="1"/>
      <c r="ED1308" s="1"/>
      <c r="EE1308" s="1"/>
      <c r="EF1308" s="1"/>
      <c r="EG1308" s="1"/>
      <c r="EH1308" s="1"/>
      <c r="EI1308" s="1"/>
      <c r="EJ1308" s="1"/>
      <c r="EK1308" s="1"/>
      <c r="EL1308" s="1"/>
      <c r="EM1308" s="1"/>
      <c r="EN1308" s="1"/>
      <c r="EO1308" s="1"/>
      <c r="EP1308" s="1"/>
      <c r="EQ1308" s="1"/>
      <c r="ER1308" s="1"/>
      <c r="ES1308" s="1"/>
      <c r="ET1308" s="1"/>
      <c r="EU1308" s="1"/>
      <c r="EV1308" s="1"/>
      <c r="EW1308" s="1"/>
      <c r="EX1308" s="1"/>
      <c r="EY1308" s="1"/>
      <c r="EZ1308" s="1"/>
      <c r="FA1308" s="1"/>
      <c r="FB1308" s="1"/>
      <c r="FC1308" s="1"/>
      <c r="FD1308" s="1"/>
      <c r="FE1308" s="1"/>
      <c r="FF1308" s="1"/>
      <c r="FG1308" s="1"/>
      <c r="FH1308" s="1"/>
      <c r="FI1308" s="1"/>
      <c r="FJ1308" s="1"/>
      <c r="FK1308" s="1"/>
      <c r="FL1308" s="1"/>
      <c r="FM1308" s="1"/>
      <c r="FN1308" s="1"/>
      <c r="FO1308" s="1"/>
      <c r="FP1308" s="1"/>
      <c r="FQ1308" s="1"/>
      <c r="FR1308" s="1"/>
      <c r="FS1308" s="1"/>
      <c r="FT1308" s="1"/>
      <c r="FU1308" s="1"/>
      <c r="FV1308" s="1"/>
      <c r="FW1308" s="1"/>
      <c r="FX1308" s="1"/>
      <c r="FY1308" s="1"/>
      <c r="FZ1308" s="1"/>
      <c r="GA1308" s="1"/>
      <c r="GB1308" s="1"/>
      <c r="GC1308" s="1"/>
      <c r="GD1308" s="1"/>
      <c r="GE1308" s="1"/>
      <c r="GF1308" s="1"/>
      <c r="GG1308" s="1"/>
      <c r="GH1308" s="1"/>
      <c r="GI1308" s="1"/>
      <c r="GJ1308" s="1"/>
      <c r="GK1308" s="1"/>
      <c r="GL1308" s="1"/>
      <c r="GM1308" s="1"/>
      <c r="GN1308" s="1"/>
      <c r="GO1308" s="1"/>
      <c r="GP1308" s="1"/>
      <c r="GQ1308" s="1"/>
      <c r="GR1308" s="1"/>
      <c r="GS1308" s="1"/>
      <c r="GT1308" s="1"/>
      <c r="GU1308" s="1"/>
      <c r="GV1308" s="1"/>
      <c r="GW1308" s="1"/>
      <c r="GX1308" s="1"/>
    </row>
    <row r="1309" spans="1:206" s="4" customFormat="1">
      <c r="A1309" s="6"/>
      <c r="B1309" s="6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2"/>
      <c r="U1309" s="2"/>
      <c r="V1309" s="79"/>
      <c r="W1309" s="146"/>
      <c r="X1309" s="129"/>
      <c r="Y1309" s="79"/>
      <c r="Z1309" s="77"/>
      <c r="AA1309" s="77"/>
      <c r="AB1309" s="2"/>
      <c r="AC1309" s="2"/>
      <c r="AD1309" s="239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  <c r="CM1309" s="1"/>
      <c r="CN1309" s="1"/>
      <c r="CO1309" s="1"/>
      <c r="CP1309" s="1"/>
      <c r="CQ1309" s="1"/>
      <c r="CR1309" s="1"/>
      <c r="CS1309" s="1"/>
      <c r="CT1309" s="1"/>
      <c r="CU1309" s="1"/>
      <c r="CV1309" s="1"/>
      <c r="CW1309" s="1"/>
      <c r="CX1309" s="1"/>
      <c r="CY1309" s="1"/>
      <c r="CZ1309" s="1"/>
      <c r="DA1309" s="1"/>
      <c r="DB1309" s="1"/>
      <c r="DC1309" s="1"/>
      <c r="DD1309" s="1"/>
      <c r="DE1309" s="1"/>
      <c r="DF1309" s="1"/>
      <c r="DG1309" s="1"/>
      <c r="DH1309" s="1"/>
      <c r="DI1309" s="1"/>
      <c r="DJ1309" s="1"/>
      <c r="DK1309" s="1"/>
      <c r="DL1309" s="1"/>
      <c r="DM1309" s="1"/>
      <c r="DN1309" s="1"/>
      <c r="DO1309" s="1"/>
      <c r="DP1309" s="1"/>
      <c r="DQ1309" s="1"/>
      <c r="DR1309" s="1"/>
      <c r="DS1309" s="1"/>
      <c r="DT1309" s="1"/>
      <c r="DU1309" s="1"/>
      <c r="DV1309" s="1"/>
      <c r="DW1309" s="1"/>
      <c r="DX1309" s="1"/>
      <c r="DY1309" s="1"/>
      <c r="DZ1309" s="1"/>
      <c r="EA1309" s="1"/>
      <c r="EB1309" s="1"/>
      <c r="EC1309" s="1"/>
      <c r="ED1309" s="1"/>
      <c r="EE1309" s="1"/>
      <c r="EF1309" s="1"/>
      <c r="EG1309" s="1"/>
      <c r="EH1309" s="1"/>
      <c r="EI1309" s="1"/>
      <c r="EJ1309" s="1"/>
      <c r="EK1309" s="1"/>
      <c r="EL1309" s="1"/>
      <c r="EM1309" s="1"/>
      <c r="EN1309" s="1"/>
      <c r="EO1309" s="1"/>
      <c r="EP1309" s="1"/>
      <c r="EQ1309" s="1"/>
      <c r="ER1309" s="1"/>
      <c r="ES1309" s="1"/>
      <c r="ET1309" s="1"/>
      <c r="EU1309" s="1"/>
      <c r="EV1309" s="1"/>
      <c r="EW1309" s="1"/>
      <c r="EX1309" s="1"/>
      <c r="EY1309" s="1"/>
      <c r="EZ1309" s="1"/>
      <c r="FA1309" s="1"/>
      <c r="FB1309" s="1"/>
      <c r="FC1309" s="1"/>
      <c r="FD1309" s="1"/>
      <c r="FE1309" s="1"/>
      <c r="FF1309" s="1"/>
      <c r="FG1309" s="1"/>
      <c r="FH1309" s="1"/>
      <c r="FI1309" s="1"/>
      <c r="FJ1309" s="1"/>
      <c r="FK1309" s="1"/>
      <c r="FL1309" s="1"/>
      <c r="FM1309" s="1"/>
      <c r="FN1309" s="1"/>
      <c r="FO1309" s="1"/>
      <c r="FP1309" s="1"/>
      <c r="FQ1309" s="1"/>
      <c r="FR1309" s="1"/>
      <c r="FS1309" s="1"/>
      <c r="FT1309" s="1"/>
      <c r="FU1309" s="1"/>
      <c r="FV1309" s="1"/>
      <c r="FW1309" s="1"/>
      <c r="FX1309" s="1"/>
      <c r="FY1309" s="1"/>
      <c r="FZ1309" s="1"/>
      <c r="GA1309" s="1"/>
      <c r="GB1309" s="1"/>
      <c r="GC1309" s="1"/>
      <c r="GD1309" s="1"/>
      <c r="GE1309" s="1"/>
      <c r="GF1309" s="1"/>
      <c r="GG1309" s="1"/>
      <c r="GH1309" s="1"/>
      <c r="GI1309" s="1"/>
      <c r="GJ1309" s="1"/>
      <c r="GK1309" s="1"/>
      <c r="GL1309" s="1"/>
      <c r="GM1309" s="1"/>
      <c r="GN1309" s="1"/>
      <c r="GO1309" s="1"/>
      <c r="GP1309" s="1"/>
      <c r="GQ1309" s="1"/>
      <c r="GR1309" s="1"/>
      <c r="GS1309" s="1"/>
      <c r="GT1309" s="1"/>
      <c r="GU1309" s="1"/>
      <c r="GV1309" s="1"/>
      <c r="GW1309" s="1"/>
      <c r="GX1309" s="1"/>
    </row>
    <row r="1310" spans="1:206" s="4" customFormat="1">
      <c r="A1310" s="6"/>
      <c r="B1310" s="6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2"/>
      <c r="U1310" s="2"/>
      <c r="V1310" s="79"/>
      <c r="W1310" s="146"/>
      <c r="X1310" s="129"/>
      <c r="Y1310" s="79"/>
      <c r="Z1310" s="77"/>
      <c r="AA1310" s="77"/>
      <c r="AB1310" s="2"/>
      <c r="AC1310" s="2"/>
      <c r="AD1310" s="239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  <c r="CW1310" s="1"/>
      <c r="CX1310" s="1"/>
      <c r="CY1310" s="1"/>
      <c r="CZ1310" s="1"/>
      <c r="DA1310" s="1"/>
      <c r="DB1310" s="1"/>
      <c r="DC1310" s="1"/>
      <c r="DD1310" s="1"/>
      <c r="DE1310" s="1"/>
      <c r="DF1310" s="1"/>
      <c r="DG1310" s="1"/>
      <c r="DH1310" s="1"/>
      <c r="DI1310" s="1"/>
      <c r="DJ1310" s="1"/>
      <c r="DK1310" s="1"/>
      <c r="DL1310" s="1"/>
      <c r="DM1310" s="1"/>
      <c r="DN1310" s="1"/>
      <c r="DO1310" s="1"/>
      <c r="DP1310" s="1"/>
      <c r="DQ1310" s="1"/>
      <c r="DR1310" s="1"/>
      <c r="DS1310" s="1"/>
      <c r="DT1310" s="1"/>
      <c r="DU1310" s="1"/>
      <c r="DV1310" s="1"/>
      <c r="DW1310" s="1"/>
      <c r="DX1310" s="1"/>
      <c r="DY1310" s="1"/>
      <c r="DZ1310" s="1"/>
      <c r="EA1310" s="1"/>
      <c r="EB1310" s="1"/>
      <c r="EC1310" s="1"/>
      <c r="ED1310" s="1"/>
      <c r="EE1310" s="1"/>
      <c r="EF1310" s="1"/>
      <c r="EG1310" s="1"/>
      <c r="EH1310" s="1"/>
      <c r="EI1310" s="1"/>
      <c r="EJ1310" s="1"/>
      <c r="EK1310" s="1"/>
      <c r="EL1310" s="1"/>
      <c r="EM1310" s="1"/>
      <c r="EN1310" s="1"/>
      <c r="EO1310" s="1"/>
      <c r="EP1310" s="1"/>
      <c r="EQ1310" s="1"/>
      <c r="ER1310" s="1"/>
      <c r="ES1310" s="1"/>
      <c r="ET1310" s="1"/>
      <c r="EU1310" s="1"/>
      <c r="EV1310" s="1"/>
      <c r="EW1310" s="1"/>
      <c r="EX1310" s="1"/>
      <c r="EY1310" s="1"/>
      <c r="EZ1310" s="1"/>
      <c r="FA1310" s="1"/>
      <c r="FB1310" s="1"/>
      <c r="FC1310" s="1"/>
      <c r="FD1310" s="1"/>
      <c r="FE1310" s="1"/>
      <c r="FF1310" s="1"/>
      <c r="FG1310" s="1"/>
      <c r="FH1310" s="1"/>
      <c r="FI1310" s="1"/>
      <c r="FJ1310" s="1"/>
      <c r="FK1310" s="1"/>
      <c r="FL1310" s="1"/>
      <c r="FM1310" s="1"/>
      <c r="FN1310" s="1"/>
      <c r="FO1310" s="1"/>
      <c r="FP1310" s="1"/>
      <c r="FQ1310" s="1"/>
      <c r="FR1310" s="1"/>
      <c r="FS1310" s="1"/>
      <c r="FT1310" s="1"/>
      <c r="FU1310" s="1"/>
      <c r="FV1310" s="1"/>
      <c r="FW1310" s="1"/>
      <c r="FX1310" s="1"/>
      <c r="FY1310" s="1"/>
      <c r="FZ1310" s="1"/>
      <c r="GA1310" s="1"/>
      <c r="GB1310" s="1"/>
      <c r="GC1310" s="1"/>
      <c r="GD1310" s="1"/>
      <c r="GE1310" s="1"/>
      <c r="GF1310" s="1"/>
      <c r="GG1310" s="1"/>
      <c r="GH1310" s="1"/>
      <c r="GI1310" s="1"/>
      <c r="GJ1310" s="1"/>
      <c r="GK1310" s="1"/>
      <c r="GL1310" s="1"/>
      <c r="GM1310" s="1"/>
      <c r="GN1310" s="1"/>
      <c r="GO1310" s="1"/>
      <c r="GP1310" s="1"/>
      <c r="GQ1310" s="1"/>
      <c r="GR1310" s="1"/>
      <c r="GS1310" s="1"/>
      <c r="GT1310" s="1"/>
      <c r="GU1310" s="1"/>
      <c r="GV1310" s="1"/>
      <c r="GW1310" s="1"/>
      <c r="GX1310" s="1"/>
    </row>
    <row r="1311" spans="1:206" s="4" customFormat="1">
      <c r="A1311" s="6"/>
      <c r="B1311" s="6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2"/>
      <c r="U1311" s="2"/>
      <c r="V1311" s="79"/>
      <c r="W1311" s="146"/>
      <c r="X1311" s="129"/>
      <c r="Y1311" s="79"/>
      <c r="Z1311" s="77"/>
      <c r="AA1311" s="77"/>
      <c r="AB1311" s="2"/>
      <c r="AC1311" s="2"/>
      <c r="AD1311" s="239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  <c r="CW1311" s="1"/>
      <c r="CX1311" s="1"/>
      <c r="CY1311" s="1"/>
      <c r="CZ1311" s="1"/>
      <c r="DA1311" s="1"/>
      <c r="DB1311" s="1"/>
      <c r="DC1311" s="1"/>
      <c r="DD1311" s="1"/>
      <c r="DE1311" s="1"/>
      <c r="DF1311" s="1"/>
      <c r="DG1311" s="1"/>
      <c r="DH1311" s="1"/>
      <c r="DI1311" s="1"/>
      <c r="DJ1311" s="1"/>
      <c r="DK1311" s="1"/>
      <c r="DL1311" s="1"/>
      <c r="DM1311" s="1"/>
      <c r="DN1311" s="1"/>
      <c r="DO1311" s="1"/>
      <c r="DP1311" s="1"/>
      <c r="DQ1311" s="1"/>
      <c r="DR1311" s="1"/>
      <c r="DS1311" s="1"/>
      <c r="DT1311" s="1"/>
      <c r="DU1311" s="1"/>
      <c r="DV1311" s="1"/>
      <c r="DW1311" s="1"/>
      <c r="DX1311" s="1"/>
      <c r="DY1311" s="1"/>
      <c r="DZ1311" s="1"/>
      <c r="EA1311" s="1"/>
      <c r="EB1311" s="1"/>
      <c r="EC1311" s="1"/>
      <c r="ED1311" s="1"/>
      <c r="EE1311" s="1"/>
      <c r="EF1311" s="1"/>
      <c r="EG1311" s="1"/>
      <c r="EH1311" s="1"/>
      <c r="EI1311" s="1"/>
      <c r="EJ1311" s="1"/>
      <c r="EK1311" s="1"/>
      <c r="EL1311" s="1"/>
      <c r="EM1311" s="1"/>
      <c r="EN1311" s="1"/>
      <c r="EO1311" s="1"/>
      <c r="EP1311" s="1"/>
      <c r="EQ1311" s="1"/>
      <c r="ER1311" s="1"/>
      <c r="ES1311" s="1"/>
      <c r="ET1311" s="1"/>
      <c r="EU1311" s="1"/>
      <c r="EV1311" s="1"/>
      <c r="EW1311" s="1"/>
      <c r="EX1311" s="1"/>
      <c r="EY1311" s="1"/>
      <c r="EZ1311" s="1"/>
      <c r="FA1311" s="1"/>
      <c r="FB1311" s="1"/>
      <c r="FC1311" s="1"/>
      <c r="FD1311" s="1"/>
      <c r="FE1311" s="1"/>
      <c r="FF1311" s="1"/>
      <c r="FG1311" s="1"/>
      <c r="FH1311" s="1"/>
      <c r="FI1311" s="1"/>
      <c r="FJ1311" s="1"/>
      <c r="FK1311" s="1"/>
      <c r="FL1311" s="1"/>
      <c r="FM1311" s="1"/>
      <c r="FN1311" s="1"/>
      <c r="FO1311" s="1"/>
      <c r="FP1311" s="1"/>
      <c r="FQ1311" s="1"/>
      <c r="FR1311" s="1"/>
      <c r="FS1311" s="1"/>
      <c r="FT1311" s="1"/>
      <c r="FU1311" s="1"/>
      <c r="FV1311" s="1"/>
      <c r="FW1311" s="1"/>
      <c r="FX1311" s="1"/>
      <c r="FY1311" s="1"/>
      <c r="FZ1311" s="1"/>
      <c r="GA1311" s="1"/>
      <c r="GB1311" s="1"/>
      <c r="GC1311" s="1"/>
      <c r="GD1311" s="1"/>
      <c r="GE1311" s="1"/>
      <c r="GF1311" s="1"/>
      <c r="GG1311" s="1"/>
      <c r="GH1311" s="1"/>
      <c r="GI1311" s="1"/>
      <c r="GJ1311" s="1"/>
      <c r="GK1311" s="1"/>
      <c r="GL1311" s="1"/>
      <c r="GM1311" s="1"/>
      <c r="GN1311" s="1"/>
      <c r="GO1311" s="1"/>
      <c r="GP1311" s="1"/>
      <c r="GQ1311" s="1"/>
      <c r="GR1311" s="1"/>
      <c r="GS1311" s="1"/>
      <c r="GT1311" s="1"/>
      <c r="GU1311" s="1"/>
      <c r="GV1311" s="1"/>
      <c r="GW1311" s="1"/>
      <c r="GX1311" s="1"/>
    </row>
    <row r="1312" spans="1:206" s="4" customFormat="1">
      <c r="A1312" s="6"/>
      <c r="B1312" s="6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2"/>
      <c r="U1312" s="2"/>
      <c r="V1312" s="79"/>
      <c r="W1312" s="146"/>
      <c r="X1312" s="129"/>
      <c r="Y1312" s="79"/>
      <c r="Z1312" s="77"/>
      <c r="AA1312" s="77"/>
      <c r="AB1312" s="2"/>
      <c r="AC1312" s="2"/>
      <c r="AD1312" s="239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  <c r="CM1312" s="1"/>
      <c r="CN1312" s="1"/>
      <c r="CO1312" s="1"/>
      <c r="CP1312" s="1"/>
      <c r="CQ1312" s="1"/>
      <c r="CR1312" s="1"/>
      <c r="CS1312" s="1"/>
      <c r="CT1312" s="1"/>
      <c r="CU1312" s="1"/>
      <c r="CV1312" s="1"/>
      <c r="CW1312" s="1"/>
      <c r="CX1312" s="1"/>
      <c r="CY1312" s="1"/>
      <c r="CZ1312" s="1"/>
      <c r="DA1312" s="1"/>
      <c r="DB1312" s="1"/>
      <c r="DC1312" s="1"/>
      <c r="DD1312" s="1"/>
      <c r="DE1312" s="1"/>
      <c r="DF1312" s="1"/>
      <c r="DG1312" s="1"/>
      <c r="DH1312" s="1"/>
      <c r="DI1312" s="1"/>
      <c r="DJ1312" s="1"/>
      <c r="DK1312" s="1"/>
      <c r="DL1312" s="1"/>
      <c r="DM1312" s="1"/>
      <c r="DN1312" s="1"/>
      <c r="DO1312" s="1"/>
      <c r="DP1312" s="1"/>
      <c r="DQ1312" s="1"/>
      <c r="DR1312" s="1"/>
      <c r="DS1312" s="1"/>
      <c r="DT1312" s="1"/>
      <c r="DU1312" s="1"/>
      <c r="DV1312" s="1"/>
      <c r="DW1312" s="1"/>
      <c r="DX1312" s="1"/>
      <c r="DY1312" s="1"/>
      <c r="DZ1312" s="1"/>
      <c r="EA1312" s="1"/>
      <c r="EB1312" s="1"/>
      <c r="EC1312" s="1"/>
      <c r="ED1312" s="1"/>
      <c r="EE1312" s="1"/>
      <c r="EF1312" s="1"/>
      <c r="EG1312" s="1"/>
      <c r="EH1312" s="1"/>
      <c r="EI1312" s="1"/>
      <c r="EJ1312" s="1"/>
      <c r="EK1312" s="1"/>
      <c r="EL1312" s="1"/>
      <c r="EM1312" s="1"/>
      <c r="EN1312" s="1"/>
      <c r="EO1312" s="1"/>
      <c r="EP1312" s="1"/>
      <c r="EQ1312" s="1"/>
      <c r="ER1312" s="1"/>
      <c r="ES1312" s="1"/>
      <c r="ET1312" s="1"/>
      <c r="EU1312" s="1"/>
      <c r="EV1312" s="1"/>
      <c r="EW1312" s="1"/>
      <c r="EX1312" s="1"/>
      <c r="EY1312" s="1"/>
      <c r="EZ1312" s="1"/>
      <c r="FA1312" s="1"/>
      <c r="FB1312" s="1"/>
      <c r="FC1312" s="1"/>
      <c r="FD1312" s="1"/>
      <c r="FE1312" s="1"/>
      <c r="FF1312" s="1"/>
      <c r="FG1312" s="1"/>
      <c r="FH1312" s="1"/>
      <c r="FI1312" s="1"/>
      <c r="FJ1312" s="1"/>
      <c r="FK1312" s="1"/>
      <c r="FL1312" s="1"/>
      <c r="FM1312" s="1"/>
      <c r="FN1312" s="1"/>
      <c r="FO1312" s="1"/>
      <c r="FP1312" s="1"/>
      <c r="FQ1312" s="1"/>
      <c r="FR1312" s="1"/>
      <c r="FS1312" s="1"/>
      <c r="FT1312" s="1"/>
      <c r="FU1312" s="1"/>
      <c r="FV1312" s="1"/>
      <c r="FW1312" s="1"/>
      <c r="FX1312" s="1"/>
      <c r="FY1312" s="1"/>
      <c r="FZ1312" s="1"/>
      <c r="GA1312" s="1"/>
      <c r="GB1312" s="1"/>
      <c r="GC1312" s="1"/>
      <c r="GD1312" s="1"/>
      <c r="GE1312" s="1"/>
      <c r="GF1312" s="1"/>
      <c r="GG1312" s="1"/>
      <c r="GH1312" s="1"/>
      <c r="GI1312" s="1"/>
      <c r="GJ1312" s="1"/>
      <c r="GK1312" s="1"/>
      <c r="GL1312" s="1"/>
      <c r="GM1312" s="1"/>
      <c r="GN1312" s="1"/>
      <c r="GO1312" s="1"/>
      <c r="GP1312" s="1"/>
      <c r="GQ1312" s="1"/>
      <c r="GR1312" s="1"/>
      <c r="GS1312" s="1"/>
      <c r="GT1312" s="1"/>
      <c r="GU1312" s="1"/>
      <c r="GV1312" s="1"/>
      <c r="GW1312" s="1"/>
      <c r="GX1312" s="1"/>
    </row>
    <row r="1313" spans="1:206" s="4" customFormat="1">
      <c r="A1313" s="6"/>
      <c r="B1313" s="6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2"/>
      <c r="U1313" s="2"/>
      <c r="V1313" s="79"/>
      <c r="W1313" s="146"/>
      <c r="X1313" s="129"/>
      <c r="Y1313" s="79"/>
      <c r="Z1313" s="77"/>
      <c r="AA1313" s="77"/>
      <c r="AB1313" s="2"/>
      <c r="AC1313" s="2"/>
      <c r="AD1313" s="239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  <c r="CI1313" s="1"/>
      <c r="CJ1313" s="1"/>
      <c r="CK1313" s="1"/>
      <c r="CL1313" s="1"/>
      <c r="CM1313" s="1"/>
      <c r="CN1313" s="1"/>
      <c r="CO1313" s="1"/>
      <c r="CP1313" s="1"/>
      <c r="CQ1313" s="1"/>
      <c r="CR1313" s="1"/>
      <c r="CS1313" s="1"/>
      <c r="CT1313" s="1"/>
      <c r="CU1313" s="1"/>
      <c r="CV1313" s="1"/>
      <c r="CW1313" s="1"/>
      <c r="CX1313" s="1"/>
      <c r="CY1313" s="1"/>
      <c r="CZ1313" s="1"/>
      <c r="DA1313" s="1"/>
      <c r="DB1313" s="1"/>
      <c r="DC1313" s="1"/>
      <c r="DD1313" s="1"/>
      <c r="DE1313" s="1"/>
      <c r="DF1313" s="1"/>
      <c r="DG1313" s="1"/>
      <c r="DH1313" s="1"/>
      <c r="DI1313" s="1"/>
      <c r="DJ1313" s="1"/>
      <c r="DK1313" s="1"/>
      <c r="DL1313" s="1"/>
      <c r="DM1313" s="1"/>
      <c r="DN1313" s="1"/>
      <c r="DO1313" s="1"/>
      <c r="DP1313" s="1"/>
      <c r="DQ1313" s="1"/>
      <c r="DR1313" s="1"/>
      <c r="DS1313" s="1"/>
      <c r="DT1313" s="1"/>
      <c r="DU1313" s="1"/>
      <c r="DV1313" s="1"/>
      <c r="DW1313" s="1"/>
      <c r="DX1313" s="1"/>
      <c r="DY1313" s="1"/>
      <c r="DZ1313" s="1"/>
      <c r="EA1313" s="1"/>
      <c r="EB1313" s="1"/>
      <c r="EC1313" s="1"/>
      <c r="ED1313" s="1"/>
      <c r="EE1313" s="1"/>
      <c r="EF1313" s="1"/>
      <c r="EG1313" s="1"/>
      <c r="EH1313" s="1"/>
      <c r="EI1313" s="1"/>
      <c r="EJ1313" s="1"/>
      <c r="EK1313" s="1"/>
      <c r="EL1313" s="1"/>
      <c r="EM1313" s="1"/>
      <c r="EN1313" s="1"/>
      <c r="EO1313" s="1"/>
      <c r="EP1313" s="1"/>
      <c r="EQ1313" s="1"/>
      <c r="ER1313" s="1"/>
      <c r="ES1313" s="1"/>
      <c r="ET1313" s="1"/>
      <c r="EU1313" s="1"/>
      <c r="EV1313" s="1"/>
      <c r="EW1313" s="1"/>
      <c r="EX1313" s="1"/>
      <c r="EY1313" s="1"/>
      <c r="EZ1313" s="1"/>
      <c r="FA1313" s="1"/>
      <c r="FB1313" s="1"/>
      <c r="FC1313" s="1"/>
      <c r="FD1313" s="1"/>
      <c r="FE1313" s="1"/>
      <c r="FF1313" s="1"/>
      <c r="FG1313" s="1"/>
      <c r="FH1313" s="1"/>
      <c r="FI1313" s="1"/>
      <c r="FJ1313" s="1"/>
      <c r="FK1313" s="1"/>
      <c r="FL1313" s="1"/>
      <c r="FM1313" s="1"/>
      <c r="FN1313" s="1"/>
      <c r="FO1313" s="1"/>
      <c r="FP1313" s="1"/>
      <c r="FQ1313" s="1"/>
      <c r="FR1313" s="1"/>
      <c r="FS1313" s="1"/>
      <c r="FT1313" s="1"/>
      <c r="FU1313" s="1"/>
      <c r="FV1313" s="1"/>
      <c r="FW1313" s="1"/>
      <c r="FX1313" s="1"/>
      <c r="FY1313" s="1"/>
      <c r="FZ1313" s="1"/>
      <c r="GA1313" s="1"/>
      <c r="GB1313" s="1"/>
      <c r="GC1313" s="1"/>
      <c r="GD1313" s="1"/>
      <c r="GE1313" s="1"/>
      <c r="GF1313" s="1"/>
      <c r="GG1313" s="1"/>
      <c r="GH1313" s="1"/>
      <c r="GI1313" s="1"/>
      <c r="GJ1313" s="1"/>
      <c r="GK1313" s="1"/>
      <c r="GL1313" s="1"/>
      <c r="GM1313" s="1"/>
      <c r="GN1313" s="1"/>
      <c r="GO1313" s="1"/>
      <c r="GP1313" s="1"/>
      <c r="GQ1313" s="1"/>
      <c r="GR1313" s="1"/>
      <c r="GS1313" s="1"/>
      <c r="GT1313" s="1"/>
      <c r="GU1313" s="1"/>
      <c r="GV1313" s="1"/>
      <c r="GW1313" s="1"/>
      <c r="GX1313" s="1"/>
    </row>
    <row r="1314" spans="1:206" s="4" customFormat="1">
      <c r="A1314" s="6"/>
      <c r="B1314" s="6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2"/>
      <c r="U1314" s="2"/>
      <c r="V1314" s="79"/>
      <c r="W1314" s="146"/>
      <c r="X1314" s="129"/>
      <c r="Y1314" s="79"/>
      <c r="Z1314" s="77"/>
      <c r="AA1314" s="77"/>
      <c r="AB1314" s="2"/>
      <c r="AC1314" s="2"/>
      <c r="AD1314" s="239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  <c r="CI1314" s="1"/>
      <c r="CJ1314" s="1"/>
      <c r="CK1314" s="1"/>
      <c r="CL1314" s="1"/>
      <c r="CM1314" s="1"/>
      <c r="CN1314" s="1"/>
      <c r="CO1314" s="1"/>
      <c r="CP1314" s="1"/>
      <c r="CQ1314" s="1"/>
      <c r="CR1314" s="1"/>
      <c r="CS1314" s="1"/>
      <c r="CT1314" s="1"/>
      <c r="CU1314" s="1"/>
      <c r="CV1314" s="1"/>
      <c r="CW1314" s="1"/>
      <c r="CX1314" s="1"/>
      <c r="CY1314" s="1"/>
      <c r="CZ1314" s="1"/>
      <c r="DA1314" s="1"/>
      <c r="DB1314" s="1"/>
      <c r="DC1314" s="1"/>
      <c r="DD1314" s="1"/>
      <c r="DE1314" s="1"/>
      <c r="DF1314" s="1"/>
      <c r="DG1314" s="1"/>
      <c r="DH1314" s="1"/>
      <c r="DI1314" s="1"/>
      <c r="DJ1314" s="1"/>
      <c r="DK1314" s="1"/>
      <c r="DL1314" s="1"/>
      <c r="DM1314" s="1"/>
      <c r="DN1314" s="1"/>
      <c r="DO1314" s="1"/>
      <c r="DP1314" s="1"/>
      <c r="DQ1314" s="1"/>
      <c r="DR1314" s="1"/>
      <c r="DS1314" s="1"/>
      <c r="DT1314" s="1"/>
      <c r="DU1314" s="1"/>
      <c r="DV1314" s="1"/>
      <c r="DW1314" s="1"/>
      <c r="DX1314" s="1"/>
      <c r="DY1314" s="1"/>
      <c r="DZ1314" s="1"/>
      <c r="EA1314" s="1"/>
      <c r="EB1314" s="1"/>
      <c r="EC1314" s="1"/>
      <c r="ED1314" s="1"/>
      <c r="EE1314" s="1"/>
      <c r="EF1314" s="1"/>
      <c r="EG1314" s="1"/>
      <c r="EH1314" s="1"/>
      <c r="EI1314" s="1"/>
      <c r="EJ1314" s="1"/>
      <c r="EK1314" s="1"/>
      <c r="EL1314" s="1"/>
      <c r="EM1314" s="1"/>
      <c r="EN1314" s="1"/>
      <c r="EO1314" s="1"/>
      <c r="EP1314" s="1"/>
      <c r="EQ1314" s="1"/>
      <c r="ER1314" s="1"/>
      <c r="ES1314" s="1"/>
      <c r="ET1314" s="1"/>
      <c r="EU1314" s="1"/>
      <c r="EV1314" s="1"/>
      <c r="EW1314" s="1"/>
      <c r="EX1314" s="1"/>
      <c r="EY1314" s="1"/>
      <c r="EZ1314" s="1"/>
      <c r="FA1314" s="1"/>
      <c r="FB1314" s="1"/>
      <c r="FC1314" s="1"/>
      <c r="FD1314" s="1"/>
      <c r="FE1314" s="1"/>
      <c r="FF1314" s="1"/>
      <c r="FG1314" s="1"/>
      <c r="FH1314" s="1"/>
      <c r="FI1314" s="1"/>
      <c r="FJ1314" s="1"/>
      <c r="FK1314" s="1"/>
      <c r="FL1314" s="1"/>
      <c r="FM1314" s="1"/>
      <c r="FN1314" s="1"/>
      <c r="FO1314" s="1"/>
      <c r="FP1314" s="1"/>
      <c r="FQ1314" s="1"/>
      <c r="FR1314" s="1"/>
      <c r="FS1314" s="1"/>
      <c r="FT1314" s="1"/>
      <c r="FU1314" s="1"/>
      <c r="FV1314" s="1"/>
      <c r="FW1314" s="1"/>
      <c r="FX1314" s="1"/>
      <c r="FY1314" s="1"/>
      <c r="FZ1314" s="1"/>
      <c r="GA1314" s="1"/>
      <c r="GB1314" s="1"/>
      <c r="GC1314" s="1"/>
      <c r="GD1314" s="1"/>
      <c r="GE1314" s="1"/>
      <c r="GF1314" s="1"/>
      <c r="GG1314" s="1"/>
      <c r="GH1314" s="1"/>
      <c r="GI1314" s="1"/>
      <c r="GJ1314" s="1"/>
      <c r="GK1314" s="1"/>
      <c r="GL1314" s="1"/>
      <c r="GM1314" s="1"/>
      <c r="GN1314" s="1"/>
      <c r="GO1314" s="1"/>
      <c r="GP1314" s="1"/>
      <c r="GQ1314" s="1"/>
      <c r="GR1314" s="1"/>
      <c r="GS1314" s="1"/>
      <c r="GT1314" s="1"/>
      <c r="GU1314" s="1"/>
      <c r="GV1314" s="1"/>
      <c r="GW1314" s="1"/>
      <c r="GX1314" s="1"/>
    </row>
    <row r="1315" spans="1:206" s="4" customFormat="1">
      <c r="A1315" s="6"/>
      <c r="B1315" s="6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2"/>
      <c r="U1315" s="2"/>
      <c r="V1315" s="79"/>
      <c r="W1315" s="146"/>
      <c r="X1315" s="129"/>
      <c r="Y1315" s="79"/>
      <c r="Z1315" s="77"/>
      <c r="AA1315" s="77"/>
      <c r="AB1315" s="2"/>
      <c r="AC1315" s="2"/>
      <c r="AD1315" s="239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  <c r="CZ1315" s="1"/>
      <c r="DA1315" s="1"/>
      <c r="DB1315" s="1"/>
      <c r="DC1315" s="1"/>
      <c r="DD1315" s="1"/>
      <c r="DE1315" s="1"/>
      <c r="DF1315" s="1"/>
      <c r="DG1315" s="1"/>
      <c r="DH1315" s="1"/>
      <c r="DI1315" s="1"/>
      <c r="DJ1315" s="1"/>
      <c r="DK1315" s="1"/>
      <c r="DL1315" s="1"/>
      <c r="DM1315" s="1"/>
      <c r="DN1315" s="1"/>
      <c r="DO1315" s="1"/>
      <c r="DP1315" s="1"/>
      <c r="DQ1315" s="1"/>
      <c r="DR1315" s="1"/>
      <c r="DS1315" s="1"/>
      <c r="DT1315" s="1"/>
      <c r="DU1315" s="1"/>
      <c r="DV1315" s="1"/>
      <c r="DW1315" s="1"/>
      <c r="DX1315" s="1"/>
      <c r="DY1315" s="1"/>
      <c r="DZ1315" s="1"/>
      <c r="EA1315" s="1"/>
      <c r="EB1315" s="1"/>
      <c r="EC1315" s="1"/>
      <c r="ED1315" s="1"/>
      <c r="EE1315" s="1"/>
      <c r="EF1315" s="1"/>
      <c r="EG1315" s="1"/>
      <c r="EH1315" s="1"/>
      <c r="EI1315" s="1"/>
      <c r="EJ1315" s="1"/>
      <c r="EK1315" s="1"/>
      <c r="EL1315" s="1"/>
      <c r="EM1315" s="1"/>
      <c r="EN1315" s="1"/>
      <c r="EO1315" s="1"/>
      <c r="EP1315" s="1"/>
      <c r="EQ1315" s="1"/>
      <c r="ER1315" s="1"/>
      <c r="ES1315" s="1"/>
      <c r="ET1315" s="1"/>
      <c r="EU1315" s="1"/>
      <c r="EV1315" s="1"/>
      <c r="EW1315" s="1"/>
      <c r="EX1315" s="1"/>
      <c r="EY1315" s="1"/>
      <c r="EZ1315" s="1"/>
      <c r="FA1315" s="1"/>
      <c r="FB1315" s="1"/>
      <c r="FC1315" s="1"/>
      <c r="FD1315" s="1"/>
      <c r="FE1315" s="1"/>
      <c r="FF1315" s="1"/>
      <c r="FG1315" s="1"/>
      <c r="FH1315" s="1"/>
      <c r="FI1315" s="1"/>
      <c r="FJ1315" s="1"/>
      <c r="FK1315" s="1"/>
      <c r="FL1315" s="1"/>
      <c r="FM1315" s="1"/>
      <c r="FN1315" s="1"/>
      <c r="FO1315" s="1"/>
      <c r="FP1315" s="1"/>
      <c r="FQ1315" s="1"/>
      <c r="FR1315" s="1"/>
      <c r="FS1315" s="1"/>
      <c r="FT1315" s="1"/>
      <c r="FU1315" s="1"/>
      <c r="FV1315" s="1"/>
      <c r="FW1315" s="1"/>
      <c r="FX1315" s="1"/>
      <c r="FY1315" s="1"/>
      <c r="FZ1315" s="1"/>
      <c r="GA1315" s="1"/>
      <c r="GB1315" s="1"/>
      <c r="GC1315" s="1"/>
      <c r="GD1315" s="1"/>
      <c r="GE1315" s="1"/>
      <c r="GF1315" s="1"/>
      <c r="GG1315" s="1"/>
      <c r="GH1315" s="1"/>
      <c r="GI1315" s="1"/>
      <c r="GJ1315" s="1"/>
      <c r="GK1315" s="1"/>
      <c r="GL1315" s="1"/>
      <c r="GM1315" s="1"/>
      <c r="GN1315" s="1"/>
      <c r="GO1315" s="1"/>
      <c r="GP1315" s="1"/>
      <c r="GQ1315" s="1"/>
      <c r="GR1315" s="1"/>
      <c r="GS1315" s="1"/>
      <c r="GT1315" s="1"/>
      <c r="GU1315" s="1"/>
      <c r="GV1315" s="1"/>
      <c r="GW1315" s="1"/>
      <c r="GX1315" s="1"/>
    </row>
    <row r="1316" spans="1:206" s="4" customFormat="1">
      <c r="A1316" s="6"/>
      <c r="B1316" s="6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2"/>
      <c r="U1316" s="2"/>
      <c r="V1316" s="79"/>
      <c r="W1316" s="146"/>
      <c r="X1316" s="129"/>
      <c r="Y1316" s="79"/>
      <c r="Z1316" s="77"/>
      <c r="AA1316" s="77"/>
      <c r="AB1316" s="2"/>
      <c r="AC1316" s="2"/>
      <c r="AD1316" s="239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  <c r="CZ1316" s="1"/>
      <c r="DA1316" s="1"/>
      <c r="DB1316" s="1"/>
      <c r="DC1316" s="1"/>
      <c r="DD1316" s="1"/>
      <c r="DE1316" s="1"/>
      <c r="DF1316" s="1"/>
      <c r="DG1316" s="1"/>
      <c r="DH1316" s="1"/>
      <c r="DI1316" s="1"/>
      <c r="DJ1316" s="1"/>
      <c r="DK1316" s="1"/>
      <c r="DL1316" s="1"/>
      <c r="DM1316" s="1"/>
      <c r="DN1316" s="1"/>
      <c r="DO1316" s="1"/>
      <c r="DP1316" s="1"/>
      <c r="DQ1316" s="1"/>
      <c r="DR1316" s="1"/>
      <c r="DS1316" s="1"/>
      <c r="DT1316" s="1"/>
      <c r="DU1316" s="1"/>
      <c r="DV1316" s="1"/>
      <c r="DW1316" s="1"/>
      <c r="DX1316" s="1"/>
      <c r="DY1316" s="1"/>
      <c r="DZ1316" s="1"/>
      <c r="EA1316" s="1"/>
      <c r="EB1316" s="1"/>
      <c r="EC1316" s="1"/>
      <c r="ED1316" s="1"/>
      <c r="EE1316" s="1"/>
      <c r="EF1316" s="1"/>
      <c r="EG1316" s="1"/>
      <c r="EH1316" s="1"/>
      <c r="EI1316" s="1"/>
      <c r="EJ1316" s="1"/>
      <c r="EK1316" s="1"/>
      <c r="EL1316" s="1"/>
      <c r="EM1316" s="1"/>
      <c r="EN1316" s="1"/>
      <c r="EO1316" s="1"/>
      <c r="EP1316" s="1"/>
      <c r="EQ1316" s="1"/>
      <c r="ER1316" s="1"/>
      <c r="ES1316" s="1"/>
      <c r="ET1316" s="1"/>
      <c r="EU1316" s="1"/>
      <c r="EV1316" s="1"/>
      <c r="EW1316" s="1"/>
      <c r="EX1316" s="1"/>
      <c r="EY1316" s="1"/>
      <c r="EZ1316" s="1"/>
      <c r="FA1316" s="1"/>
      <c r="FB1316" s="1"/>
      <c r="FC1316" s="1"/>
      <c r="FD1316" s="1"/>
      <c r="FE1316" s="1"/>
      <c r="FF1316" s="1"/>
      <c r="FG1316" s="1"/>
      <c r="FH1316" s="1"/>
      <c r="FI1316" s="1"/>
      <c r="FJ1316" s="1"/>
      <c r="FK1316" s="1"/>
      <c r="FL1316" s="1"/>
      <c r="FM1316" s="1"/>
      <c r="FN1316" s="1"/>
      <c r="FO1316" s="1"/>
      <c r="FP1316" s="1"/>
      <c r="FQ1316" s="1"/>
      <c r="FR1316" s="1"/>
      <c r="FS1316" s="1"/>
      <c r="FT1316" s="1"/>
      <c r="FU1316" s="1"/>
      <c r="FV1316" s="1"/>
      <c r="FW1316" s="1"/>
      <c r="FX1316" s="1"/>
      <c r="FY1316" s="1"/>
      <c r="FZ1316" s="1"/>
      <c r="GA1316" s="1"/>
      <c r="GB1316" s="1"/>
      <c r="GC1316" s="1"/>
      <c r="GD1316" s="1"/>
      <c r="GE1316" s="1"/>
      <c r="GF1316" s="1"/>
      <c r="GG1316" s="1"/>
      <c r="GH1316" s="1"/>
      <c r="GI1316" s="1"/>
      <c r="GJ1316" s="1"/>
      <c r="GK1316" s="1"/>
      <c r="GL1316" s="1"/>
      <c r="GM1316" s="1"/>
      <c r="GN1316" s="1"/>
      <c r="GO1316" s="1"/>
      <c r="GP1316" s="1"/>
      <c r="GQ1316" s="1"/>
      <c r="GR1316" s="1"/>
      <c r="GS1316" s="1"/>
      <c r="GT1316" s="1"/>
      <c r="GU1316" s="1"/>
      <c r="GV1316" s="1"/>
      <c r="GW1316" s="1"/>
      <c r="GX1316" s="1"/>
    </row>
    <row r="1317" spans="1:206" s="4" customFormat="1">
      <c r="A1317" s="6"/>
      <c r="B1317" s="6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2"/>
      <c r="U1317" s="2"/>
      <c r="V1317" s="79"/>
      <c r="W1317" s="146"/>
      <c r="X1317" s="129"/>
      <c r="Y1317" s="79"/>
      <c r="Z1317" s="77"/>
      <c r="AA1317" s="77"/>
      <c r="AB1317" s="2"/>
      <c r="AC1317" s="2"/>
      <c r="AD1317" s="239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  <c r="CI1317" s="1"/>
      <c r="CJ1317" s="1"/>
      <c r="CK1317" s="1"/>
      <c r="CL1317" s="1"/>
      <c r="CM1317" s="1"/>
      <c r="CN1317" s="1"/>
      <c r="CO1317" s="1"/>
      <c r="CP1317" s="1"/>
      <c r="CQ1317" s="1"/>
      <c r="CR1317" s="1"/>
      <c r="CS1317" s="1"/>
      <c r="CT1317" s="1"/>
      <c r="CU1317" s="1"/>
      <c r="CV1317" s="1"/>
      <c r="CW1317" s="1"/>
      <c r="CX1317" s="1"/>
      <c r="CY1317" s="1"/>
      <c r="CZ1317" s="1"/>
      <c r="DA1317" s="1"/>
      <c r="DB1317" s="1"/>
      <c r="DC1317" s="1"/>
      <c r="DD1317" s="1"/>
      <c r="DE1317" s="1"/>
      <c r="DF1317" s="1"/>
      <c r="DG1317" s="1"/>
      <c r="DH1317" s="1"/>
      <c r="DI1317" s="1"/>
      <c r="DJ1317" s="1"/>
      <c r="DK1317" s="1"/>
      <c r="DL1317" s="1"/>
      <c r="DM1317" s="1"/>
      <c r="DN1317" s="1"/>
      <c r="DO1317" s="1"/>
      <c r="DP1317" s="1"/>
      <c r="DQ1317" s="1"/>
      <c r="DR1317" s="1"/>
      <c r="DS1317" s="1"/>
      <c r="DT1317" s="1"/>
      <c r="DU1317" s="1"/>
      <c r="DV1317" s="1"/>
      <c r="DW1317" s="1"/>
      <c r="DX1317" s="1"/>
      <c r="DY1317" s="1"/>
      <c r="DZ1317" s="1"/>
      <c r="EA1317" s="1"/>
      <c r="EB1317" s="1"/>
      <c r="EC1317" s="1"/>
      <c r="ED1317" s="1"/>
      <c r="EE1317" s="1"/>
      <c r="EF1317" s="1"/>
      <c r="EG1317" s="1"/>
      <c r="EH1317" s="1"/>
      <c r="EI1317" s="1"/>
      <c r="EJ1317" s="1"/>
      <c r="EK1317" s="1"/>
      <c r="EL1317" s="1"/>
      <c r="EM1317" s="1"/>
      <c r="EN1317" s="1"/>
      <c r="EO1317" s="1"/>
      <c r="EP1317" s="1"/>
      <c r="EQ1317" s="1"/>
      <c r="ER1317" s="1"/>
      <c r="ES1317" s="1"/>
      <c r="ET1317" s="1"/>
      <c r="EU1317" s="1"/>
      <c r="EV1317" s="1"/>
      <c r="EW1317" s="1"/>
      <c r="EX1317" s="1"/>
      <c r="EY1317" s="1"/>
      <c r="EZ1317" s="1"/>
      <c r="FA1317" s="1"/>
      <c r="FB1317" s="1"/>
      <c r="FC1317" s="1"/>
      <c r="FD1317" s="1"/>
      <c r="FE1317" s="1"/>
      <c r="FF1317" s="1"/>
      <c r="FG1317" s="1"/>
      <c r="FH1317" s="1"/>
      <c r="FI1317" s="1"/>
      <c r="FJ1317" s="1"/>
      <c r="FK1317" s="1"/>
      <c r="FL1317" s="1"/>
      <c r="FM1317" s="1"/>
      <c r="FN1317" s="1"/>
      <c r="FO1317" s="1"/>
      <c r="FP1317" s="1"/>
      <c r="FQ1317" s="1"/>
      <c r="FR1317" s="1"/>
      <c r="FS1317" s="1"/>
      <c r="FT1317" s="1"/>
      <c r="FU1317" s="1"/>
      <c r="FV1317" s="1"/>
      <c r="FW1317" s="1"/>
      <c r="FX1317" s="1"/>
      <c r="FY1317" s="1"/>
      <c r="FZ1317" s="1"/>
      <c r="GA1317" s="1"/>
      <c r="GB1317" s="1"/>
      <c r="GC1317" s="1"/>
      <c r="GD1317" s="1"/>
      <c r="GE1317" s="1"/>
      <c r="GF1317" s="1"/>
      <c r="GG1317" s="1"/>
      <c r="GH1317" s="1"/>
      <c r="GI1317" s="1"/>
      <c r="GJ1317" s="1"/>
      <c r="GK1317" s="1"/>
      <c r="GL1317" s="1"/>
      <c r="GM1317" s="1"/>
      <c r="GN1317" s="1"/>
      <c r="GO1317" s="1"/>
      <c r="GP1317" s="1"/>
      <c r="GQ1317" s="1"/>
      <c r="GR1317" s="1"/>
      <c r="GS1317" s="1"/>
      <c r="GT1317" s="1"/>
      <c r="GU1317" s="1"/>
      <c r="GV1317" s="1"/>
      <c r="GW1317" s="1"/>
      <c r="GX1317" s="1"/>
    </row>
    <row r="1318" spans="1:206" s="4" customFormat="1">
      <c r="A1318" s="6"/>
      <c r="B1318" s="6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2"/>
      <c r="U1318" s="2"/>
      <c r="V1318" s="79"/>
      <c r="W1318" s="146"/>
      <c r="X1318" s="129"/>
      <c r="Y1318" s="79"/>
      <c r="Z1318" s="77"/>
      <c r="AA1318" s="77"/>
      <c r="AB1318" s="2"/>
      <c r="AC1318" s="2"/>
      <c r="AD1318" s="239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  <c r="CM1318" s="1"/>
      <c r="CN1318" s="1"/>
      <c r="CO1318" s="1"/>
      <c r="CP1318" s="1"/>
      <c r="CQ1318" s="1"/>
      <c r="CR1318" s="1"/>
      <c r="CS1318" s="1"/>
      <c r="CT1318" s="1"/>
      <c r="CU1318" s="1"/>
      <c r="CV1318" s="1"/>
      <c r="CW1318" s="1"/>
      <c r="CX1318" s="1"/>
      <c r="CY1318" s="1"/>
      <c r="CZ1318" s="1"/>
      <c r="DA1318" s="1"/>
      <c r="DB1318" s="1"/>
      <c r="DC1318" s="1"/>
      <c r="DD1318" s="1"/>
      <c r="DE1318" s="1"/>
      <c r="DF1318" s="1"/>
      <c r="DG1318" s="1"/>
      <c r="DH1318" s="1"/>
      <c r="DI1318" s="1"/>
      <c r="DJ1318" s="1"/>
      <c r="DK1318" s="1"/>
      <c r="DL1318" s="1"/>
      <c r="DM1318" s="1"/>
      <c r="DN1318" s="1"/>
      <c r="DO1318" s="1"/>
      <c r="DP1318" s="1"/>
      <c r="DQ1318" s="1"/>
      <c r="DR1318" s="1"/>
      <c r="DS1318" s="1"/>
      <c r="DT1318" s="1"/>
      <c r="DU1318" s="1"/>
      <c r="DV1318" s="1"/>
      <c r="DW1318" s="1"/>
      <c r="DX1318" s="1"/>
      <c r="DY1318" s="1"/>
      <c r="DZ1318" s="1"/>
      <c r="EA1318" s="1"/>
      <c r="EB1318" s="1"/>
      <c r="EC1318" s="1"/>
      <c r="ED1318" s="1"/>
      <c r="EE1318" s="1"/>
      <c r="EF1318" s="1"/>
      <c r="EG1318" s="1"/>
      <c r="EH1318" s="1"/>
      <c r="EI1318" s="1"/>
      <c r="EJ1318" s="1"/>
      <c r="EK1318" s="1"/>
      <c r="EL1318" s="1"/>
      <c r="EM1318" s="1"/>
      <c r="EN1318" s="1"/>
      <c r="EO1318" s="1"/>
      <c r="EP1318" s="1"/>
      <c r="EQ1318" s="1"/>
      <c r="ER1318" s="1"/>
      <c r="ES1318" s="1"/>
      <c r="ET1318" s="1"/>
      <c r="EU1318" s="1"/>
      <c r="EV1318" s="1"/>
      <c r="EW1318" s="1"/>
      <c r="EX1318" s="1"/>
      <c r="EY1318" s="1"/>
      <c r="EZ1318" s="1"/>
      <c r="FA1318" s="1"/>
      <c r="FB1318" s="1"/>
      <c r="FC1318" s="1"/>
      <c r="FD1318" s="1"/>
      <c r="FE1318" s="1"/>
      <c r="FF1318" s="1"/>
      <c r="FG1318" s="1"/>
      <c r="FH1318" s="1"/>
      <c r="FI1318" s="1"/>
      <c r="FJ1318" s="1"/>
      <c r="FK1318" s="1"/>
      <c r="FL1318" s="1"/>
      <c r="FM1318" s="1"/>
      <c r="FN1318" s="1"/>
      <c r="FO1318" s="1"/>
      <c r="FP1318" s="1"/>
      <c r="FQ1318" s="1"/>
      <c r="FR1318" s="1"/>
      <c r="FS1318" s="1"/>
      <c r="FT1318" s="1"/>
      <c r="FU1318" s="1"/>
      <c r="FV1318" s="1"/>
      <c r="FW1318" s="1"/>
      <c r="FX1318" s="1"/>
      <c r="FY1318" s="1"/>
      <c r="FZ1318" s="1"/>
      <c r="GA1318" s="1"/>
      <c r="GB1318" s="1"/>
      <c r="GC1318" s="1"/>
      <c r="GD1318" s="1"/>
      <c r="GE1318" s="1"/>
      <c r="GF1318" s="1"/>
      <c r="GG1318" s="1"/>
      <c r="GH1318" s="1"/>
      <c r="GI1318" s="1"/>
      <c r="GJ1318" s="1"/>
      <c r="GK1318" s="1"/>
      <c r="GL1318" s="1"/>
      <c r="GM1318" s="1"/>
      <c r="GN1318" s="1"/>
      <c r="GO1318" s="1"/>
      <c r="GP1318" s="1"/>
      <c r="GQ1318" s="1"/>
      <c r="GR1318" s="1"/>
      <c r="GS1318" s="1"/>
      <c r="GT1318" s="1"/>
      <c r="GU1318" s="1"/>
      <c r="GV1318" s="1"/>
      <c r="GW1318" s="1"/>
      <c r="GX1318" s="1"/>
    </row>
    <row r="1319" spans="1:206" s="4" customFormat="1">
      <c r="A1319" s="6"/>
      <c r="B1319" s="6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2"/>
      <c r="U1319" s="2"/>
      <c r="V1319" s="79"/>
      <c r="W1319" s="146"/>
      <c r="X1319" s="129"/>
      <c r="Y1319" s="79"/>
      <c r="Z1319" s="77"/>
      <c r="AA1319" s="77"/>
      <c r="AB1319" s="2"/>
      <c r="AC1319" s="2"/>
      <c r="AD1319" s="239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  <c r="CI1319" s="1"/>
      <c r="CJ1319" s="1"/>
      <c r="CK1319" s="1"/>
      <c r="CL1319" s="1"/>
      <c r="CM1319" s="1"/>
      <c r="CN1319" s="1"/>
      <c r="CO1319" s="1"/>
      <c r="CP1319" s="1"/>
      <c r="CQ1319" s="1"/>
      <c r="CR1319" s="1"/>
      <c r="CS1319" s="1"/>
      <c r="CT1319" s="1"/>
      <c r="CU1319" s="1"/>
      <c r="CV1319" s="1"/>
      <c r="CW1319" s="1"/>
      <c r="CX1319" s="1"/>
      <c r="CY1319" s="1"/>
      <c r="CZ1319" s="1"/>
      <c r="DA1319" s="1"/>
      <c r="DB1319" s="1"/>
      <c r="DC1319" s="1"/>
      <c r="DD1319" s="1"/>
      <c r="DE1319" s="1"/>
      <c r="DF1319" s="1"/>
      <c r="DG1319" s="1"/>
      <c r="DH1319" s="1"/>
      <c r="DI1319" s="1"/>
      <c r="DJ1319" s="1"/>
      <c r="DK1319" s="1"/>
      <c r="DL1319" s="1"/>
      <c r="DM1319" s="1"/>
      <c r="DN1319" s="1"/>
      <c r="DO1319" s="1"/>
      <c r="DP1319" s="1"/>
      <c r="DQ1319" s="1"/>
      <c r="DR1319" s="1"/>
      <c r="DS1319" s="1"/>
      <c r="DT1319" s="1"/>
      <c r="DU1319" s="1"/>
      <c r="DV1319" s="1"/>
      <c r="DW1319" s="1"/>
      <c r="DX1319" s="1"/>
      <c r="DY1319" s="1"/>
      <c r="DZ1319" s="1"/>
      <c r="EA1319" s="1"/>
      <c r="EB1319" s="1"/>
      <c r="EC1319" s="1"/>
      <c r="ED1319" s="1"/>
      <c r="EE1319" s="1"/>
      <c r="EF1319" s="1"/>
      <c r="EG1319" s="1"/>
      <c r="EH1319" s="1"/>
      <c r="EI1319" s="1"/>
      <c r="EJ1319" s="1"/>
      <c r="EK1319" s="1"/>
      <c r="EL1319" s="1"/>
      <c r="EM1319" s="1"/>
      <c r="EN1319" s="1"/>
      <c r="EO1319" s="1"/>
      <c r="EP1319" s="1"/>
      <c r="EQ1319" s="1"/>
      <c r="ER1319" s="1"/>
      <c r="ES1319" s="1"/>
      <c r="ET1319" s="1"/>
      <c r="EU1319" s="1"/>
      <c r="EV1319" s="1"/>
      <c r="EW1319" s="1"/>
      <c r="EX1319" s="1"/>
      <c r="EY1319" s="1"/>
      <c r="EZ1319" s="1"/>
      <c r="FA1319" s="1"/>
      <c r="FB1319" s="1"/>
      <c r="FC1319" s="1"/>
      <c r="FD1319" s="1"/>
      <c r="FE1319" s="1"/>
      <c r="FF1319" s="1"/>
      <c r="FG1319" s="1"/>
      <c r="FH1319" s="1"/>
      <c r="FI1319" s="1"/>
      <c r="FJ1319" s="1"/>
      <c r="FK1319" s="1"/>
      <c r="FL1319" s="1"/>
      <c r="FM1319" s="1"/>
      <c r="FN1319" s="1"/>
      <c r="FO1319" s="1"/>
      <c r="FP1319" s="1"/>
      <c r="FQ1319" s="1"/>
      <c r="FR1319" s="1"/>
      <c r="FS1319" s="1"/>
      <c r="FT1319" s="1"/>
      <c r="FU1319" s="1"/>
      <c r="FV1319" s="1"/>
      <c r="FW1319" s="1"/>
      <c r="FX1319" s="1"/>
      <c r="FY1319" s="1"/>
      <c r="FZ1319" s="1"/>
      <c r="GA1319" s="1"/>
      <c r="GB1319" s="1"/>
      <c r="GC1319" s="1"/>
      <c r="GD1319" s="1"/>
      <c r="GE1319" s="1"/>
      <c r="GF1319" s="1"/>
      <c r="GG1319" s="1"/>
      <c r="GH1319" s="1"/>
      <c r="GI1319" s="1"/>
      <c r="GJ1319" s="1"/>
      <c r="GK1319" s="1"/>
      <c r="GL1319" s="1"/>
      <c r="GM1319" s="1"/>
      <c r="GN1319" s="1"/>
      <c r="GO1319" s="1"/>
      <c r="GP1319" s="1"/>
      <c r="GQ1319" s="1"/>
      <c r="GR1319" s="1"/>
      <c r="GS1319" s="1"/>
      <c r="GT1319" s="1"/>
      <c r="GU1319" s="1"/>
      <c r="GV1319" s="1"/>
      <c r="GW1319" s="1"/>
      <c r="GX1319" s="1"/>
    </row>
    <row r="1320" spans="1:206" s="4" customFormat="1">
      <c r="A1320" s="6"/>
      <c r="B1320" s="6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2"/>
      <c r="U1320" s="2"/>
      <c r="V1320" s="79"/>
      <c r="W1320" s="146"/>
      <c r="X1320" s="129"/>
      <c r="Y1320" s="79"/>
      <c r="Z1320" s="77"/>
      <c r="AA1320" s="77"/>
      <c r="AB1320" s="2"/>
      <c r="AC1320" s="2"/>
      <c r="AD1320" s="239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  <c r="CI1320" s="1"/>
      <c r="CJ1320" s="1"/>
      <c r="CK1320" s="1"/>
      <c r="CL1320" s="1"/>
      <c r="CM1320" s="1"/>
      <c r="CN1320" s="1"/>
      <c r="CO1320" s="1"/>
      <c r="CP1320" s="1"/>
      <c r="CQ1320" s="1"/>
      <c r="CR1320" s="1"/>
      <c r="CS1320" s="1"/>
      <c r="CT1320" s="1"/>
      <c r="CU1320" s="1"/>
      <c r="CV1320" s="1"/>
      <c r="CW1320" s="1"/>
      <c r="CX1320" s="1"/>
      <c r="CY1320" s="1"/>
      <c r="CZ1320" s="1"/>
      <c r="DA1320" s="1"/>
      <c r="DB1320" s="1"/>
      <c r="DC1320" s="1"/>
      <c r="DD1320" s="1"/>
      <c r="DE1320" s="1"/>
      <c r="DF1320" s="1"/>
      <c r="DG1320" s="1"/>
      <c r="DH1320" s="1"/>
      <c r="DI1320" s="1"/>
      <c r="DJ1320" s="1"/>
      <c r="DK1320" s="1"/>
      <c r="DL1320" s="1"/>
      <c r="DM1320" s="1"/>
      <c r="DN1320" s="1"/>
      <c r="DO1320" s="1"/>
      <c r="DP1320" s="1"/>
      <c r="DQ1320" s="1"/>
      <c r="DR1320" s="1"/>
      <c r="DS1320" s="1"/>
      <c r="DT1320" s="1"/>
      <c r="DU1320" s="1"/>
      <c r="DV1320" s="1"/>
      <c r="DW1320" s="1"/>
      <c r="DX1320" s="1"/>
      <c r="DY1320" s="1"/>
      <c r="DZ1320" s="1"/>
      <c r="EA1320" s="1"/>
      <c r="EB1320" s="1"/>
      <c r="EC1320" s="1"/>
      <c r="ED1320" s="1"/>
      <c r="EE1320" s="1"/>
      <c r="EF1320" s="1"/>
      <c r="EG1320" s="1"/>
      <c r="EH1320" s="1"/>
      <c r="EI1320" s="1"/>
      <c r="EJ1320" s="1"/>
      <c r="EK1320" s="1"/>
      <c r="EL1320" s="1"/>
      <c r="EM1320" s="1"/>
      <c r="EN1320" s="1"/>
      <c r="EO1320" s="1"/>
      <c r="EP1320" s="1"/>
      <c r="EQ1320" s="1"/>
      <c r="ER1320" s="1"/>
      <c r="ES1320" s="1"/>
      <c r="ET1320" s="1"/>
      <c r="EU1320" s="1"/>
      <c r="EV1320" s="1"/>
      <c r="EW1320" s="1"/>
      <c r="EX1320" s="1"/>
      <c r="EY1320" s="1"/>
      <c r="EZ1320" s="1"/>
      <c r="FA1320" s="1"/>
      <c r="FB1320" s="1"/>
      <c r="FC1320" s="1"/>
      <c r="FD1320" s="1"/>
      <c r="FE1320" s="1"/>
      <c r="FF1320" s="1"/>
      <c r="FG1320" s="1"/>
      <c r="FH1320" s="1"/>
      <c r="FI1320" s="1"/>
      <c r="FJ1320" s="1"/>
      <c r="FK1320" s="1"/>
      <c r="FL1320" s="1"/>
      <c r="FM1320" s="1"/>
      <c r="FN1320" s="1"/>
      <c r="FO1320" s="1"/>
      <c r="FP1320" s="1"/>
      <c r="FQ1320" s="1"/>
      <c r="FR1320" s="1"/>
      <c r="FS1320" s="1"/>
      <c r="FT1320" s="1"/>
      <c r="FU1320" s="1"/>
      <c r="FV1320" s="1"/>
      <c r="FW1320" s="1"/>
      <c r="FX1320" s="1"/>
      <c r="FY1320" s="1"/>
      <c r="FZ1320" s="1"/>
      <c r="GA1320" s="1"/>
      <c r="GB1320" s="1"/>
      <c r="GC1320" s="1"/>
      <c r="GD1320" s="1"/>
      <c r="GE1320" s="1"/>
      <c r="GF1320" s="1"/>
      <c r="GG1320" s="1"/>
      <c r="GH1320" s="1"/>
      <c r="GI1320" s="1"/>
      <c r="GJ1320" s="1"/>
      <c r="GK1320" s="1"/>
      <c r="GL1320" s="1"/>
      <c r="GM1320" s="1"/>
      <c r="GN1320" s="1"/>
      <c r="GO1320" s="1"/>
      <c r="GP1320" s="1"/>
      <c r="GQ1320" s="1"/>
      <c r="GR1320" s="1"/>
      <c r="GS1320" s="1"/>
      <c r="GT1320" s="1"/>
      <c r="GU1320" s="1"/>
      <c r="GV1320" s="1"/>
      <c r="GW1320" s="1"/>
      <c r="GX1320" s="1"/>
    </row>
    <row r="1321" spans="1:206" s="4" customFormat="1">
      <c r="A1321" s="6"/>
      <c r="B1321" s="6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2"/>
      <c r="U1321" s="2"/>
      <c r="V1321" s="79"/>
      <c r="W1321" s="146"/>
      <c r="X1321" s="129"/>
      <c r="Y1321" s="79"/>
      <c r="Z1321" s="77"/>
      <c r="AA1321" s="77"/>
      <c r="AB1321" s="2"/>
      <c r="AC1321" s="2"/>
      <c r="AD1321" s="239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  <c r="CW1321" s="1"/>
      <c r="CX1321" s="1"/>
      <c r="CY1321" s="1"/>
      <c r="CZ1321" s="1"/>
      <c r="DA1321" s="1"/>
      <c r="DB1321" s="1"/>
      <c r="DC1321" s="1"/>
      <c r="DD1321" s="1"/>
      <c r="DE1321" s="1"/>
      <c r="DF1321" s="1"/>
      <c r="DG1321" s="1"/>
      <c r="DH1321" s="1"/>
      <c r="DI1321" s="1"/>
      <c r="DJ1321" s="1"/>
      <c r="DK1321" s="1"/>
      <c r="DL1321" s="1"/>
      <c r="DM1321" s="1"/>
      <c r="DN1321" s="1"/>
      <c r="DO1321" s="1"/>
      <c r="DP1321" s="1"/>
      <c r="DQ1321" s="1"/>
      <c r="DR1321" s="1"/>
      <c r="DS1321" s="1"/>
      <c r="DT1321" s="1"/>
      <c r="DU1321" s="1"/>
      <c r="DV1321" s="1"/>
      <c r="DW1321" s="1"/>
      <c r="DX1321" s="1"/>
      <c r="DY1321" s="1"/>
      <c r="DZ1321" s="1"/>
      <c r="EA1321" s="1"/>
      <c r="EB1321" s="1"/>
      <c r="EC1321" s="1"/>
      <c r="ED1321" s="1"/>
      <c r="EE1321" s="1"/>
      <c r="EF1321" s="1"/>
      <c r="EG1321" s="1"/>
      <c r="EH1321" s="1"/>
      <c r="EI1321" s="1"/>
      <c r="EJ1321" s="1"/>
      <c r="EK1321" s="1"/>
      <c r="EL1321" s="1"/>
      <c r="EM1321" s="1"/>
      <c r="EN1321" s="1"/>
      <c r="EO1321" s="1"/>
      <c r="EP1321" s="1"/>
      <c r="EQ1321" s="1"/>
      <c r="ER1321" s="1"/>
      <c r="ES1321" s="1"/>
      <c r="ET1321" s="1"/>
      <c r="EU1321" s="1"/>
      <c r="EV1321" s="1"/>
      <c r="EW1321" s="1"/>
      <c r="EX1321" s="1"/>
      <c r="EY1321" s="1"/>
      <c r="EZ1321" s="1"/>
      <c r="FA1321" s="1"/>
      <c r="FB1321" s="1"/>
      <c r="FC1321" s="1"/>
      <c r="FD1321" s="1"/>
      <c r="FE1321" s="1"/>
      <c r="FF1321" s="1"/>
      <c r="FG1321" s="1"/>
      <c r="FH1321" s="1"/>
      <c r="FI1321" s="1"/>
      <c r="FJ1321" s="1"/>
      <c r="FK1321" s="1"/>
      <c r="FL1321" s="1"/>
      <c r="FM1321" s="1"/>
      <c r="FN1321" s="1"/>
      <c r="FO1321" s="1"/>
      <c r="FP1321" s="1"/>
      <c r="FQ1321" s="1"/>
      <c r="FR1321" s="1"/>
      <c r="FS1321" s="1"/>
      <c r="FT1321" s="1"/>
      <c r="FU1321" s="1"/>
      <c r="FV1321" s="1"/>
      <c r="FW1321" s="1"/>
      <c r="FX1321" s="1"/>
      <c r="FY1321" s="1"/>
      <c r="FZ1321" s="1"/>
      <c r="GA1321" s="1"/>
      <c r="GB1321" s="1"/>
      <c r="GC1321" s="1"/>
      <c r="GD1321" s="1"/>
      <c r="GE1321" s="1"/>
      <c r="GF1321" s="1"/>
      <c r="GG1321" s="1"/>
      <c r="GH1321" s="1"/>
      <c r="GI1321" s="1"/>
      <c r="GJ1321" s="1"/>
      <c r="GK1321" s="1"/>
      <c r="GL1321" s="1"/>
      <c r="GM1321" s="1"/>
      <c r="GN1321" s="1"/>
      <c r="GO1321" s="1"/>
      <c r="GP1321" s="1"/>
      <c r="GQ1321" s="1"/>
      <c r="GR1321" s="1"/>
      <c r="GS1321" s="1"/>
      <c r="GT1321" s="1"/>
      <c r="GU1321" s="1"/>
      <c r="GV1321" s="1"/>
      <c r="GW1321" s="1"/>
      <c r="GX1321" s="1"/>
    </row>
    <row r="1322" spans="1:206" s="4" customFormat="1">
      <c r="A1322" s="6"/>
      <c r="B1322" s="6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2"/>
      <c r="U1322" s="2"/>
      <c r="V1322" s="79"/>
      <c r="W1322" s="146"/>
      <c r="X1322" s="129"/>
      <c r="Y1322" s="79"/>
      <c r="Z1322" s="77"/>
      <c r="AA1322" s="77"/>
      <c r="AB1322" s="2"/>
      <c r="AC1322" s="2"/>
      <c r="AD1322" s="239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  <c r="CZ1322" s="1"/>
      <c r="DA1322" s="1"/>
      <c r="DB1322" s="1"/>
      <c r="DC1322" s="1"/>
      <c r="DD1322" s="1"/>
      <c r="DE1322" s="1"/>
      <c r="DF1322" s="1"/>
      <c r="DG1322" s="1"/>
      <c r="DH1322" s="1"/>
      <c r="DI1322" s="1"/>
      <c r="DJ1322" s="1"/>
      <c r="DK1322" s="1"/>
      <c r="DL1322" s="1"/>
      <c r="DM1322" s="1"/>
      <c r="DN1322" s="1"/>
      <c r="DO1322" s="1"/>
      <c r="DP1322" s="1"/>
      <c r="DQ1322" s="1"/>
      <c r="DR1322" s="1"/>
      <c r="DS1322" s="1"/>
      <c r="DT1322" s="1"/>
      <c r="DU1322" s="1"/>
      <c r="DV1322" s="1"/>
      <c r="DW1322" s="1"/>
      <c r="DX1322" s="1"/>
      <c r="DY1322" s="1"/>
      <c r="DZ1322" s="1"/>
      <c r="EA1322" s="1"/>
      <c r="EB1322" s="1"/>
      <c r="EC1322" s="1"/>
      <c r="ED1322" s="1"/>
      <c r="EE1322" s="1"/>
      <c r="EF1322" s="1"/>
      <c r="EG1322" s="1"/>
      <c r="EH1322" s="1"/>
      <c r="EI1322" s="1"/>
      <c r="EJ1322" s="1"/>
      <c r="EK1322" s="1"/>
      <c r="EL1322" s="1"/>
      <c r="EM1322" s="1"/>
      <c r="EN1322" s="1"/>
      <c r="EO1322" s="1"/>
      <c r="EP1322" s="1"/>
      <c r="EQ1322" s="1"/>
      <c r="ER1322" s="1"/>
      <c r="ES1322" s="1"/>
      <c r="ET1322" s="1"/>
      <c r="EU1322" s="1"/>
      <c r="EV1322" s="1"/>
      <c r="EW1322" s="1"/>
      <c r="EX1322" s="1"/>
      <c r="EY1322" s="1"/>
      <c r="EZ1322" s="1"/>
      <c r="FA1322" s="1"/>
      <c r="FB1322" s="1"/>
      <c r="FC1322" s="1"/>
      <c r="FD1322" s="1"/>
      <c r="FE1322" s="1"/>
      <c r="FF1322" s="1"/>
      <c r="FG1322" s="1"/>
      <c r="FH1322" s="1"/>
      <c r="FI1322" s="1"/>
      <c r="FJ1322" s="1"/>
      <c r="FK1322" s="1"/>
      <c r="FL1322" s="1"/>
      <c r="FM1322" s="1"/>
      <c r="FN1322" s="1"/>
      <c r="FO1322" s="1"/>
      <c r="FP1322" s="1"/>
      <c r="FQ1322" s="1"/>
      <c r="FR1322" s="1"/>
      <c r="FS1322" s="1"/>
      <c r="FT1322" s="1"/>
      <c r="FU1322" s="1"/>
      <c r="FV1322" s="1"/>
      <c r="FW1322" s="1"/>
      <c r="FX1322" s="1"/>
      <c r="FY1322" s="1"/>
      <c r="FZ1322" s="1"/>
      <c r="GA1322" s="1"/>
      <c r="GB1322" s="1"/>
      <c r="GC1322" s="1"/>
      <c r="GD1322" s="1"/>
      <c r="GE1322" s="1"/>
      <c r="GF1322" s="1"/>
      <c r="GG1322" s="1"/>
      <c r="GH1322" s="1"/>
      <c r="GI1322" s="1"/>
      <c r="GJ1322" s="1"/>
      <c r="GK1322" s="1"/>
      <c r="GL1322" s="1"/>
      <c r="GM1322" s="1"/>
      <c r="GN1322" s="1"/>
      <c r="GO1322" s="1"/>
      <c r="GP1322" s="1"/>
      <c r="GQ1322" s="1"/>
      <c r="GR1322" s="1"/>
      <c r="GS1322" s="1"/>
      <c r="GT1322" s="1"/>
      <c r="GU1322" s="1"/>
      <c r="GV1322" s="1"/>
      <c r="GW1322" s="1"/>
      <c r="GX1322" s="1"/>
    </row>
    <row r="1323" spans="1:206" s="4" customFormat="1">
      <c r="A1323" s="6"/>
      <c r="B1323" s="6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2"/>
      <c r="U1323" s="2"/>
      <c r="V1323" s="79"/>
      <c r="W1323" s="146"/>
      <c r="X1323" s="129"/>
      <c r="Y1323" s="79"/>
      <c r="Z1323" s="77"/>
      <c r="AA1323" s="77"/>
      <c r="AB1323" s="2"/>
      <c r="AC1323" s="2"/>
      <c r="AD1323" s="239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  <c r="CM1323" s="1"/>
      <c r="CN1323" s="1"/>
      <c r="CO1323" s="1"/>
      <c r="CP1323" s="1"/>
      <c r="CQ1323" s="1"/>
      <c r="CR1323" s="1"/>
      <c r="CS1323" s="1"/>
      <c r="CT1323" s="1"/>
      <c r="CU1323" s="1"/>
      <c r="CV1323" s="1"/>
      <c r="CW1323" s="1"/>
      <c r="CX1323" s="1"/>
      <c r="CY1323" s="1"/>
      <c r="CZ1323" s="1"/>
      <c r="DA1323" s="1"/>
      <c r="DB1323" s="1"/>
      <c r="DC1323" s="1"/>
      <c r="DD1323" s="1"/>
      <c r="DE1323" s="1"/>
      <c r="DF1323" s="1"/>
      <c r="DG1323" s="1"/>
      <c r="DH1323" s="1"/>
      <c r="DI1323" s="1"/>
      <c r="DJ1323" s="1"/>
      <c r="DK1323" s="1"/>
      <c r="DL1323" s="1"/>
      <c r="DM1323" s="1"/>
      <c r="DN1323" s="1"/>
      <c r="DO1323" s="1"/>
      <c r="DP1323" s="1"/>
      <c r="DQ1323" s="1"/>
      <c r="DR1323" s="1"/>
      <c r="DS1323" s="1"/>
      <c r="DT1323" s="1"/>
      <c r="DU1323" s="1"/>
      <c r="DV1323" s="1"/>
      <c r="DW1323" s="1"/>
      <c r="DX1323" s="1"/>
      <c r="DY1323" s="1"/>
      <c r="DZ1323" s="1"/>
      <c r="EA1323" s="1"/>
      <c r="EB1323" s="1"/>
      <c r="EC1323" s="1"/>
      <c r="ED1323" s="1"/>
      <c r="EE1323" s="1"/>
      <c r="EF1323" s="1"/>
      <c r="EG1323" s="1"/>
      <c r="EH1323" s="1"/>
      <c r="EI1323" s="1"/>
      <c r="EJ1323" s="1"/>
      <c r="EK1323" s="1"/>
      <c r="EL1323" s="1"/>
      <c r="EM1323" s="1"/>
      <c r="EN1323" s="1"/>
      <c r="EO1323" s="1"/>
      <c r="EP1323" s="1"/>
      <c r="EQ1323" s="1"/>
      <c r="ER1323" s="1"/>
      <c r="ES1323" s="1"/>
      <c r="ET1323" s="1"/>
      <c r="EU1323" s="1"/>
      <c r="EV1323" s="1"/>
      <c r="EW1323" s="1"/>
      <c r="EX1323" s="1"/>
      <c r="EY1323" s="1"/>
      <c r="EZ1323" s="1"/>
      <c r="FA1323" s="1"/>
      <c r="FB1323" s="1"/>
      <c r="FC1323" s="1"/>
      <c r="FD1323" s="1"/>
      <c r="FE1323" s="1"/>
      <c r="FF1323" s="1"/>
      <c r="FG1323" s="1"/>
      <c r="FH1323" s="1"/>
      <c r="FI1323" s="1"/>
      <c r="FJ1323" s="1"/>
      <c r="FK1323" s="1"/>
      <c r="FL1323" s="1"/>
      <c r="FM1323" s="1"/>
      <c r="FN1323" s="1"/>
      <c r="FO1323" s="1"/>
      <c r="FP1323" s="1"/>
      <c r="FQ1323" s="1"/>
      <c r="FR1323" s="1"/>
      <c r="FS1323" s="1"/>
      <c r="FT1323" s="1"/>
      <c r="FU1323" s="1"/>
      <c r="FV1323" s="1"/>
      <c r="FW1323" s="1"/>
      <c r="FX1323" s="1"/>
      <c r="FY1323" s="1"/>
      <c r="FZ1323" s="1"/>
      <c r="GA1323" s="1"/>
      <c r="GB1323" s="1"/>
      <c r="GC1323" s="1"/>
      <c r="GD1323" s="1"/>
      <c r="GE1323" s="1"/>
      <c r="GF1323" s="1"/>
      <c r="GG1323" s="1"/>
      <c r="GH1323" s="1"/>
      <c r="GI1323" s="1"/>
      <c r="GJ1323" s="1"/>
      <c r="GK1323" s="1"/>
      <c r="GL1323" s="1"/>
      <c r="GM1323" s="1"/>
      <c r="GN1323" s="1"/>
      <c r="GO1323" s="1"/>
      <c r="GP1323" s="1"/>
      <c r="GQ1323" s="1"/>
      <c r="GR1323" s="1"/>
      <c r="GS1323" s="1"/>
      <c r="GT1323" s="1"/>
      <c r="GU1323" s="1"/>
      <c r="GV1323" s="1"/>
      <c r="GW1323" s="1"/>
      <c r="GX1323" s="1"/>
    </row>
    <row r="1324" spans="1:206" s="4" customFormat="1">
      <c r="A1324" s="6"/>
      <c r="B1324" s="6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2"/>
      <c r="U1324" s="2"/>
      <c r="V1324" s="79"/>
      <c r="W1324" s="146"/>
      <c r="X1324" s="129"/>
      <c r="Y1324" s="79"/>
      <c r="Z1324" s="77"/>
      <c r="AA1324" s="77"/>
      <c r="AB1324" s="2"/>
      <c r="AC1324" s="2"/>
      <c r="AD1324" s="239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  <c r="CI1324" s="1"/>
      <c r="CJ1324" s="1"/>
      <c r="CK1324" s="1"/>
      <c r="CL1324" s="1"/>
      <c r="CM1324" s="1"/>
      <c r="CN1324" s="1"/>
      <c r="CO1324" s="1"/>
      <c r="CP1324" s="1"/>
      <c r="CQ1324" s="1"/>
      <c r="CR1324" s="1"/>
      <c r="CS1324" s="1"/>
      <c r="CT1324" s="1"/>
      <c r="CU1324" s="1"/>
      <c r="CV1324" s="1"/>
      <c r="CW1324" s="1"/>
      <c r="CX1324" s="1"/>
      <c r="CY1324" s="1"/>
      <c r="CZ1324" s="1"/>
      <c r="DA1324" s="1"/>
      <c r="DB1324" s="1"/>
      <c r="DC1324" s="1"/>
      <c r="DD1324" s="1"/>
      <c r="DE1324" s="1"/>
      <c r="DF1324" s="1"/>
      <c r="DG1324" s="1"/>
      <c r="DH1324" s="1"/>
      <c r="DI1324" s="1"/>
      <c r="DJ1324" s="1"/>
      <c r="DK1324" s="1"/>
      <c r="DL1324" s="1"/>
      <c r="DM1324" s="1"/>
      <c r="DN1324" s="1"/>
      <c r="DO1324" s="1"/>
      <c r="DP1324" s="1"/>
      <c r="DQ1324" s="1"/>
      <c r="DR1324" s="1"/>
      <c r="DS1324" s="1"/>
      <c r="DT1324" s="1"/>
      <c r="DU1324" s="1"/>
      <c r="DV1324" s="1"/>
      <c r="DW1324" s="1"/>
      <c r="DX1324" s="1"/>
      <c r="DY1324" s="1"/>
      <c r="DZ1324" s="1"/>
      <c r="EA1324" s="1"/>
      <c r="EB1324" s="1"/>
      <c r="EC1324" s="1"/>
      <c r="ED1324" s="1"/>
      <c r="EE1324" s="1"/>
      <c r="EF1324" s="1"/>
      <c r="EG1324" s="1"/>
      <c r="EH1324" s="1"/>
      <c r="EI1324" s="1"/>
      <c r="EJ1324" s="1"/>
      <c r="EK1324" s="1"/>
      <c r="EL1324" s="1"/>
      <c r="EM1324" s="1"/>
      <c r="EN1324" s="1"/>
      <c r="EO1324" s="1"/>
      <c r="EP1324" s="1"/>
      <c r="EQ1324" s="1"/>
      <c r="ER1324" s="1"/>
      <c r="ES1324" s="1"/>
      <c r="ET1324" s="1"/>
      <c r="EU1324" s="1"/>
      <c r="EV1324" s="1"/>
      <c r="EW1324" s="1"/>
      <c r="EX1324" s="1"/>
      <c r="EY1324" s="1"/>
      <c r="EZ1324" s="1"/>
      <c r="FA1324" s="1"/>
      <c r="FB1324" s="1"/>
      <c r="FC1324" s="1"/>
      <c r="FD1324" s="1"/>
      <c r="FE1324" s="1"/>
      <c r="FF1324" s="1"/>
      <c r="FG1324" s="1"/>
      <c r="FH1324" s="1"/>
      <c r="FI1324" s="1"/>
      <c r="FJ1324" s="1"/>
      <c r="FK1324" s="1"/>
      <c r="FL1324" s="1"/>
      <c r="FM1324" s="1"/>
      <c r="FN1324" s="1"/>
      <c r="FO1324" s="1"/>
      <c r="FP1324" s="1"/>
      <c r="FQ1324" s="1"/>
      <c r="FR1324" s="1"/>
      <c r="FS1324" s="1"/>
      <c r="FT1324" s="1"/>
      <c r="FU1324" s="1"/>
      <c r="FV1324" s="1"/>
      <c r="FW1324" s="1"/>
      <c r="FX1324" s="1"/>
      <c r="FY1324" s="1"/>
      <c r="FZ1324" s="1"/>
      <c r="GA1324" s="1"/>
      <c r="GB1324" s="1"/>
      <c r="GC1324" s="1"/>
      <c r="GD1324" s="1"/>
      <c r="GE1324" s="1"/>
      <c r="GF1324" s="1"/>
      <c r="GG1324" s="1"/>
      <c r="GH1324" s="1"/>
      <c r="GI1324" s="1"/>
      <c r="GJ1324" s="1"/>
      <c r="GK1324" s="1"/>
      <c r="GL1324" s="1"/>
      <c r="GM1324" s="1"/>
      <c r="GN1324" s="1"/>
      <c r="GO1324" s="1"/>
      <c r="GP1324" s="1"/>
      <c r="GQ1324" s="1"/>
      <c r="GR1324" s="1"/>
      <c r="GS1324" s="1"/>
      <c r="GT1324" s="1"/>
      <c r="GU1324" s="1"/>
      <c r="GV1324" s="1"/>
      <c r="GW1324" s="1"/>
      <c r="GX1324" s="1"/>
    </row>
    <row r="1325" spans="1:206" s="4" customFormat="1">
      <c r="A1325" s="6"/>
      <c r="B1325" s="6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2"/>
      <c r="U1325" s="2"/>
      <c r="V1325" s="79"/>
      <c r="W1325" s="146"/>
      <c r="X1325" s="129"/>
      <c r="Y1325" s="79"/>
      <c r="Z1325" s="77"/>
      <c r="AA1325" s="77"/>
      <c r="AB1325" s="2"/>
      <c r="AC1325" s="2"/>
      <c r="AD1325" s="239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  <c r="CZ1325" s="1"/>
      <c r="DA1325" s="1"/>
      <c r="DB1325" s="1"/>
      <c r="DC1325" s="1"/>
      <c r="DD1325" s="1"/>
      <c r="DE1325" s="1"/>
      <c r="DF1325" s="1"/>
      <c r="DG1325" s="1"/>
      <c r="DH1325" s="1"/>
      <c r="DI1325" s="1"/>
      <c r="DJ1325" s="1"/>
      <c r="DK1325" s="1"/>
      <c r="DL1325" s="1"/>
      <c r="DM1325" s="1"/>
      <c r="DN1325" s="1"/>
      <c r="DO1325" s="1"/>
      <c r="DP1325" s="1"/>
      <c r="DQ1325" s="1"/>
      <c r="DR1325" s="1"/>
      <c r="DS1325" s="1"/>
      <c r="DT1325" s="1"/>
      <c r="DU1325" s="1"/>
      <c r="DV1325" s="1"/>
      <c r="DW1325" s="1"/>
      <c r="DX1325" s="1"/>
      <c r="DY1325" s="1"/>
      <c r="DZ1325" s="1"/>
      <c r="EA1325" s="1"/>
      <c r="EB1325" s="1"/>
      <c r="EC1325" s="1"/>
      <c r="ED1325" s="1"/>
      <c r="EE1325" s="1"/>
      <c r="EF1325" s="1"/>
      <c r="EG1325" s="1"/>
      <c r="EH1325" s="1"/>
      <c r="EI1325" s="1"/>
      <c r="EJ1325" s="1"/>
      <c r="EK1325" s="1"/>
      <c r="EL1325" s="1"/>
      <c r="EM1325" s="1"/>
      <c r="EN1325" s="1"/>
      <c r="EO1325" s="1"/>
      <c r="EP1325" s="1"/>
      <c r="EQ1325" s="1"/>
      <c r="ER1325" s="1"/>
      <c r="ES1325" s="1"/>
      <c r="ET1325" s="1"/>
      <c r="EU1325" s="1"/>
      <c r="EV1325" s="1"/>
      <c r="EW1325" s="1"/>
      <c r="EX1325" s="1"/>
      <c r="EY1325" s="1"/>
      <c r="EZ1325" s="1"/>
      <c r="FA1325" s="1"/>
      <c r="FB1325" s="1"/>
      <c r="FC1325" s="1"/>
      <c r="FD1325" s="1"/>
      <c r="FE1325" s="1"/>
      <c r="FF1325" s="1"/>
      <c r="FG1325" s="1"/>
      <c r="FH1325" s="1"/>
      <c r="FI1325" s="1"/>
      <c r="FJ1325" s="1"/>
      <c r="FK1325" s="1"/>
      <c r="FL1325" s="1"/>
      <c r="FM1325" s="1"/>
      <c r="FN1325" s="1"/>
      <c r="FO1325" s="1"/>
      <c r="FP1325" s="1"/>
      <c r="FQ1325" s="1"/>
      <c r="FR1325" s="1"/>
      <c r="FS1325" s="1"/>
      <c r="FT1325" s="1"/>
      <c r="FU1325" s="1"/>
      <c r="FV1325" s="1"/>
      <c r="FW1325" s="1"/>
      <c r="FX1325" s="1"/>
      <c r="FY1325" s="1"/>
      <c r="FZ1325" s="1"/>
      <c r="GA1325" s="1"/>
      <c r="GB1325" s="1"/>
      <c r="GC1325" s="1"/>
      <c r="GD1325" s="1"/>
      <c r="GE1325" s="1"/>
      <c r="GF1325" s="1"/>
      <c r="GG1325" s="1"/>
      <c r="GH1325" s="1"/>
      <c r="GI1325" s="1"/>
      <c r="GJ1325" s="1"/>
      <c r="GK1325" s="1"/>
      <c r="GL1325" s="1"/>
      <c r="GM1325" s="1"/>
      <c r="GN1325" s="1"/>
      <c r="GO1325" s="1"/>
      <c r="GP1325" s="1"/>
      <c r="GQ1325" s="1"/>
      <c r="GR1325" s="1"/>
      <c r="GS1325" s="1"/>
      <c r="GT1325" s="1"/>
      <c r="GU1325" s="1"/>
      <c r="GV1325" s="1"/>
      <c r="GW1325" s="1"/>
      <c r="GX1325" s="1"/>
    </row>
    <row r="1326" spans="1:206" s="4" customFormat="1">
      <c r="A1326" s="6"/>
      <c r="B1326" s="6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2"/>
      <c r="U1326" s="2"/>
      <c r="V1326" s="79"/>
      <c r="W1326" s="146"/>
      <c r="X1326" s="129"/>
      <c r="Y1326" s="79"/>
      <c r="Z1326" s="77"/>
      <c r="AA1326" s="77"/>
      <c r="AB1326" s="2"/>
      <c r="AC1326" s="2"/>
      <c r="AD1326" s="239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  <c r="CI1326" s="1"/>
      <c r="CJ1326" s="1"/>
      <c r="CK1326" s="1"/>
      <c r="CL1326" s="1"/>
      <c r="CM1326" s="1"/>
      <c r="CN1326" s="1"/>
      <c r="CO1326" s="1"/>
      <c r="CP1326" s="1"/>
      <c r="CQ1326" s="1"/>
      <c r="CR1326" s="1"/>
      <c r="CS1326" s="1"/>
      <c r="CT1326" s="1"/>
      <c r="CU1326" s="1"/>
      <c r="CV1326" s="1"/>
      <c r="CW1326" s="1"/>
      <c r="CX1326" s="1"/>
      <c r="CY1326" s="1"/>
      <c r="CZ1326" s="1"/>
      <c r="DA1326" s="1"/>
      <c r="DB1326" s="1"/>
      <c r="DC1326" s="1"/>
      <c r="DD1326" s="1"/>
      <c r="DE1326" s="1"/>
      <c r="DF1326" s="1"/>
      <c r="DG1326" s="1"/>
      <c r="DH1326" s="1"/>
      <c r="DI1326" s="1"/>
      <c r="DJ1326" s="1"/>
      <c r="DK1326" s="1"/>
      <c r="DL1326" s="1"/>
      <c r="DM1326" s="1"/>
      <c r="DN1326" s="1"/>
      <c r="DO1326" s="1"/>
      <c r="DP1326" s="1"/>
      <c r="DQ1326" s="1"/>
      <c r="DR1326" s="1"/>
      <c r="DS1326" s="1"/>
      <c r="DT1326" s="1"/>
      <c r="DU1326" s="1"/>
      <c r="DV1326" s="1"/>
      <c r="DW1326" s="1"/>
      <c r="DX1326" s="1"/>
      <c r="DY1326" s="1"/>
      <c r="DZ1326" s="1"/>
      <c r="EA1326" s="1"/>
      <c r="EB1326" s="1"/>
      <c r="EC1326" s="1"/>
      <c r="ED1326" s="1"/>
      <c r="EE1326" s="1"/>
      <c r="EF1326" s="1"/>
      <c r="EG1326" s="1"/>
      <c r="EH1326" s="1"/>
      <c r="EI1326" s="1"/>
      <c r="EJ1326" s="1"/>
      <c r="EK1326" s="1"/>
      <c r="EL1326" s="1"/>
      <c r="EM1326" s="1"/>
      <c r="EN1326" s="1"/>
      <c r="EO1326" s="1"/>
      <c r="EP1326" s="1"/>
      <c r="EQ1326" s="1"/>
      <c r="ER1326" s="1"/>
      <c r="ES1326" s="1"/>
      <c r="ET1326" s="1"/>
      <c r="EU1326" s="1"/>
      <c r="EV1326" s="1"/>
      <c r="EW1326" s="1"/>
      <c r="EX1326" s="1"/>
      <c r="EY1326" s="1"/>
      <c r="EZ1326" s="1"/>
      <c r="FA1326" s="1"/>
      <c r="FB1326" s="1"/>
      <c r="FC1326" s="1"/>
      <c r="FD1326" s="1"/>
      <c r="FE1326" s="1"/>
      <c r="FF1326" s="1"/>
      <c r="FG1326" s="1"/>
      <c r="FH1326" s="1"/>
      <c r="FI1326" s="1"/>
      <c r="FJ1326" s="1"/>
      <c r="FK1326" s="1"/>
      <c r="FL1326" s="1"/>
      <c r="FM1326" s="1"/>
      <c r="FN1326" s="1"/>
      <c r="FO1326" s="1"/>
      <c r="FP1326" s="1"/>
      <c r="FQ1326" s="1"/>
      <c r="FR1326" s="1"/>
      <c r="FS1326" s="1"/>
      <c r="FT1326" s="1"/>
      <c r="FU1326" s="1"/>
      <c r="FV1326" s="1"/>
      <c r="FW1326" s="1"/>
      <c r="FX1326" s="1"/>
      <c r="FY1326" s="1"/>
      <c r="FZ1326" s="1"/>
      <c r="GA1326" s="1"/>
      <c r="GB1326" s="1"/>
      <c r="GC1326" s="1"/>
      <c r="GD1326" s="1"/>
      <c r="GE1326" s="1"/>
      <c r="GF1326" s="1"/>
      <c r="GG1326" s="1"/>
      <c r="GH1326" s="1"/>
      <c r="GI1326" s="1"/>
      <c r="GJ1326" s="1"/>
      <c r="GK1326" s="1"/>
      <c r="GL1326" s="1"/>
      <c r="GM1326" s="1"/>
      <c r="GN1326" s="1"/>
      <c r="GO1326" s="1"/>
      <c r="GP1326" s="1"/>
      <c r="GQ1326" s="1"/>
      <c r="GR1326" s="1"/>
      <c r="GS1326" s="1"/>
      <c r="GT1326" s="1"/>
      <c r="GU1326" s="1"/>
      <c r="GV1326" s="1"/>
      <c r="GW1326" s="1"/>
      <c r="GX1326" s="1"/>
    </row>
    <row r="1327" spans="1:206" s="4" customFormat="1">
      <c r="A1327" s="6"/>
      <c r="B1327" s="6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2"/>
      <c r="U1327" s="2"/>
      <c r="V1327" s="79"/>
      <c r="W1327" s="146"/>
      <c r="X1327" s="129"/>
      <c r="Y1327" s="79"/>
      <c r="Z1327" s="77"/>
      <c r="AA1327" s="77"/>
      <c r="AB1327" s="2"/>
      <c r="AC1327" s="2"/>
      <c r="AD1327" s="239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  <c r="CI1327" s="1"/>
      <c r="CJ1327" s="1"/>
      <c r="CK1327" s="1"/>
      <c r="CL1327" s="1"/>
      <c r="CM1327" s="1"/>
      <c r="CN1327" s="1"/>
      <c r="CO1327" s="1"/>
      <c r="CP1327" s="1"/>
      <c r="CQ1327" s="1"/>
      <c r="CR1327" s="1"/>
      <c r="CS1327" s="1"/>
      <c r="CT1327" s="1"/>
      <c r="CU1327" s="1"/>
      <c r="CV1327" s="1"/>
      <c r="CW1327" s="1"/>
      <c r="CX1327" s="1"/>
      <c r="CY1327" s="1"/>
      <c r="CZ1327" s="1"/>
      <c r="DA1327" s="1"/>
      <c r="DB1327" s="1"/>
      <c r="DC1327" s="1"/>
      <c r="DD1327" s="1"/>
      <c r="DE1327" s="1"/>
      <c r="DF1327" s="1"/>
      <c r="DG1327" s="1"/>
      <c r="DH1327" s="1"/>
      <c r="DI1327" s="1"/>
      <c r="DJ1327" s="1"/>
      <c r="DK1327" s="1"/>
      <c r="DL1327" s="1"/>
      <c r="DM1327" s="1"/>
      <c r="DN1327" s="1"/>
      <c r="DO1327" s="1"/>
      <c r="DP1327" s="1"/>
      <c r="DQ1327" s="1"/>
      <c r="DR1327" s="1"/>
      <c r="DS1327" s="1"/>
      <c r="DT1327" s="1"/>
      <c r="DU1327" s="1"/>
      <c r="DV1327" s="1"/>
      <c r="DW1327" s="1"/>
      <c r="DX1327" s="1"/>
      <c r="DY1327" s="1"/>
      <c r="DZ1327" s="1"/>
      <c r="EA1327" s="1"/>
      <c r="EB1327" s="1"/>
      <c r="EC1327" s="1"/>
      <c r="ED1327" s="1"/>
      <c r="EE1327" s="1"/>
      <c r="EF1327" s="1"/>
      <c r="EG1327" s="1"/>
      <c r="EH1327" s="1"/>
      <c r="EI1327" s="1"/>
      <c r="EJ1327" s="1"/>
      <c r="EK1327" s="1"/>
      <c r="EL1327" s="1"/>
      <c r="EM1327" s="1"/>
      <c r="EN1327" s="1"/>
      <c r="EO1327" s="1"/>
      <c r="EP1327" s="1"/>
      <c r="EQ1327" s="1"/>
      <c r="ER1327" s="1"/>
      <c r="ES1327" s="1"/>
      <c r="ET1327" s="1"/>
      <c r="EU1327" s="1"/>
      <c r="EV1327" s="1"/>
      <c r="EW1327" s="1"/>
      <c r="EX1327" s="1"/>
      <c r="EY1327" s="1"/>
      <c r="EZ1327" s="1"/>
      <c r="FA1327" s="1"/>
      <c r="FB1327" s="1"/>
      <c r="FC1327" s="1"/>
      <c r="FD1327" s="1"/>
      <c r="FE1327" s="1"/>
      <c r="FF1327" s="1"/>
      <c r="FG1327" s="1"/>
      <c r="FH1327" s="1"/>
      <c r="FI1327" s="1"/>
      <c r="FJ1327" s="1"/>
      <c r="FK1327" s="1"/>
      <c r="FL1327" s="1"/>
      <c r="FM1327" s="1"/>
      <c r="FN1327" s="1"/>
      <c r="FO1327" s="1"/>
      <c r="FP1327" s="1"/>
      <c r="FQ1327" s="1"/>
      <c r="FR1327" s="1"/>
      <c r="FS1327" s="1"/>
      <c r="FT1327" s="1"/>
      <c r="FU1327" s="1"/>
      <c r="FV1327" s="1"/>
      <c r="FW1327" s="1"/>
      <c r="FX1327" s="1"/>
      <c r="FY1327" s="1"/>
      <c r="FZ1327" s="1"/>
      <c r="GA1327" s="1"/>
      <c r="GB1327" s="1"/>
      <c r="GC1327" s="1"/>
      <c r="GD1327" s="1"/>
      <c r="GE1327" s="1"/>
      <c r="GF1327" s="1"/>
      <c r="GG1327" s="1"/>
      <c r="GH1327" s="1"/>
      <c r="GI1327" s="1"/>
      <c r="GJ1327" s="1"/>
      <c r="GK1327" s="1"/>
      <c r="GL1327" s="1"/>
      <c r="GM1327" s="1"/>
      <c r="GN1327" s="1"/>
      <c r="GO1327" s="1"/>
      <c r="GP1327" s="1"/>
      <c r="GQ1327" s="1"/>
      <c r="GR1327" s="1"/>
      <c r="GS1327" s="1"/>
      <c r="GT1327" s="1"/>
      <c r="GU1327" s="1"/>
      <c r="GV1327" s="1"/>
      <c r="GW1327" s="1"/>
      <c r="GX1327" s="1"/>
    </row>
    <row r="1328" spans="1:206" s="4" customFormat="1">
      <c r="A1328" s="6"/>
      <c r="B1328" s="6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2"/>
      <c r="U1328" s="2"/>
      <c r="V1328" s="79"/>
      <c r="W1328" s="146"/>
      <c r="X1328" s="129"/>
      <c r="Y1328" s="79"/>
      <c r="Z1328" s="77"/>
      <c r="AA1328" s="77"/>
      <c r="AB1328" s="2"/>
      <c r="AC1328" s="2"/>
      <c r="AD1328" s="239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  <c r="CZ1328" s="1"/>
      <c r="DA1328" s="1"/>
      <c r="DB1328" s="1"/>
      <c r="DC1328" s="1"/>
      <c r="DD1328" s="1"/>
      <c r="DE1328" s="1"/>
      <c r="DF1328" s="1"/>
      <c r="DG1328" s="1"/>
      <c r="DH1328" s="1"/>
      <c r="DI1328" s="1"/>
      <c r="DJ1328" s="1"/>
      <c r="DK1328" s="1"/>
      <c r="DL1328" s="1"/>
      <c r="DM1328" s="1"/>
      <c r="DN1328" s="1"/>
      <c r="DO1328" s="1"/>
      <c r="DP1328" s="1"/>
      <c r="DQ1328" s="1"/>
      <c r="DR1328" s="1"/>
      <c r="DS1328" s="1"/>
      <c r="DT1328" s="1"/>
      <c r="DU1328" s="1"/>
      <c r="DV1328" s="1"/>
      <c r="DW1328" s="1"/>
      <c r="DX1328" s="1"/>
      <c r="DY1328" s="1"/>
      <c r="DZ1328" s="1"/>
      <c r="EA1328" s="1"/>
      <c r="EB1328" s="1"/>
      <c r="EC1328" s="1"/>
      <c r="ED1328" s="1"/>
      <c r="EE1328" s="1"/>
      <c r="EF1328" s="1"/>
      <c r="EG1328" s="1"/>
      <c r="EH1328" s="1"/>
      <c r="EI1328" s="1"/>
      <c r="EJ1328" s="1"/>
      <c r="EK1328" s="1"/>
      <c r="EL1328" s="1"/>
      <c r="EM1328" s="1"/>
      <c r="EN1328" s="1"/>
      <c r="EO1328" s="1"/>
      <c r="EP1328" s="1"/>
      <c r="EQ1328" s="1"/>
      <c r="ER1328" s="1"/>
      <c r="ES1328" s="1"/>
      <c r="ET1328" s="1"/>
      <c r="EU1328" s="1"/>
      <c r="EV1328" s="1"/>
      <c r="EW1328" s="1"/>
      <c r="EX1328" s="1"/>
      <c r="EY1328" s="1"/>
      <c r="EZ1328" s="1"/>
      <c r="FA1328" s="1"/>
      <c r="FB1328" s="1"/>
      <c r="FC1328" s="1"/>
      <c r="FD1328" s="1"/>
      <c r="FE1328" s="1"/>
      <c r="FF1328" s="1"/>
      <c r="FG1328" s="1"/>
      <c r="FH1328" s="1"/>
      <c r="FI1328" s="1"/>
      <c r="FJ1328" s="1"/>
      <c r="FK1328" s="1"/>
      <c r="FL1328" s="1"/>
      <c r="FM1328" s="1"/>
      <c r="FN1328" s="1"/>
      <c r="FO1328" s="1"/>
      <c r="FP1328" s="1"/>
      <c r="FQ1328" s="1"/>
      <c r="FR1328" s="1"/>
      <c r="FS1328" s="1"/>
      <c r="FT1328" s="1"/>
      <c r="FU1328" s="1"/>
      <c r="FV1328" s="1"/>
      <c r="FW1328" s="1"/>
      <c r="FX1328" s="1"/>
      <c r="FY1328" s="1"/>
      <c r="FZ1328" s="1"/>
      <c r="GA1328" s="1"/>
      <c r="GB1328" s="1"/>
      <c r="GC1328" s="1"/>
      <c r="GD1328" s="1"/>
      <c r="GE1328" s="1"/>
      <c r="GF1328" s="1"/>
      <c r="GG1328" s="1"/>
      <c r="GH1328" s="1"/>
      <c r="GI1328" s="1"/>
      <c r="GJ1328" s="1"/>
      <c r="GK1328" s="1"/>
      <c r="GL1328" s="1"/>
      <c r="GM1328" s="1"/>
      <c r="GN1328" s="1"/>
      <c r="GO1328" s="1"/>
      <c r="GP1328" s="1"/>
      <c r="GQ1328" s="1"/>
      <c r="GR1328" s="1"/>
      <c r="GS1328" s="1"/>
      <c r="GT1328" s="1"/>
      <c r="GU1328" s="1"/>
      <c r="GV1328" s="1"/>
      <c r="GW1328" s="1"/>
      <c r="GX1328" s="1"/>
    </row>
    <row r="1329" spans="1:206" s="4" customFormat="1">
      <c r="A1329" s="6"/>
      <c r="B1329" s="6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2"/>
      <c r="U1329" s="2"/>
      <c r="V1329" s="79"/>
      <c r="W1329" s="146"/>
      <c r="X1329" s="129"/>
      <c r="Y1329" s="79"/>
      <c r="Z1329" s="77"/>
      <c r="AA1329" s="77"/>
      <c r="AB1329" s="2"/>
      <c r="AC1329" s="2"/>
      <c r="AD1329" s="239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  <c r="CM1329" s="1"/>
      <c r="CN1329" s="1"/>
      <c r="CO1329" s="1"/>
      <c r="CP1329" s="1"/>
      <c r="CQ1329" s="1"/>
      <c r="CR1329" s="1"/>
      <c r="CS1329" s="1"/>
      <c r="CT1329" s="1"/>
      <c r="CU1329" s="1"/>
      <c r="CV1329" s="1"/>
      <c r="CW1329" s="1"/>
      <c r="CX1329" s="1"/>
      <c r="CY1329" s="1"/>
      <c r="CZ1329" s="1"/>
      <c r="DA1329" s="1"/>
      <c r="DB1329" s="1"/>
      <c r="DC1329" s="1"/>
      <c r="DD1329" s="1"/>
      <c r="DE1329" s="1"/>
      <c r="DF1329" s="1"/>
      <c r="DG1329" s="1"/>
      <c r="DH1329" s="1"/>
      <c r="DI1329" s="1"/>
      <c r="DJ1329" s="1"/>
      <c r="DK1329" s="1"/>
      <c r="DL1329" s="1"/>
      <c r="DM1329" s="1"/>
      <c r="DN1329" s="1"/>
      <c r="DO1329" s="1"/>
      <c r="DP1329" s="1"/>
      <c r="DQ1329" s="1"/>
      <c r="DR1329" s="1"/>
      <c r="DS1329" s="1"/>
      <c r="DT1329" s="1"/>
      <c r="DU1329" s="1"/>
      <c r="DV1329" s="1"/>
      <c r="DW1329" s="1"/>
      <c r="DX1329" s="1"/>
      <c r="DY1329" s="1"/>
      <c r="DZ1329" s="1"/>
      <c r="EA1329" s="1"/>
      <c r="EB1329" s="1"/>
      <c r="EC1329" s="1"/>
      <c r="ED1329" s="1"/>
      <c r="EE1329" s="1"/>
      <c r="EF1329" s="1"/>
      <c r="EG1329" s="1"/>
      <c r="EH1329" s="1"/>
      <c r="EI1329" s="1"/>
      <c r="EJ1329" s="1"/>
      <c r="EK1329" s="1"/>
      <c r="EL1329" s="1"/>
      <c r="EM1329" s="1"/>
      <c r="EN1329" s="1"/>
      <c r="EO1329" s="1"/>
      <c r="EP1329" s="1"/>
      <c r="EQ1329" s="1"/>
      <c r="ER1329" s="1"/>
      <c r="ES1329" s="1"/>
      <c r="ET1329" s="1"/>
      <c r="EU1329" s="1"/>
      <c r="EV1329" s="1"/>
      <c r="EW1329" s="1"/>
      <c r="EX1329" s="1"/>
      <c r="EY1329" s="1"/>
      <c r="EZ1329" s="1"/>
      <c r="FA1329" s="1"/>
      <c r="FB1329" s="1"/>
      <c r="FC1329" s="1"/>
      <c r="FD1329" s="1"/>
      <c r="FE1329" s="1"/>
      <c r="FF1329" s="1"/>
      <c r="FG1329" s="1"/>
      <c r="FH1329" s="1"/>
      <c r="FI1329" s="1"/>
      <c r="FJ1329" s="1"/>
      <c r="FK1329" s="1"/>
      <c r="FL1329" s="1"/>
      <c r="FM1329" s="1"/>
      <c r="FN1329" s="1"/>
      <c r="FO1329" s="1"/>
      <c r="FP1329" s="1"/>
      <c r="FQ1329" s="1"/>
      <c r="FR1329" s="1"/>
      <c r="FS1329" s="1"/>
      <c r="FT1329" s="1"/>
      <c r="FU1329" s="1"/>
      <c r="FV1329" s="1"/>
      <c r="FW1329" s="1"/>
      <c r="FX1329" s="1"/>
      <c r="FY1329" s="1"/>
      <c r="FZ1329" s="1"/>
      <c r="GA1329" s="1"/>
      <c r="GB1329" s="1"/>
      <c r="GC1329" s="1"/>
      <c r="GD1329" s="1"/>
      <c r="GE1329" s="1"/>
      <c r="GF1329" s="1"/>
      <c r="GG1329" s="1"/>
      <c r="GH1329" s="1"/>
      <c r="GI1329" s="1"/>
      <c r="GJ1329" s="1"/>
      <c r="GK1329" s="1"/>
      <c r="GL1329" s="1"/>
      <c r="GM1329" s="1"/>
      <c r="GN1329" s="1"/>
      <c r="GO1329" s="1"/>
      <c r="GP1329" s="1"/>
      <c r="GQ1329" s="1"/>
      <c r="GR1329" s="1"/>
      <c r="GS1329" s="1"/>
      <c r="GT1329" s="1"/>
      <c r="GU1329" s="1"/>
      <c r="GV1329" s="1"/>
      <c r="GW1329" s="1"/>
      <c r="GX1329" s="1"/>
    </row>
    <row r="1330" spans="1:206" s="4" customFormat="1">
      <c r="A1330" s="6"/>
      <c r="B1330" s="6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2"/>
      <c r="U1330" s="2"/>
      <c r="V1330" s="79"/>
      <c r="W1330" s="146"/>
      <c r="X1330" s="129"/>
      <c r="Y1330" s="79"/>
      <c r="Z1330" s="77"/>
      <c r="AA1330" s="77"/>
      <c r="AB1330" s="2"/>
      <c r="AC1330" s="2"/>
      <c r="AD1330" s="239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1"/>
      <c r="DD1330" s="1"/>
      <c r="DE1330" s="1"/>
      <c r="DF1330" s="1"/>
      <c r="DG1330" s="1"/>
      <c r="DH1330" s="1"/>
      <c r="DI1330" s="1"/>
      <c r="DJ1330" s="1"/>
      <c r="DK1330" s="1"/>
      <c r="DL1330" s="1"/>
      <c r="DM1330" s="1"/>
      <c r="DN1330" s="1"/>
      <c r="DO1330" s="1"/>
      <c r="DP1330" s="1"/>
      <c r="DQ1330" s="1"/>
      <c r="DR1330" s="1"/>
      <c r="DS1330" s="1"/>
      <c r="DT1330" s="1"/>
      <c r="DU1330" s="1"/>
      <c r="DV1330" s="1"/>
      <c r="DW1330" s="1"/>
      <c r="DX1330" s="1"/>
      <c r="DY1330" s="1"/>
      <c r="DZ1330" s="1"/>
      <c r="EA1330" s="1"/>
      <c r="EB1330" s="1"/>
      <c r="EC1330" s="1"/>
      <c r="ED1330" s="1"/>
      <c r="EE1330" s="1"/>
      <c r="EF1330" s="1"/>
      <c r="EG1330" s="1"/>
      <c r="EH1330" s="1"/>
      <c r="EI1330" s="1"/>
      <c r="EJ1330" s="1"/>
      <c r="EK1330" s="1"/>
      <c r="EL1330" s="1"/>
      <c r="EM1330" s="1"/>
      <c r="EN1330" s="1"/>
      <c r="EO1330" s="1"/>
      <c r="EP1330" s="1"/>
      <c r="EQ1330" s="1"/>
      <c r="ER1330" s="1"/>
      <c r="ES1330" s="1"/>
      <c r="ET1330" s="1"/>
      <c r="EU1330" s="1"/>
      <c r="EV1330" s="1"/>
      <c r="EW1330" s="1"/>
      <c r="EX1330" s="1"/>
      <c r="EY1330" s="1"/>
      <c r="EZ1330" s="1"/>
      <c r="FA1330" s="1"/>
      <c r="FB1330" s="1"/>
      <c r="FC1330" s="1"/>
      <c r="FD1330" s="1"/>
      <c r="FE1330" s="1"/>
      <c r="FF1330" s="1"/>
      <c r="FG1330" s="1"/>
      <c r="FH1330" s="1"/>
      <c r="FI1330" s="1"/>
      <c r="FJ1330" s="1"/>
      <c r="FK1330" s="1"/>
      <c r="FL1330" s="1"/>
      <c r="FM1330" s="1"/>
      <c r="FN1330" s="1"/>
      <c r="FO1330" s="1"/>
      <c r="FP1330" s="1"/>
      <c r="FQ1330" s="1"/>
      <c r="FR1330" s="1"/>
      <c r="FS1330" s="1"/>
      <c r="FT1330" s="1"/>
      <c r="FU1330" s="1"/>
      <c r="FV1330" s="1"/>
      <c r="FW1330" s="1"/>
      <c r="FX1330" s="1"/>
      <c r="FY1330" s="1"/>
      <c r="FZ1330" s="1"/>
      <c r="GA1330" s="1"/>
      <c r="GB1330" s="1"/>
      <c r="GC1330" s="1"/>
      <c r="GD1330" s="1"/>
      <c r="GE1330" s="1"/>
      <c r="GF1330" s="1"/>
      <c r="GG1330" s="1"/>
      <c r="GH1330" s="1"/>
      <c r="GI1330" s="1"/>
      <c r="GJ1330" s="1"/>
      <c r="GK1330" s="1"/>
      <c r="GL1330" s="1"/>
      <c r="GM1330" s="1"/>
      <c r="GN1330" s="1"/>
      <c r="GO1330" s="1"/>
      <c r="GP1330" s="1"/>
      <c r="GQ1330" s="1"/>
      <c r="GR1330" s="1"/>
      <c r="GS1330" s="1"/>
      <c r="GT1330" s="1"/>
      <c r="GU1330" s="1"/>
      <c r="GV1330" s="1"/>
      <c r="GW1330" s="1"/>
      <c r="GX1330" s="1"/>
    </row>
    <row r="1331" spans="1:206" s="4" customFormat="1">
      <c r="A1331" s="6"/>
      <c r="B1331" s="6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2"/>
      <c r="U1331" s="2"/>
      <c r="V1331" s="79"/>
      <c r="W1331" s="146"/>
      <c r="X1331" s="129"/>
      <c r="Y1331" s="79"/>
      <c r="Z1331" s="77"/>
      <c r="AA1331" s="77"/>
      <c r="AB1331" s="2"/>
      <c r="AC1331" s="2"/>
      <c r="AD1331" s="239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1"/>
      <c r="DD1331" s="1"/>
      <c r="DE1331" s="1"/>
      <c r="DF1331" s="1"/>
      <c r="DG1331" s="1"/>
      <c r="DH1331" s="1"/>
      <c r="DI1331" s="1"/>
      <c r="DJ1331" s="1"/>
      <c r="DK1331" s="1"/>
      <c r="DL1331" s="1"/>
      <c r="DM1331" s="1"/>
      <c r="DN1331" s="1"/>
      <c r="DO1331" s="1"/>
      <c r="DP1331" s="1"/>
      <c r="DQ1331" s="1"/>
      <c r="DR1331" s="1"/>
      <c r="DS1331" s="1"/>
      <c r="DT1331" s="1"/>
      <c r="DU1331" s="1"/>
      <c r="DV1331" s="1"/>
      <c r="DW1331" s="1"/>
      <c r="DX1331" s="1"/>
      <c r="DY1331" s="1"/>
      <c r="DZ1331" s="1"/>
      <c r="EA1331" s="1"/>
      <c r="EB1331" s="1"/>
      <c r="EC1331" s="1"/>
      <c r="ED1331" s="1"/>
      <c r="EE1331" s="1"/>
      <c r="EF1331" s="1"/>
      <c r="EG1331" s="1"/>
      <c r="EH1331" s="1"/>
      <c r="EI1331" s="1"/>
      <c r="EJ1331" s="1"/>
      <c r="EK1331" s="1"/>
      <c r="EL1331" s="1"/>
      <c r="EM1331" s="1"/>
      <c r="EN1331" s="1"/>
      <c r="EO1331" s="1"/>
      <c r="EP1331" s="1"/>
      <c r="EQ1331" s="1"/>
      <c r="ER1331" s="1"/>
      <c r="ES1331" s="1"/>
      <c r="ET1331" s="1"/>
      <c r="EU1331" s="1"/>
      <c r="EV1331" s="1"/>
      <c r="EW1331" s="1"/>
      <c r="EX1331" s="1"/>
      <c r="EY1331" s="1"/>
      <c r="EZ1331" s="1"/>
      <c r="FA1331" s="1"/>
      <c r="FB1331" s="1"/>
      <c r="FC1331" s="1"/>
      <c r="FD1331" s="1"/>
      <c r="FE1331" s="1"/>
      <c r="FF1331" s="1"/>
      <c r="FG1331" s="1"/>
      <c r="FH1331" s="1"/>
      <c r="FI1331" s="1"/>
      <c r="FJ1331" s="1"/>
      <c r="FK1331" s="1"/>
      <c r="FL1331" s="1"/>
      <c r="FM1331" s="1"/>
      <c r="FN1331" s="1"/>
      <c r="FO1331" s="1"/>
      <c r="FP1331" s="1"/>
      <c r="FQ1331" s="1"/>
      <c r="FR1331" s="1"/>
      <c r="FS1331" s="1"/>
      <c r="FT1331" s="1"/>
      <c r="FU1331" s="1"/>
      <c r="FV1331" s="1"/>
      <c r="FW1331" s="1"/>
      <c r="FX1331" s="1"/>
      <c r="FY1331" s="1"/>
      <c r="FZ1331" s="1"/>
      <c r="GA1331" s="1"/>
      <c r="GB1331" s="1"/>
      <c r="GC1331" s="1"/>
      <c r="GD1331" s="1"/>
      <c r="GE1331" s="1"/>
      <c r="GF1331" s="1"/>
      <c r="GG1331" s="1"/>
      <c r="GH1331" s="1"/>
      <c r="GI1331" s="1"/>
      <c r="GJ1331" s="1"/>
      <c r="GK1331" s="1"/>
      <c r="GL1331" s="1"/>
      <c r="GM1331" s="1"/>
      <c r="GN1331" s="1"/>
      <c r="GO1331" s="1"/>
      <c r="GP1331" s="1"/>
      <c r="GQ1331" s="1"/>
      <c r="GR1331" s="1"/>
      <c r="GS1331" s="1"/>
      <c r="GT1331" s="1"/>
      <c r="GU1331" s="1"/>
      <c r="GV1331" s="1"/>
      <c r="GW1331" s="1"/>
      <c r="GX1331" s="1"/>
    </row>
    <row r="1332" spans="1:206" s="4" customFormat="1">
      <c r="A1332" s="6"/>
      <c r="B1332" s="6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2"/>
      <c r="U1332" s="2"/>
      <c r="V1332" s="79"/>
      <c r="W1332" s="146"/>
      <c r="X1332" s="129"/>
      <c r="Y1332" s="79"/>
      <c r="Z1332" s="77"/>
      <c r="AA1332" s="77"/>
      <c r="AB1332" s="2"/>
      <c r="AC1332" s="2"/>
      <c r="AD1332" s="239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1"/>
      <c r="DD1332" s="1"/>
      <c r="DE1332" s="1"/>
      <c r="DF1332" s="1"/>
      <c r="DG1332" s="1"/>
      <c r="DH1332" s="1"/>
      <c r="DI1332" s="1"/>
      <c r="DJ1332" s="1"/>
      <c r="DK1332" s="1"/>
      <c r="DL1332" s="1"/>
      <c r="DM1332" s="1"/>
      <c r="DN1332" s="1"/>
      <c r="DO1332" s="1"/>
      <c r="DP1332" s="1"/>
      <c r="DQ1332" s="1"/>
      <c r="DR1332" s="1"/>
      <c r="DS1332" s="1"/>
      <c r="DT1332" s="1"/>
      <c r="DU1332" s="1"/>
      <c r="DV1332" s="1"/>
      <c r="DW1332" s="1"/>
      <c r="DX1332" s="1"/>
      <c r="DY1332" s="1"/>
      <c r="DZ1332" s="1"/>
      <c r="EA1332" s="1"/>
      <c r="EB1332" s="1"/>
      <c r="EC1332" s="1"/>
      <c r="ED1332" s="1"/>
      <c r="EE1332" s="1"/>
      <c r="EF1332" s="1"/>
      <c r="EG1332" s="1"/>
      <c r="EH1332" s="1"/>
      <c r="EI1332" s="1"/>
      <c r="EJ1332" s="1"/>
      <c r="EK1332" s="1"/>
      <c r="EL1332" s="1"/>
      <c r="EM1332" s="1"/>
      <c r="EN1332" s="1"/>
      <c r="EO1332" s="1"/>
      <c r="EP1332" s="1"/>
      <c r="EQ1332" s="1"/>
      <c r="ER1332" s="1"/>
      <c r="ES1332" s="1"/>
      <c r="ET1332" s="1"/>
      <c r="EU1332" s="1"/>
      <c r="EV1332" s="1"/>
      <c r="EW1332" s="1"/>
      <c r="EX1332" s="1"/>
      <c r="EY1332" s="1"/>
      <c r="EZ1332" s="1"/>
      <c r="FA1332" s="1"/>
      <c r="FB1332" s="1"/>
      <c r="FC1332" s="1"/>
      <c r="FD1332" s="1"/>
      <c r="FE1332" s="1"/>
      <c r="FF1332" s="1"/>
      <c r="FG1332" s="1"/>
      <c r="FH1332" s="1"/>
      <c r="FI1332" s="1"/>
      <c r="FJ1332" s="1"/>
      <c r="FK1332" s="1"/>
      <c r="FL1332" s="1"/>
      <c r="FM1332" s="1"/>
      <c r="FN1332" s="1"/>
      <c r="FO1332" s="1"/>
      <c r="FP1332" s="1"/>
      <c r="FQ1332" s="1"/>
      <c r="FR1332" s="1"/>
      <c r="FS1332" s="1"/>
      <c r="FT1332" s="1"/>
      <c r="FU1332" s="1"/>
      <c r="FV1332" s="1"/>
      <c r="FW1332" s="1"/>
      <c r="FX1332" s="1"/>
      <c r="FY1332" s="1"/>
      <c r="FZ1332" s="1"/>
      <c r="GA1332" s="1"/>
      <c r="GB1332" s="1"/>
      <c r="GC1332" s="1"/>
      <c r="GD1332" s="1"/>
      <c r="GE1332" s="1"/>
      <c r="GF1332" s="1"/>
      <c r="GG1332" s="1"/>
      <c r="GH1332" s="1"/>
      <c r="GI1332" s="1"/>
      <c r="GJ1332" s="1"/>
      <c r="GK1332" s="1"/>
      <c r="GL1332" s="1"/>
      <c r="GM1332" s="1"/>
      <c r="GN1332" s="1"/>
      <c r="GO1332" s="1"/>
      <c r="GP1332" s="1"/>
      <c r="GQ1332" s="1"/>
      <c r="GR1332" s="1"/>
      <c r="GS1332" s="1"/>
      <c r="GT1332" s="1"/>
      <c r="GU1332" s="1"/>
      <c r="GV1332" s="1"/>
      <c r="GW1332" s="1"/>
      <c r="GX1332" s="1"/>
    </row>
    <row r="1333" spans="1:206" s="4" customFormat="1">
      <c r="A1333" s="6"/>
      <c r="B1333" s="6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2"/>
      <c r="U1333" s="2"/>
      <c r="V1333" s="79"/>
      <c r="W1333" s="146"/>
      <c r="X1333" s="129"/>
      <c r="Y1333" s="79"/>
      <c r="Z1333" s="77"/>
      <c r="AA1333" s="77"/>
      <c r="AB1333" s="2"/>
      <c r="AC1333" s="2"/>
      <c r="AD1333" s="239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  <c r="CI1333" s="1"/>
      <c r="CJ1333" s="1"/>
      <c r="CK1333" s="1"/>
      <c r="CL1333" s="1"/>
      <c r="CM1333" s="1"/>
      <c r="CN1333" s="1"/>
      <c r="CO1333" s="1"/>
      <c r="CP1333" s="1"/>
      <c r="CQ1333" s="1"/>
      <c r="CR1333" s="1"/>
      <c r="CS1333" s="1"/>
      <c r="CT1333" s="1"/>
      <c r="CU1333" s="1"/>
      <c r="CV1333" s="1"/>
      <c r="CW1333" s="1"/>
      <c r="CX1333" s="1"/>
      <c r="CY1333" s="1"/>
      <c r="CZ1333" s="1"/>
      <c r="DA1333" s="1"/>
      <c r="DB1333" s="1"/>
      <c r="DC1333" s="1"/>
      <c r="DD1333" s="1"/>
      <c r="DE1333" s="1"/>
      <c r="DF1333" s="1"/>
      <c r="DG1333" s="1"/>
      <c r="DH1333" s="1"/>
      <c r="DI1333" s="1"/>
      <c r="DJ1333" s="1"/>
      <c r="DK1333" s="1"/>
      <c r="DL1333" s="1"/>
      <c r="DM1333" s="1"/>
      <c r="DN1333" s="1"/>
      <c r="DO1333" s="1"/>
      <c r="DP1333" s="1"/>
      <c r="DQ1333" s="1"/>
      <c r="DR1333" s="1"/>
      <c r="DS1333" s="1"/>
      <c r="DT1333" s="1"/>
      <c r="DU1333" s="1"/>
      <c r="DV1333" s="1"/>
      <c r="DW1333" s="1"/>
      <c r="DX1333" s="1"/>
      <c r="DY1333" s="1"/>
      <c r="DZ1333" s="1"/>
      <c r="EA1333" s="1"/>
      <c r="EB1333" s="1"/>
      <c r="EC1333" s="1"/>
      <c r="ED1333" s="1"/>
      <c r="EE1333" s="1"/>
      <c r="EF1333" s="1"/>
      <c r="EG1333" s="1"/>
      <c r="EH1333" s="1"/>
      <c r="EI1333" s="1"/>
      <c r="EJ1333" s="1"/>
      <c r="EK1333" s="1"/>
      <c r="EL1333" s="1"/>
      <c r="EM1333" s="1"/>
      <c r="EN1333" s="1"/>
      <c r="EO1333" s="1"/>
      <c r="EP1333" s="1"/>
      <c r="EQ1333" s="1"/>
      <c r="ER1333" s="1"/>
      <c r="ES1333" s="1"/>
      <c r="ET1333" s="1"/>
      <c r="EU1333" s="1"/>
      <c r="EV1333" s="1"/>
      <c r="EW1333" s="1"/>
      <c r="EX1333" s="1"/>
      <c r="EY1333" s="1"/>
      <c r="EZ1333" s="1"/>
      <c r="FA1333" s="1"/>
      <c r="FB1333" s="1"/>
      <c r="FC1333" s="1"/>
      <c r="FD1333" s="1"/>
      <c r="FE1333" s="1"/>
      <c r="FF1333" s="1"/>
      <c r="FG1333" s="1"/>
      <c r="FH1333" s="1"/>
      <c r="FI1333" s="1"/>
      <c r="FJ1333" s="1"/>
      <c r="FK1333" s="1"/>
      <c r="FL1333" s="1"/>
      <c r="FM1333" s="1"/>
      <c r="FN1333" s="1"/>
      <c r="FO1333" s="1"/>
      <c r="FP1333" s="1"/>
      <c r="FQ1333" s="1"/>
      <c r="FR1333" s="1"/>
      <c r="FS1333" s="1"/>
      <c r="FT1333" s="1"/>
      <c r="FU1333" s="1"/>
      <c r="FV1333" s="1"/>
      <c r="FW1333" s="1"/>
      <c r="FX1333" s="1"/>
      <c r="FY1333" s="1"/>
      <c r="FZ1333" s="1"/>
      <c r="GA1333" s="1"/>
      <c r="GB1333" s="1"/>
      <c r="GC1333" s="1"/>
      <c r="GD1333" s="1"/>
      <c r="GE1333" s="1"/>
      <c r="GF1333" s="1"/>
      <c r="GG1333" s="1"/>
      <c r="GH1333" s="1"/>
      <c r="GI1333" s="1"/>
      <c r="GJ1333" s="1"/>
      <c r="GK1333" s="1"/>
      <c r="GL1333" s="1"/>
      <c r="GM1333" s="1"/>
      <c r="GN1333" s="1"/>
      <c r="GO1333" s="1"/>
      <c r="GP1333" s="1"/>
      <c r="GQ1333" s="1"/>
      <c r="GR1333" s="1"/>
      <c r="GS1333" s="1"/>
      <c r="GT1333" s="1"/>
      <c r="GU1333" s="1"/>
      <c r="GV1333" s="1"/>
      <c r="GW1333" s="1"/>
      <c r="GX1333" s="1"/>
    </row>
    <row r="1334" spans="1:206" s="4" customFormat="1">
      <c r="A1334" s="6"/>
      <c r="B1334" s="6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2"/>
      <c r="U1334" s="2"/>
      <c r="V1334" s="79"/>
      <c r="W1334" s="146"/>
      <c r="X1334" s="129"/>
      <c r="Y1334" s="79"/>
      <c r="Z1334" s="77"/>
      <c r="AA1334" s="77"/>
      <c r="AB1334" s="2"/>
      <c r="AC1334" s="2"/>
      <c r="AD1334" s="239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1"/>
      <c r="DD1334" s="1"/>
      <c r="DE1334" s="1"/>
      <c r="DF1334" s="1"/>
      <c r="DG1334" s="1"/>
      <c r="DH1334" s="1"/>
      <c r="DI1334" s="1"/>
      <c r="DJ1334" s="1"/>
      <c r="DK1334" s="1"/>
      <c r="DL1334" s="1"/>
      <c r="DM1334" s="1"/>
      <c r="DN1334" s="1"/>
      <c r="DO1334" s="1"/>
      <c r="DP1334" s="1"/>
      <c r="DQ1334" s="1"/>
      <c r="DR1334" s="1"/>
      <c r="DS1334" s="1"/>
      <c r="DT1334" s="1"/>
      <c r="DU1334" s="1"/>
      <c r="DV1334" s="1"/>
      <c r="DW1334" s="1"/>
      <c r="DX1334" s="1"/>
      <c r="DY1334" s="1"/>
      <c r="DZ1334" s="1"/>
      <c r="EA1334" s="1"/>
      <c r="EB1334" s="1"/>
      <c r="EC1334" s="1"/>
      <c r="ED1334" s="1"/>
      <c r="EE1334" s="1"/>
      <c r="EF1334" s="1"/>
      <c r="EG1334" s="1"/>
      <c r="EH1334" s="1"/>
      <c r="EI1334" s="1"/>
      <c r="EJ1334" s="1"/>
      <c r="EK1334" s="1"/>
      <c r="EL1334" s="1"/>
      <c r="EM1334" s="1"/>
      <c r="EN1334" s="1"/>
      <c r="EO1334" s="1"/>
      <c r="EP1334" s="1"/>
      <c r="EQ1334" s="1"/>
      <c r="ER1334" s="1"/>
      <c r="ES1334" s="1"/>
      <c r="ET1334" s="1"/>
      <c r="EU1334" s="1"/>
      <c r="EV1334" s="1"/>
      <c r="EW1334" s="1"/>
      <c r="EX1334" s="1"/>
      <c r="EY1334" s="1"/>
      <c r="EZ1334" s="1"/>
      <c r="FA1334" s="1"/>
      <c r="FB1334" s="1"/>
      <c r="FC1334" s="1"/>
      <c r="FD1334" s="1"/>
      <c r="FE1334" s="1"/>
      <c r="FF1334" s="1"/>
      <c r="FG1334" s="1"/>
      <c r="FH1334" s="1"/>
      <c r="FI1334" s="1"/>
      <c r="FJ1334" s="1"/>
      <c r="FK1334" s="1"/>
      <c r="FL1334" s="1"/>
      <c r="FM1334" s="1"/>
      <c r="FN1334" s="1"/>
      <c r="FO1334" s="1"/>
      <c r="FP1334" s="1"/>
      <c r="FQ1334" s="1"/>
      <c r="FR1334" s="1"/>
      <c r="FS1334" s="1"/>
      <c r="FT1334" s="1"/>
      <c r="FU1334" s="1"/>
      <c r="FV1334" s="1"/>
      <c r="FW1334" s="1"/>
      <c r="FX1334" s="1"/>
      <c r="FY1334" s="1"/>
      <c r="FZ1334" s="1"/>
      <c r="GA1334" s="1"/>
      <c r="GB1334" s="1"/>
      <c r="GC1334" s="1"/>
      <c r="GD1334" s="1"/>
      <c r="GE1334" s="1"/>
      <c r="GF1334" s="1"/>
      <c r="GG1334" s="1"/>
      <c r="GH1334" s="1"/>
      <c r="GI1334" s="1"/>
      <c r="GJ1334" s="1"/>
      <c r="GK1334" s="1"/>
      <c r="GL1334" s="1"/>
      <c r="GM1334" s="1"/>
      <c r="GN1334" s="1"/>
      <c r="GO1334" s="1"/>
      <c r="GP1334" s="1"/>
      <c r="GQ1334" s="1"/>
      <c r="GR1334" s="1"/>
      <c r="GS1334" s="1"/>
      <c r="GT1334" s="1"/>
      <c r="GU1334" s="1"/>
      <c r="GV1334" s="1"/>
      <c r="GW1334" s="1"/>
      <c r="GX1334" s="1"/>
    </row>
    <row r="1335" spans="1:206" s="4" customFormat="1">
      <c r="A1335" s="6"/>
      <c r="B1335" s="6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2"/>
      <c r="U1335" s="2"/>
      <c r="V1335" s="79"/>
      <c r="W1335" s="146"/>
      <c r="X1335" s="129"/>
      <c r="Y1335" s="79"/>
      <c r="Z1335" s="77"/>
      <c r="AA1335" s="77"/>
      <c r="AB1335" s="2"/>
      <c r="AC1335" s="2"/>
      <c r="AD1335" s="239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  <c r="CM1335" s="1"/>
      <c r="CN1335" s="1"/>
      <c r="CO1335" s="1"/>
      <c r="CP1335" s="1"/>
      <c r="CQ1335" s="1"/>
      <c r="CR1335" s="1"/>
      <c r="CS1335" s="1"/>
      <c r="CT1335" s="1"/>
      <c r="CU1335" s="1"/>
      <c r="CV1335" s="1"/>
      <c r="CW1335" s="1"/>
      <c r="CX1335" s="1"/>
      <c r="CY1335" s="1"/>
      <c r="CZ1335" s="1"/>
      <c r="DA1335" s="1"/>
      <c r="DB1335" s="1"/>
      <c r="DC1335" s="1"/>
      <c r="DD1335" s="1"/>
      <c r="DE1335" s="1"/>
      <c r="DF1335" s="1"/>
      <c r="DG1335" s="1"/>
      <c r="DH1335" s="1"/>
      <c r="DI1335" s="1"/>
      <c r="DJ1335" s="1"/>
      <c r="DK1335" s="1"/>
      <c r="DL1335" s="1"/>
      <c r="DM1335" s="1"/>
      <c r="DN1335" s="1"/>
      <c r="DO1335" s="1"/>
      <c r="DP1335" s="1"/>
      <c r="DQ1335" s="1"/>
      <c r="DR1335" s="1"/>
      <c r="DS1335" s="1"/>
      <c r="DT1335" s="1"/>
      <c r="DU1335" s="1"/>
      <c r="DV1335" s="1"/>
      <c r="DW1335" s="1"/>
      <c r="DX1335" s="1"/>
      <c r="DY1335" s="1"/>
      <c r="DZ1335" s="1"/>
      <c r="EA1335" s="1"/>
      <c r="EB1335" s="1"/>
      <c r="EC1335" s="1"/>
      <c r="ED1335" s="1"/>
      <c r="EE1335" s="1"/>
      <c r="EF1335" s="1"/>
      <c r="EG1335" s="1"/>
      <c r="EH1335" s="1"/>
      <c r="EI1335" s="1"/>
      <c r="EJ1335" s="1"/>
      <c r="EK1335" s="1"/>
      <c r="EL1335" s="1"/>
      <c r="EM1335" s="1"/>
      <c r="EN1335" s="1"/>
      <c r="EO1335" s="1"/>
      <c r="EP1335" s="1"/>
      <c r="EQ1335" s="1"/>
      <c r="ER1335" s="1"/>
      <c r="ES1335" s="1"/>
      <c r="ET1335" s="1"/>
      <c r="EU1335" s="1"/>
      <c r="EV1335" s="1"/>
      <c r="EW1335" s="1"/>
      <c r="EX1335" s="1"/>
      <c r="EY1335" s="1"/>
      <c r="EZ1335" s="1"/>
      <c r="FA1335" s="1"/>
      <c r="FB1335" s="1"/>
      <c r="FC1335" s="1"/>
      <c r="FD1335" s="1"/>
      <c r="FE1335" s="1"/>
      <c r="FF1335" s="1"/>
      <c r="FG1335" s="1"/>
      <c r="FH1335" s="1"/>
      <c r="FI1335" s="1"/>
      <c r="FJ1335" s="1"/>
      <c r="FK1335" s="1"/>
      <c r="FL1335" s="1"/>
      <c r="FM1335" s="1"/>
      <c r="FN1335" s="1"/>
      <c r="FO1335" s="1"/>
      <c r="FP1335" s="1"/>
      <c r="FQ1335" s="1"/>
      <c r="FR1335" s="1"/>
      <c r="FS1335" s="1"/>
      <c r="FT1335" s="1"/>
      <c r="FU1335" s="1"/>
      <c r="FV1335" s="1"/>
      <c r="FW1335" s="1"/>
      <c r="FX1335" s="1"/>
      <c r="FY1335" s="1"/>
      <c r="FZ1335" s="1"/>
      <c r="GA1335" s="1"/>
      <c r="GB1335" s="1"/>
      <c r="GC1335" s="1"/>
      <c r="GD1335" s="1"/>
      <c r="GE1335" s="1"/>
      <c r="GF1335" s="1"/>
      <c r="GG1335" s="1"/>
      <c r="GH1335" s="1"/>
      <c r="GI1335" s="1"/>
      <c r="GJ1335" s="1"/>
      <c r="GK1335" s="1"/>
      <c r="GL1335" s="1"/>
      <c r="GM1335" s="1"/>
      <c r="GN1335" s="1"/>
      <c r="GO1335" s="1"/>
      <c r="GP1335" s="1"/>
      <c r="GQ1335" s="1"/>
      <c r="GR1335" s="1"/>
      <c r="GS1335" s="1"/>
      <c r="GT1335" s="1"/>
      <c r="GU1335" s="1"/>
      <c r="GV1335" s="1"/>
      <c r="GW1335" s="1"/>
      <c r="GX1335" s="1"/>
    </row>
    <row r="1336" spans="1:206" s="4" customFormat="1">
      <c r="A1336" s="6"/>
      <c r="B1336" s="6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2"/>
      <c r="U1336" s="2"/>
      <c r="V1336" s="79"/>
      <c r="W1336" s="146"/>
      <c r="X1336" s="129"/>
      <c r="Y1336" s="79"/>
      <c r="Z1336" s="77"/>
      <c r="AA1336" s="77"/>
      <c r="AB1336" s="2"/>
      <c r="AC1336" s="2"/>
      <c r="AD1336" s="239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1"/>
      <c r="DD1336" s="1"/>
      <c r="DE1336" s="1"/>
      <c r="DF1336" s="1"/>
      <c r="DG1336" s="1"/>
      <c r="DH1336" s="1"/>
      <c r="DI1336" s="1"/>
      <c r="DJ1336" s="1"/>
      <c r="DK1336" s="1"/>
      <c r="DL1336" s="1"/>
      <c r="DM1336" s="1"/>
      <c r="DN1336" s="1"/>
      <c r="DO1336" s="1"/>
      <c r="DP1336" s="1"/>
      <c r="DQ1336" s="1"/>
      <c r="DR1336" s="1"/>
      <c r="DS1336" s="1"/>
      <c r="DT1336" s="1"/>
      <c r="DU1336" s="1"/>
      <c r="DV1336" s="1"/>
      <c r="DW1336" s="1"/>
      <c r="DX1336" s="1"/>
      <c r="DY1336" s="1"/>
      <c r="DZ1336" s="1"/>
      <c r="EA1336" s="1"/>
      <c r="EB1336" s="1"/>
      <c r="EC1336" s="1"/>
      <c r="ED1336" s="1"/>
      <c r="EE1336" s="1"/>
      <c r="EF1336" s="1"/>
      <c r="EG1336" s="1"/>
      <c r="EH1336" s="1"/>
      <c r="EI1336" s="1"/>
      <c r="EJ1336" s="1"/>
      <c r="EK1336" s="1"/>
      <c r="EL1336" s="1"/>
      <c r="EM1336" s="1"/>
      <c r="EN1336" s="1"/>
      <c r="EO1336" s="1"/>
      <c r="EP1336" s="1"/>
      <c r="EQ1336" s="1"/>
      <c r="ER1336" s="1"/>
      <c r="ES1336" s="1"/>
      <c r="ET1336" s="1"/>
      <c r="EU1336" s="1"/>
      <c r="EV1336" s="1"/>
      <c r="EW1336" s="1"/>
      <c r="EX1336" s="1"/>
      <c r="EY1336" s="1"/>
      <c r="EZ1336" s="1"/>
      <c r="FA1336" s="1"/>
      <c r="FB1336" s="1"/>
      <c r="FC1336" s="1"/>
      <c r="FD1336" s="1"/>
      <c r="FE1336" s="1"/>
      <c r="FF1336" s="1"/>
      <c r="FG1336" s="1"/>
      <c r="FH1336" s="1"/>
      <c r="FI1336" s="1"/>
      <c r="FJ1336" s="1"/>
      <c r="FK1336" s="1"/>
      <c r="FL1336" s="1"/>
      <c r="FM1336" s="1"/>
      <c r="FN1336" s="1"/>
      <c r="FO1336" s="1"/>
      <c r="FP1336" s="1"/>
      <c r="FQ1336" s="1"/>
      <c r="FR1336" s="1"/>
      <c r="FS1336" s="1"/>
      <c r="FT1336" s="1"/>
      <c r="FU1336" s="1"/>
      <c r="FV1336" s="1"/>
      <c r="FW1336" s="1"/>
      <c r="FX1336" s="1"/>
      <c r="FY1336" s="1"/>
      <c r="FZ1336" s="1"/>
      <c r="GA1336" s="1"/>
      <c r="GB1336" s="1"/>
      <c r="GC1336" s="1"/>
      <c r="GD1336" s="1"/>
      <c r="GE1336" s="1"/>
      <c r="GF1336" s="1"/>
      <c r="GG1336" s="1"/>
      <c r="GH1336" s="1"/>
      <c r="GI1336" s="1"/>
      <c r="GJ1336" s="1"/>
      <c r="GK1336" s="1"/>
      <c r="GL1336" s="1"/>
      <c r="GM1336" s="1"/>
      <c r="GN1336" s="1"/>
      <c r="GO1336" s="1"/>
      <c r="GP1336" s="1"/>
      <c r="GQ1336" s="1"/>
      <c r="GR1336" s="1"/>
      <c r="GS1336" s="1"/>
      <c r="GT1336" s="1"/>
      <c r="GU1336" s="1"/>
      <c r="GV1336" s="1"/>
      <c r="GW1336" s="1"/>
      <c r="GX1336" s="1"/>
    </row>
    <row r="1337" spans="1:206" s="4" customFormat="1">
      <c r="A1337" s="6"/>
      <c r="B1337" s="6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2"/>
      <c r="U1337" s="2"/>
      <c r="V1337" s="79"/>
      <c r="W1337" s="146"/>
      <c r="X1337" s="129"/>
      <c r="Y1337" s="79"/>
      <c r="Z1337" s="77"/>
      <c r="AA1337" s="77"/>
      <c r="AB1337" s="2"/>
      <c r="AC1337" s="2"/>
      <c r="AD1337" s="239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1"/>
      <c r="DD1337" s="1"/>
      <c r="DE1337" s="1"/>
      <c r="DF1337" s="1"/>
      <c r="DG1337" s="1"/>
      <c r="DH1337" s="1"/>
      <c r="DI1337" s="1"/>
      <c r="DJ1337" s="1"/>
      <c r="DK1337" s="1"/>
      <c r="DL1337" s="1"/>
      <c r="DM1337" s="1"/>
      <c r="DN1337" s="1"/>
      <c r="DO1337" s="1"/>
      <c r="DP1337" s="1"/>
      <c r="DQ1337" s="1"/>
      <c r="DR1337" s="1"/>
      <c r="DS1337" s="1"/>
      <c r="DT1337" s="1"/>
      <c r="DU1337" s="1"/>
      <c r="DV1337" s="1"/>
      <c r="DW1337" s="1"/>
      <c r="DX1337" s="1"/>
      <c r="DY1337" s="1"/>
      <c r="DZ1337" s="1"/>
      <c r="EA1337" s="1"/>
      <c r="EB1337" s="1"/>
      <c r="EC1337" s="1"/>
      <c r="ED1337" s="1"/>
      <c r="EE1337" s="1"/>
      <c r="EF1337" s="1"/>
      <c r="EG1337" s="1"/>
      <c r="EH1337" s="1"/>
      <c r="EI1337" s="1"/>
      <c r="EJ1337" s="1"/>
      <c r="EK1337" s="1"/>
      <c r="EL1337" s="1"/>
      <c r="EM1337" s="1"/>
      <c r="EN1337" s="1"/>
      <c r="EO1337" s="1"/>
      <c r="EP1337" s="1"/>
      <c r="EQ1337" s="1"/>
      <c r="ER1337" s="1"/>
      <c r="ES1337" s="1"/>
      <c r="ET1337" s="1"/>
      <c r="EU1337" s="1"/>
      <c r="EV1337" s="1"/>
      <c r="EW1337" s="1"/>
      <c r="EX1337" s="1"/>
      <c r="EY1337" s="1"/>
      <c r="EZ1337" s="1"/>
      <c r="FA1337" s="1"/>
      <c r="FB1337" s="1"/>
      <c r="FC1337" s="1"/>
      <c r="FD1337" s="1"/>
      <c r="FE1337" s="1"/>
      <c r="FF1337" s="1"/>
      <c r="FG1337" s="1"/>
      <c r="FH1337" s="1"/>
      <c r="FI1337" s="1"/>
      <c r="FJ1337" s="1"/>
      <c r="FK1337" s="1"/>
      <c r="FL1337" s="1"/>
      <c r="FM1337" s="1"/>
      <c r="FN1337" s="1"/>
      <c r="FO1337" s="1"/>
      <c r="FP1337" s="1"/>
      <c r="FQ1337" s="1"/>
      <c r="FR1337" s="1"/>
      <c r="FS1337" s="1"/>
      <c r="FT1337" s="1"/>
      <c r="FU1337" s="1"/>
      <c r="FV1337" s="1"/>
      <c r="FW1337" s="1"/>
      <c r="FX1337" s="1"/>
      <c r="FY1337" s="1"/>
      <c r="FZ1337" s="1"/>
      <c r="GA1337" s="1"/>
      <c r="GB1337" s="1"/>
      <c r="GC1337" s="1"/>
      <c r="GD1337" s="1"/>
      <c r="GE1337" s="1"/>
      <c r="GF1337" s="1"/>
      <c r="GG1337" s="1"/>
      <c r="GH1337" s="1"/>
      <c r="GI1337" s="1"/>
      <c r="GJ1337" s="1"/>
      <c r="GK1337" s="1"/>
      <c r="GL1337" s="1"/>
      <c r="GM1337" s="1"/>
      <c r="GN1337" s="1"/>
      <c r="GO1337" s="1"/>
      <c r="GP1337" s="1"/>
      <c r="GQ1337" s="1"/>
      <c r="GR1337" s="1"/>
      <c r="GS1337" s="1"/>
      <c r="GT1337" s="1"/>
      <c r="GU1337" s="1"/>
      <c r="GV1337" s="1"/>
      <c r="GW1337" s="1"/>
      <c r="GX1337" s="1"/>
    </row>
    <row r="1338" spans="1:206" s="4" customFormat="1">
      <c r="A1338" s="6"/>
      <c r="B1338" s="6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2"/>
      <c r="U1338" s="2"/>
      <c r="V1338" s="79"/>
      <c r="W1338" s="146"/>
      <c r="X1338" s="129"/>
      <c r="Y1338" s="79"/>
      <c r="Z1338" s="77"/>
      <c r="AA1338" s="77"/>
      <c r="AB1338" s="2"/>
      <c r="AC1338" s="2"/>
      <c r="AD1338" s="239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1"/>
      <c r="DD1338" s="1"/>
      <c r="DE1338" s="1"/>
      <c r="DF1338" s="1"/>
      <c r="DG1338" s="1"/>
      <c r="DH1338" s="1"/>
      <c r="DI1338" s="1"/>
      <c r="DJ1338" s="1"/>
      <c r="DK1338" s="1"/>
      <c r="DL1338" s="1"/>
      <c r="DM1338" s="1"/>
      <c r="DN1338" s="1"/>
      <c r="DO1338" s="1"/>
      <c r="DP1338" s="1"/>
      <c r="DQ1338" s="1"/>
      <c r="DR1338" s="1"/>
      <c r="DS1338" s="1"/>
      <c r="DT1338" s="1"/>
      <c r="DU1338" s="1"/>
      <c r="DV1338" s="1"/>
      <c r="DW1338" s="1"/>
      <c r="DX1338" s="1"/>
      <c r="DY1338" s="1"/>
      <c r="DZ1338" s="1"/>
      <c r="EA1338" s="1"/>
      <c r="EB1338" s="1"/>
      <c r="EC1338" s="1"/>
      <c r="ED1338" s="1"/>
      <c r="EE1338" s="1"/>
      <c r="EF1338" s="1"/>
      <c r="EG1338" s="1"/>
      <c r="EH1338" s="1"/>
      <c r="EI1338" s="1"/>
      <c r="EJ1338" s="1"/>
      <c r="EK1338" s="1"/>
      <c r="EL1338" s="1"/>
      <c r="EM1338" s="1"/>
      <c r="EN1338" s="1"/>
      <c r="EO1338" s="1"/>
      <c r="EP1338" s="1"/>
      <c r="EQ1338" s="1"/>
      <c r="ER1338" s="1"/>
      <c r="ES1338" s="1"/>
      <c r="ET1338" s="1"/>
      <c r="EU1338" s="1"/>
      <c r="EV1338" s="1"/>
      <c r="EW1338" s="1"/>
      <c r="EX1338" s="1"/>
      <c r="EY1338" s="1"/>
      <c r="EZ1338" s="1"/>
      <c r="FA1338" s="1"/>
      <c r="FB1338" s="1"/>
      <c r="FC1338" s="1"/>
      <c r="FD1338" s="1"/>
      <c r="FE1338" s="1"/>
      <c r="FF1338" s="1"/>
      <c r="FG1338" s="1"/>
      <c r="FH1338" s="1"/>
      <c r="FI1338" s="1"/>
      <c r="FJ1338" s="1"/>
      <c r="FK1338" s="1"/>
      <c r="FL1338" s="1"/>
      <c r="FM1338" s="1"/>
      <c r="FN1338" s="1"/>
      <c r="FO1338" s="1"/>
      <c r="FP1338" s="1"/>
      <c r="FQ1338" s="1"/>
      <c r="FR1338" s="1"/>
      <c r="FS1338" s="1"/>
      <c r="FT1338" s="1"/>
      <c r="FU1338" s="1"/>
      <c r="FV1338" s="1"/>
      <c r="FW1338" s="1"/>
      <c r="FX1338" s="1"/>
      <c r="FY1338" s="1"/>
      <c r="FZ1338" s="1"/>
      <c r="GA1338" s="1"/>
      <c r="GB1338" s="1"/>
      <c r="GC1338" s="1"/>
      <c r="GD1338" s="1"/>
      <c r="GE1338" s="1"/>
      <c r="GF1338" s="1"/>
      <c r="GG1338" s="1"/>
      <c r="GH1338" s="1"/>
      <c r="GI1338" s="1"/>
      <c r="GJ1338" s="1"/>
      <c r="GK1338" s="1"/>
      <c r="GL1338" s="1"/>
      <c r="GM1338" s="1"/>
      <c r="GN1338" s="1"/>
      <c r="GO1338" s="1"/>
      <c r="GP1338" s="1"/>
      <c r="GQ1338" s="1"/>
      <c r="GR1338" s="1"/>
      <c r="GS1338" s="1"/>
      <c r="GT1338" s="1"/>
      <c r="GU1338" s="1"/>
      <c r="GV1338" s="1"/>
      <c r="GW1338" s="1"/>
      <c r="GX1338" s="1"/>
    </row>
    <row r="1339" spans="1:206" s="4" customFormat="1">
      <c r="A1339" s="6"/>
      <c r="B1339" s="6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2"/>
      <c r="U1339" s="2"/>
      <c r="V1339" s="79"/>
      <c r="W1339" s="146"/>
      <c r="X1339" s="129"/>
      <c r="Y1339" s="79"/>
      <c r="Z1339" s="77"/>
      <c r="AA1339" s="77"/>
      <c r="AB1339" s="2"/>
      <c r="AC1339" s="2"/>
      <c r="AD1339" s="239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  <c r="CZ1339" s="1"/>
      <c r="DA1339" s="1"/>
      <c r="DB1339" s="1"/>
      <c r="DC1339" s="1"/>
      <c r="DD1339" s="1"/>
      <c r="DE1339" s="1"/>
      <c r="DF1339" s="1"/>
      <c r="DG1339" s="1"/>
      <c r="DH1339" s="1"/>
      <c r="DI1339" s="1"/>
      <c r="DJ1339" s="1"/>
      <c r="DK1339" s="1"/>
      <c r="DL1339" s="1"/>
      <c r="DM1339" s="1"/>
      <c r="DN1339" s="1"/>
      <c r="DO1339" s="1"/>
      <c r="DP1339" s="1"/>
      <c r="DQ1339" s="1"/>
      <c r="DR1339" s="1"/>
      <c r="DS1339" s="1"/>
      <c r="DT1339" s="1"/>
      <c r="DU1339" s="1"/>
      <c r="DV1339" s="1"/>
      <c r="DW1339" s="1"/>
      <c r="DX1339" s="1"/>
      <c r="DY1339" s="1"/>
      <c r="DZ1339" s="1"/>
      <c r="EA1339" s="1"/>
      <c r="EB1339" s="1"/>
      <c r="EC1339" s="1"/>
      <c r="ED1339" s="1"/>
      <c r="EE1339" s="1"/>
      <c r="EF1339" s="1"/>
      <c r="EG1339" s="1"/>
      <c r="EH1339" s="1"/>
      <c r="EI1339" s="1"/>
      <c r="EJ1339" s="1"/>
      <c r="EK1339" s="1"/>
      <c r="EL1339" s="1"/>
      <c r="EM1339" s="1"/>
      <c r="EN1339" s="1"/>
      <c r="EO1339" s="1"/>
      <c r="EP1339" s="1"/>
      <c r="EQ1339" s="1"/>
      <c r="ER1339" s="1"/>
      <c r="ES1339" s="1"/>
      <c r="ET1339" s="1"/>
      <c r="EU1339" s="1"/>
      <c r="EV1339" s="1"/>
      <c r="EW1339" s="1"/>
      <c r="EX1339" s="1"/>
      <c r="EY1339" s="1"/>
      <c r="EZ1339" s="1"/>
      <c r="FA1339" s="1"/>
      <c r="FB1339" s="1"/>
      <c r="FC1339" s="1"/>
      <c r="FD1339" s="1"/>
      <c r="FE1339" s="1"/>
      <c r="FF1339" s="1"/>
      <c r="FG1339" s="1"/>
      <c r="FH1339" s="1"/>
      <c r="FI1339" s="1"/>
      <c r="FJ1339" s="1"/>
      <c r="FK1339" s="1"/>
      <c r="FL1339" s="1"/>
      <c r="FM1339" s="1"/>
      <c r="FN1339" s="1"/>
      <c r="FO1339" s="1"/>
      <c r="FP1339" s="1"/>
      <c r="FQ1339" s="1"/>
      <c r="FR1339" s="1"/>
      <c r="FS1339" s="1"/>
      <c r="FT1339" s="1"/>
      <c r="FU1339" s="1"/>
      <c r="FV1339" s="1"/>
      <c r="FW1339" s="1"/>
      <c r="FX1339" s="1"/>
      <c r="FY1339" s="1"/>
      <c r="FZ1339" s="1"/>
      <c r="GA1339" s="1"/>
      <c r="GB1339" s="1"/>
      <c r="GC1339" s="1"/>
      <c r="GD1339" s="1"/>
      <c r="GE1339" s="1"/>
      <c r="GF1339" s="1"/>
      <c r="GG1339" s="1"/>
      <c r="GH1339" s="1"/>
      <c r="GI1339" s="1"/>
      <c r="GJ1339" s="1"/>
      <c r="GK1339" s="1"/>
      <c r="GL1339" s="1"/>
      <c r="GM1339" s="1"/>
      <c r="GN1339" s="1"/>
      <c r="GO1339" s="1"/>
      <c r="GP1339" s="1"/>
      <c r="GQ1339" s="1"/>
      <c r="GR1339" s="1"/>
      <c r="GS1339" s="1"/>
      <c r="GT1339" s="1"/>
      <c r="GU1339" s="1"/>
      <c r="GV1339" s="1"/>
      <c r="GW1339" s="1"/>
      <c r="GX1339" s="1"/>
    </row>
    <row r="1340" spans="1:206" s="4" customFormat="1">
      <c r="A1340" s="6"/>
      <c r="B1340" s="6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2"/>
      <c r="U1340" s="2"/>
      <c r="V1340" s="79"/>
      <c r="W1340" s="146"/>
      <c r="X1340" s="129"/>
      <c r="Y1340" s="79"/>
      <c r="Z1340" s="77"/>
      <c r="AA1340" s="77"/>
      <c r="AB1340" s="2"/>
      <c r="AC1340" s="2"/>
      <c r="AD1340" s="239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  <c r="CZ1340" s="1"/>
      <c r="DA1340" s="1"/>
      <c r="DB1340" s="1"/>
      <c r="DC1340" s="1"/>
      <c r="DD1340" s="1"/>
      <c r="DE1340" s="1"/>
      <c r="DF1340" s="1"/>
      <c r="DG1340" s="1"/>
      <c r="DH1340" s="1"/>
      <c r="DI1340" s="1"/>
      <c r="DJ1340" s="1"/>
      <c r="DK1340" s="1"/>
      <c r="DL1340" s="1"/>
      <c r="DM1340" s="1"/>
      <c r="DN1340" s="1"/>
      <c r="DO1340" s="1"/>
      <c r="DP1340" s="1"/>
      <c r="DQ1340" s="1"/>
      <c r="DR1340" s="1"/>
      <c r="DS1340" s="1"/>
      <c r="DT1340" s="1"/>
      <c r="DU1340" s="1"/>
      <c r="DV1340" s="1"/>
      <c r="DW1340" s="1"/>
      <c r="DX1340" s="1"/>
      <c r="DY1340" s="1"/>
      <c r="DZ1340" s="1"/>
      <c r="EA1340" s="1"/>
      <c r="EB1340" s="1"/>
      <c r="EC1340" s="1"/>
      <c r="ED1340" s="1"/>
      <c r="EE1340" s="1"/>
      <c r="EF1340" s="1"/>
      <c r="EG1340" s="1"/>
      <c r="EH1340" s="1"/>
      <c r="EI1340" s="1"/>
      <c r="EJ1340" s="1"/>
      <c r="EK1340" s="1"/>
      <c r="EL1340" s="1"/>
      <c r="EM1340" s="1"/>
      <c r="EN1340" s="1"/>
      <c r="EO1340" s="1"/>
      <c r="EP1340" s="1"/>
      <c r="EQ1340" s="1"/>
      <c r="ER1340" s="1"/>
      <c r="ES1340" s="1"/>
      <c r="ET1340" s="1"/>
      <c r="EU1340" s="1"/>
      <c r="EV1340" s="1"/>
      <c r="EW1340" s="1"/>
      <c r="EX1340" s="1"/>
      <c r="EY1340" s="1"/>
      <c r="EZ1340" s="1"/>
      <c r="FA1340" s="1"/>
      <c r="FB1340" s="1"/>
      <c r="FC1340" s="1"/>
      <c r="FD1340" s="1"/>
      <c r="FE1340" s="1"/>
      <c r="FF1340" s="1"/>
      <c r="FG1340" s="1"/>
      <c r="FH1340" s="1"/>
      <c r="FI1340" s="1"/>
      <c r="FJ1340" s="1"/>
      <c r="FK1340" s="1"/>
      <c r="FL1340" s="1"/>
      <c r="FM1340" s="1"/>
      <c r="FN1340" s="1"/>
      <c r="FO1340" s="1"/>
      <c r="FP1340" s="1"/>
      <c r="FQ1340" s="1"/>
      <c r="FR1340" s="1"/>
      <c r="FS1340" s="1"/>
      <c r="FT1340" s="1"/>
      <c r="FU1340" s="1"/>
      <c r="FV1340" s="1"/>
      <c r="FW1340" s="1"/>
      <c r="FX1340" s="1"/>
      <c r="FY1340" s="1"/>
      <c r="FZ1340" s="1"/>
      <c r="GA1340" s="1"/>
      <c r="GB1340" s="1"/>
      <c r="GC1340" s="1"/>
      <c r="GD1340" s="1"/>
      <c r="GE1340" s="1"/>
      <c r="GF1340" s="1"/>
      <c r="GG1340" s="1"/>
      <c r="GH1340" s="1"/>
      <c r="GI1340" s="1"/>
      <c r="GJ1340" s="1"/>
      <c r="GK1340" s="1"/>
      <c r="GL1340" s="1"/>
      <c r="GM1340" s="1"/>
      <c r="GN1340" s="1"/>
      <c r="GO1340" s="1"/>
      <c r="GP1340" s="1"/>
      <c r="GQ1340" s="1"/>
      <c r="GR1340" s="1"/>
      <c r="GS1340" s="1"/>
      <c r="GT1340" s="1"/>
      <c r="GU1340" s="1"/>
      <c r="GV1340" s="1"/>
      <c r="GW1340" s="1"/>
      <c r="GX1340" s="1"/>
    </row>
    <row r="1341" spans="1:206" s="4" customFormat="1">
      <c r="A1341" s="6"/>
      <c r="B1341" s="6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2"/>
      <c r="U1341" s="2"/>
      <c r="V1341" s="79"/>
      <c r="W1341" s="146"/>
      <c r="X1341" s="129"/>
      <c r="Y1341" s="79"/>
      <c r="Z1341" s="77"/>
      <c r="AA1341" s="77"/>
      <c r="AB1341" s="2"/>
      <c r="AC1341" s="2"/>
      <c r="AD1341" s="239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  <c r="CZ1341" s="1"/>
      <c r="DA1341" s="1"/>
      <c r="DB1341" s="1"/>
      <c r="DC1341" s="1"/>
      <c r="DD1341" s="1"/>
      <c r="DE1341" s="1"/>
      <c r="DF1341" s="1"/>
      <c r="DG1341" s="1"/>
      <c r="DH1341" s="1"/>
      <c r="DI1341" s="1"/>
      <c r="DJ1341" s="1"/>
      <c r="DK1341" s="1"/>
      <c r="DL1341" s="1"/>
      <c r="DM1341" s="1"/>
      <c r="DN1341" s="1"/>
      <c r="DO1341" s="1"/>
      <c r="DP1341" s="1"/>
      <c r="DQ1341" s="1"/>
      <c r="DR1341" s="1"/>
      <c r="DS1341" s="1"/>
      <c r="DT1341" s="1"/>
      <c r="DU1341" s="1"/>
      <c r="DV1341" s="1"/>
      <c r="DW1341" s="1"/>
      <c r="DX1341" s="1"/>
      <c r="DY1341" s="1"/>
      <c r="DZ1341" s="1"/>
      <c r="EA1341" s="1"/>
      <c r="EB1341" s="1"/>
      <c r="EC1341" s="1"/>
      <c r="ED1341" s="1"/>
      <c r="EE1341" s="1"/>
      <c r="EF1341" s="1"/>
      <c r="EG1341" s="1"/>
      <c r="EH1341" s="1"/>
      <c r="EI1341" s="1"/>
      <c r="EJ1341" s="1"/>
      <c r="EK1341" s="1"/>
      <c r="EL1341" s="1"/>
      <c r="EM1341" s="1"/>
      <c r="EN1341" s="1"/>
      <c r="EO1341" s="1"/>
      <c r="EP1341" s="1"/>
      <c r="EQ1341" s="1"/>
      <c r="ER1341" s="1"/>
      <c r="ES1341" s="1"/>
      <c r="ET1341" s="1"/>
      <c r="EU1341" s="1"/>
      <c r="EV1341" s="1"/>
      <c r="EW1341" s="1"/>
      <c r="EX1341" s="1"/>
      <c r="EY1341" s="1"/>
      <c r="EZ1341" s="1"/>
      <c r="FA1341" s="1"/>
      <c r="FB1341" s="1"/>
      <c r="FC1341" s="1"/>
      <c r="FD1341" s="1"/>
      <c r="FE1341" s="1"/>
      <c r="FF1341" s="1"/>
      <c r="FG1341" s="1"/>
      <c r="FH1341" s="1"/>
      <c r="FI1341" s="1"/>
      <c r="FJ1341" s="1"/>
      <c r="FK1341" s="1"/>
      <c r="FL1341" s="1"/>
      <c r="FM1341" s="1"/>
      <c r="FN1341" s="1"/>
      <c r="FO1341" s="1"/>
      <c r="FP1341" s="1"/>
      <c r="FQ1341" s="1"/>
      <c r="FR1341" s="1"/>
      <c r="FS1341" s="1"/>
      <c r="FT1341" s="1"/>
      <c r="FU1341" s="1"/>
      <c r="FV1341" s="1"/>
      <c r="FW1341" s="1"/>
      <c r="FX1341" s="1"/>
      <c r="FY1341" s="1"/>
      <c r="FZ1341" s="1"/>
      <c r="GA1341" s="1"/>
      <c r="GB1341" s="1"/>
      <c r="GC1341" s="1"/>
      <c r="GD1341" s="1"/>
      <c r="GE1341" s="1"/>
      <c r="GF1341" s="1"/>
      <c r="GG1341" s="1"/>
      <c r="GH1341" s="1"/>
      <c r="GI1341" s="1"/>
      <c r="GJ1341" s="1"/>
      <c r="GK1341" s="1"/>
      <c r="GL1341" s="1"/>
      <c r="GM1341" s="1"/>
      <c r="GN1341" s="1"/>
      <c r="GO1341" s="1"/>
      <c r="GP1341" s="1"/>
      <c r="GQ1341" s="1"/>
      <c r="GR1341" s="1"/>
      <c r="GS1341" s="1"/>
      <c r="GT1341" s="1"/>
      <c r="GU1341" s="1"/>
      <c r="GV1341" s="1"/>
      <c r="GW1341" s="1"/>
      <c r="GX1341" s="1"/>
    </row>
    <row r="1342" spans="1:206" s="4" customFormat="1">
      <c r="A1342" s="6"/>
      <c r="B1342" s="6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2"/>
      <c r="U1342" s="2"/>
      <c r="V1342" s="79"/>
      <c r="W1342" s="146"/>
      <c r="X1342" s="129"/>
      <c r="Y1342" s="79"/>
      <c r="Z1342" s="77"/>
      <c r="AA1342" s="77"/>
      <c r="AB1342" s="2"/>
      <c r="AC1342" s="2"/>
      <c r="AD1342" s="239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  <c r="CZ1342" s="1"/>
      <c r="DA1342" s="1"/>
      <c r="DB1342" s="1"/>
      <c r="DC1342" s="1"/>
      <c r="DD1342" s="1"/>
      <c r="DE1342" s="1"/>
      <c r="DF1342" s="1"/>
      <c r="DG1342" s="1"/>
      <c r="DH1342" s="1"/>
      <c r="DI1342" s="1"/>
      <c r="DJ1342" s="1"/>
      <c r="DK1342" s="1"/>
      <c r="DL1342" s="1"/>
      <c r="DM1342" s="1"/>
      <c r="DN1342" s="1"/>
      <c r="DO1342" s="1"/>
      <c r="DP1342" s="1"/>
      <c r="DQ1342" s="1"/>
      <c r="DR1342" s="1"/>
      <c r="DS1342" s="1"/>
      <c r="DT1342" s="1"/>
      <c r="DU1342" s="1"/>
      <c r="DV1342" s="1"/>
      <c r="DW1342" s="1"/>
      <c r="DX1342" s="1"/>
      <c r="DY1342" s="1"/>
      <c r="DZ1342" s="1"/>
      <c r="EA1342" s="1"/>
      <c r="EB1342" s="1"/>
      <c r="EC1342" s="1"/>
      <c r="ED1342" s="1"/>
      <c r="EE1342" s="1"/>
      <c r="EF1342" s="1"/>
      <c r="EG1342" s="1"/>
      <c r="EH1342" s="1"/>
      <c r="EI1342" s="1"/>
      <c r="EJ1342" s="1"/>
      <c r="EK1342" s="1"/>
      <c r="EL1342" s="1"/>
      <c r="EM1342" s="1"/>
      <c r="EN1342" s="1"/>
      <c r="EO1342" s="1"/>
      <c r="EP1342" s="1"/>
      <c r="EQ1342" s="1"/>
      <c r="ER1342" s="1"/>
      <c r="ES1342" s="1"/>
      <c r="ET1342" s="1"/>
      <c r="EU1342" s="1"/>
      <c r="EV1342" s="1"/>
      <c r="EW1342" s="1"/>
      <c r="EX1342" s="1"/>
      <c r="EY1342" s="1"/>
      <c r="EZ1342" s="1"/>
      <c r="FA1342" s="1"/>
      <c r="FB1342" s="1"/>
      <c r="FC1342" s="1"/>
      <c r="FD1342" s="1"/>
      <c r="FE1342" s="1"/>
      <c r="FF1342" s="1"/>
      <c r="FG1342" s="1"/>
      <c r="FH1342" s="1"/>
      <c r="FI1342" s="1"/>
      <c r="FJ1342" s="1"/>
      <c r="FK1342" s="1"/>
      <c r="FL1342" s="1"/>
      <c r="FM1342" s="1"/>
      <c r="FN1342" s="1"/>
      <c r="FO1342" s="1"/>
      <c r="FP1342" s="1"/>
      <c r="FQ1342" s="1"/>
      <c r="FR1342" s="1"/>
      <c r="FS1342" s="1"/>
      <c r="FT1342" s="1"/>
      <c r="FU1342" s="1"/>
      <c r="FV1342" s="1"/>
      <c r="FW1342" s="1"/>
      <c r="FX1342" s="1"/>
      <c r="FY1342" s="1"/>
      <c r="FZ1342" s="1"/>
      <c r="GA1342" s="1"/>
      <c r="GB1342" s="1"/>
      <c r="GC1342" s="1"/>
      <c r="GD1342" s="1"/>
      <c r="GE1342" s="1"/>
      <c r="GF1342" s="1"/>
      <c r="GG1342" s="1"/>
      <c r="GH1342" s="1"/>
      <c r="GI1342" s="1"/>
      <c r="GJ1342" s="1"/>
      <c r="GK1342" s="1"/>
      <c r="GL1342" s="1"/>
      <c r="GM1342" s="1"/>
      <c r="GN1342" s="1"/>
      <c r="GO1342" s="1"/>
      <c r="GP1342" s="1"/>
      <c r="GQ1342" s="1"/>
      <c r="GR1342" s="1"/>
      <c r="GS1342" s="1"/>
      <c r="GT1342" s="1"/>
      <c r="GU1342" s="1"/>
      <c r="GV1342" s="1"/>
      <c r="GW1342" s="1"/>
      <c r="GX1342" s="1"/>
    </row>
    <row r="1343" spans="1:206" s="4" customFormat="1">
      <c r="A1343" s="6"/>
      <c r="B1343" s="6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2"/>
      <c r="U1343" s="2"/>
      <c r="V1343" s="79"/>
      <c r="W1343" s="146"/>
      <c r="X1343" s="129"/>
      <c r="Y1343" s="79"/>
      <c r="Z1343" s="77"/>
      <c r="AA1343" s="77"/>
      <c r="AB1343" s="2"/>
      <c r="AC1343" s="2"/>
      <c r="AD1343" s="239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  <c r="CM1343" s="1"/>
      <c r="CN1343" s="1"/>
      <c r="CO1343" s="1"/>
      <c r="CP1343" s="1"/>
      <c r="CQ1343" s="1"/>
      <c r="CR1343" s="1"/>
      <c r="CS1343" s="1"/>
      <c r="CT1343" s="1"/>
      <c r="CU1343" s="1"/>
      <c r="CV1343" s="1"/>
      <c r="CW1343" s="1"/>
      <c r="CX1343" s="1"/>
      <c r="CY1343" s="1"/>
      <c r="CZ1343" s="1"/>
      <c r="DA1343" s="1"/>
      <c r="DB1343" s="1"/>
      <c r="DC1343" s="1"/>
      <c r="DD1343" s="1"/>
      <c r="DE1343" s="1"/>
      <c r="DF1343" s="1"/>
      <c r="DG1343" s="1"/>
      <c r="DH1343" s="1"/>
      <c r="DI1343" s="1"/>
      <c r="DJ1343" s="1"/>
      <c r="DK1343" s="1"/>
      <c r="DL1343" s="1"/>
      <c r="DM1343" s="1"/>
      <c r="DN1343" s="1"/>
      <c r="DO1343" s="1"/>
      <c r="DP1343" s="1"/>
      <c r="DQ1343" s="1"/>
      <c r="DR1343" s="1"/>
      <c r="DS1343" s="1"/>
      <c r="DT1343" s="1"/>
      <c r="DU1343" s="1"/>
      <c r="DV1343" s="1"/>
      <c r="DW1343" s="1"/>
      <c r="DX1343" s="1"/>
      <c r="DY1343" s="1"/>
      <c r="DZ1343" s="1"/>
      <c r="EA1343" s="1"/>
      <c r="EB1343" s="1"/>
      <c r="EC1343" s="1"/>
      <c r="ED1343" s="1"/>
      <c r="EE1343" s="1"/>
      <c r="EF1343" s="1"/>
      <c r="EG1343" s="1"/>
      <c r="EH1343" s="1"/>
      <c r="EI1343" s="1"/>
      <c r="EJ1343" s="1"/>
      <c r="EK1343" s="1"/>
      <c r="EL1343" s="1"/>
      <c r="EM1343" s="1"/>
      <c r="EN1343" s="1"/>
      <c r="EO1343" s="1"/>
      <c r="EP1343" s="1"/>
      <c r="EQ1343" s="1"/>
      <c r="ER1343" s="1"/>
      <c r="ES1343" s="1"/>
      <c r="ET1343" s="1"/>
      <c r="EU1343" s="1"/>
      <c r="EV1343" s="1"/>
      <c r="EW1343" s="1"/>
      <c r="EX1343" s="1"/>
      <c r="EY1343" s="1"/>
      <c r="EZ1343" s="1"/>
      <c r="FA1343" s="1"/>
      <c r="FB1343" s="1"/>
      <c r="FC1343" s="1"/>
      <c r="FD1343" s="1"/>
      <c r="FE1343" s="1"/>
      <c r="FF1343" s="1"/>
      <c r="FG1343" s="1"/>
      <c r="FH1343" s="1"/>
      <c r="FI1343" s="1"/>
      <c r="FJ1343" s="1"/>
      <c r="FK1343" s="1"/>
      <c r="FL1343" s="1"/>
      <c r="FM1343" s="1"/>
      <c r="FN1343" s="1"/>
      <c r="FO1343" s="1"/>
      <c r="FP1343" s="1"/>
      <c r="FQ1343" s="1"/>
      <c r="FR1343" s="1"/>
      <c r="FS1343" s="1"/>
      <c r="FT1343" s="1"/>
      <c r="FU1343" s="1"/>
      <c r="FV1343" s="1"/>
      <c r="FW1343" s="1"/>
      <c r="FX1343" s="1"/>
      <c r="FY1343" s="1"/>
      <c r="FZ1343" s="1"/>
      <c r="GA1343" s="1"/>
      <c r="GB1343" s="1"/>
      <c r="GC1343" s="1"/>
      <c r="GD1343" s="1"/>
      <c r="GE1343" s="1"/>
      <c r="GF1343" s="1"/>
      <c r="GG1343" s="1"/>
      <c r="GH1343" s="1"/>
      <c r="GI1343" s="1"/>
      <c r="GJ1343" s="1"/>
      <c r="GK1343" s="1"/>
      <c r="GL1343" s="1"/>
      <c r="GM1343" s="1"/>
      <c r="GN1343" s="1"/>
      <c r="GO1343" s="1"/>
      <c r="GP1343" s="1"/>
      <c r="GQ1343" s="1"/>
      <c r="GR1343" s="1"/>
      <c r="GS1343" s="1"/>
      <c r="GT1343" s="1"/>
      <c r="GU1343" s="1"/>
      <c r="GV1343" s="1"/>
      <c r="GW1343" s="1"/>
      <c r="GX1343" s="1"/>
    </row>
    <row r="1344" spans="1:206" s="4" customFormat="1">
      <c r="A1344" s="6"/>
      <c r="B1344" s="6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2"/>
      <c r="U1344" s="2"/>
      <c r="V1344" s="79"/>
      <c r="W1344" s="146"/>
      <c r="X1344" s="129"/>
      <c r="Y1344" s="79"/>
      <c r="Z1344" s="77"/>
      <c r="AA1344" s="77"/>
      <c r="AB1344" s="2"/>
      <c r="AC1344" s="2"/>
      <c r="AD1344" s="239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  <c r="CI1344" s="1"/>
      <c r="CJ1344" s="1"/>
      <c r="CK1344" s="1"/>
      <c r="CL1344" s="1"/>
      <c r="CM1344" s="1"/>
      <c r="CN1344" s="1"/>
      <c r="CO1344" s="1"/>
      <c r="CP1344" s="1"/>
      <c r="CQ1344" s="1"/>
      <c r="CR1344" s="1"/>
      <c r="CS1344" s="1"/>
      <c r="CT1344" s="1"/>
      <c r="CU1344" s="1"/>
      <c r="CV1344" s="1"/>
      <c r="CW1344" s="1"/>
      <c r="CX1344" s="1"/>
      <c r="CY1344" s="1"/>
      <c r="CZ1344" s="1"/>
      <c r="DA1344" s="1"/>
      <c r="DB1344" s="1"/>
      <c r="DC1344" s="1"/>
      <c r="DD1344" s="1"/>
      <c r="DE1344" s="1"/>
      <c r="DF1344" s="1"/>
      <c r="DG1344" s="1"/>
      <c r="DH1344" s="1"/>
      <c r="DI1344" s="1"/>
      <c r="DJ1344" s="1"/>
      <c r="DK1344" s="1"/>
      <c r="DL1344" s="1"/>
      <c r="DM1344" s="1"/>
      <c r="DN1344" s="1"/>
      <c r="DO1344" s="1"/>
      <c r="DP1344" s="1"/>
      <c r="DQ1344" s="1"/>
      <c r="DR1344" s="1"/>
      <c r="DS1344" s="1"/>
      <c r="DT1344" s="1"/>
      <c r="DU1344" s="1"/>
      <c r="DV1344" s="1"/>
      <c r="DW1344" s="1"/>
      <c r="DX1344" s="1"/>
      <c r="DY1344" s="1"/>
      <c r="DZ1344" s="1"/>
      <c r="EA1344" s="1"/>
      <c r="EB1344" s="1"/>
      <c r="EC1344" s="1"/>
      <c r="ED1344" s="1"/>
      <c r="EE1344" s="1"/>
      <c r="EF1344" s="1"/>
      <c r="EG1344" s="1"/>
      <c r="EH1344" s="1"/>
      <c r="EI1344" s="1"/>
      <c r="EJ1344" s="1"/>
      <c r="EK1344" s="1"/>
      <c r="EL1344" s="1"/>
      <c r="EM1344" s="1"/>
      <c r="EN1344" s="1"/>
      <c r="EO1344" s="1"/>
      <c r="EP1344" s="1"/>
      <c r="EQ1344" s="1"/>
      <c r="ER1344" s="1"/>
      <c r="ES1344" s="1"/>
      <c r="ET1344" s="1"/>
      <c r="EU1344" s="1"/>
      <c r="EV1344" s="1"/>
      <c r="EW1344" s="1"/>
      <c r="EX1344" s="1"/>
      <c r="EY1344" s="1"/>
      <c r="EZ1344" s="1"/>
      <c r="FA1344" s="1"/>
      <c r="FB1344" s="1"/>
      <c r="FC1344" s="1"/>
      <c r="FD1344" s="1"/>
      <c r="FE1344" s="1"/>
      <c r="FF1344" s="1"/>
      <c r="FG1344" s="1"/>
      <c r="FH1344" s="1"/>
      <c r="FI1344" s="1"/>
      <c r="FJ1344" s="1"/>
      <c r="FK1344" s="1"/>
      <c r="FL1344" s="1"/>
      <c r="FM1344" s="1"/>
      <c r="FN1344" s="1"/>
      <c r="FO1344" s="1"/>
      <c r="FP1344" s="1"/>
      <c r="FQ1344" s="1"/>
      <c r="FR1344" s="1"/>
      <c r="FS1344" s="1"/>
      <c r="FT1344" s="1"/>
      <c r="FU1344" s="1"/>
      <c r="FV1344" s="1"/>
      <c r="FW1344" s="1"/>
      <c r="FX1344" s="1"/>
      <c r="FY1344" s="1"/>
      <c r="FZ1344" s="1"/>
      <c r="GA1344" s="1"/>
      <c r="GB1344" s="1"/>
      <c r="GC1344" s="1"/>
      <c r="GD1344" s="1"/>
      <c r="GE1344" s="1"/>
      <c r="GF1344" s="1"/>
      <c r="GG1344" s="1"/>
      <c r="GH1344" s="1"/>
      <c r="GI1344" s="1"/>
      <c r="GJ1344" s="1"/>
      <c r="GK1344" s="1"/>
      <c r="GL1344" s="1"/>
      <c r="GM1344" s="1"/>
      <c r="GN1344" s="1"/>
      <c r="GO1344" s="1"/>
      <c r="GP1344" s="1"/>
      <c r="GQ1344" s="1"/>
      <c r="GR1344" s="1"/>
      <c r="GS1344" s="1"/>
      <c r="GT1344" s="1"/>
      <c r="GU1344" s="1"/>
      <c r="GV1344" s="1"/>
      <c r="GW1344" s="1"/>
      <c r="GX1344" s="1"/>
    </row>
    <row r="1345" spans="1:206" s="4" customFormat="1">
      <c r="A1345" s="6"/>
      <c r="B1345" s="6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2"/>
      <c r="U1345" s="2"/>
      <c r="V1345" s="79"/>
      <c r="W1345" s="146"/>
      <c r="X1345" s="129"/>
      <c r="Y1345" s="79"/>
      <c r="Z1345" s="77"/>
      <c r="AA1345" s="77"/>
      <c r="AB1345" s="2"/>
      <c r="AC1345" s="2"/>
      <c r="AD1345" s="239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  <c r="CI1345" s="1"/>
      <c r="CJ1345" s="1"/>
      <c r="CK1345" s="1"/>
      <c r="CL1345" s="1"/>
      <c r="CM1345" s="1"/>
      <c r="CN1345" s="1"/>
      <c r="CO1345" s="1"/>
      <c r="CP1345" s="1"/>
      <c r="CQ1345" s="1"/>
      <c r="CR1345" s="1"/>
      <c r="CS1345" s="1"/>
      <c r="CT1345" s="1"/>
      <c r="CU1345" s="1"/>
      <c r="CV1345" s="1"/>
      <c r="CW1345" s="1"/>
      <c r="CX1345" s="1"/>
      <c r="CY1345" s="1"/>
      <c r="CZ1345" s="1"/>
      <c r="DA1345" s="1"/>
      <c r="DB1345" s="1"/>
      <c r="DC1345" s="1"/>
      <c r="DD1345" s="1"/>
      <c r="DE1345" s="1"/>
      <c r="DF1345" s="1"/>
      <c r="DG1345" s="1"/>
      <c r="DH1345" s="1"/>
      <c r="DI1345" s="1"/>
      <c r="DJ1345" s="1"/>
      <c r="DK1345" s="1"/>
      <c r="DL1345" s="1"/>
      <c r="DM1345" s="1"/>
      <c r="DN1345" s="1"/>
      <c r="DO1345" s="1"/>
      <c r="DP1345" s="1"/>
      <c r="DQ1345" s="1"/>
      <c r="DR1345" s="1"/>
      <c r="DS1345" s="1"/>
      <c r="DT1345" s="1"/>
      <c r="DU1345" s="1"/>
      <c r="DV1345" s="1"/>
      <c r="DW1345" s="1"/>
      <c r="DX1345" s="1"/>
      <c r="DY1345" s="1"/>
      <c r="DZ1345" s="1"/>
      <c r="EA1345" s="1"/>
      <c r="EB1345" s="1"/>
      <c r="EC1345" s="1"/>
      <c r="ED1345" s="1"/>
      <c r="EE1345" s="1"/>
      <c r="EF1345" s="1"/>
      <c r="EG1345" s="1"/>
      <c r="EH1345" s="1"/>
      <c r="EI1345" s="1"/>
      <c r="EJ1345" s="1"/>
      <c r="EK1345" s="1"/>
      <c r="EL1345" s="1"/>
      <c r="EM1345" s="1"/>
      <c r="EN1345" s="1"/>
      <c r="EO1345" s="1"/>
      <c r="EP1345" s="1"/>
      <c r="EQ1345" s="1"/>
      <c r="ER1345" s="1"/>
      <c r="ES1345" s="1"/>
      <c r="ET1345" s="1"/>
      <c r="EU1345" s="1"/>
      <c r="EV1345" s="1"/>
      <c r="EW1345" s="1"/>
      <c r="EX1345" s="1"/>
      <c r="EY1345" s="1"/>
      <c r="EZ1345" s="1"/>
      <c r="FA1345" s="1"/>
      <c r="FB1345" s="1"/>
      <c r="FC1345" s="1"/>
      <c r="FD1345" s="1"/>
      <c r="FE1345" s="1"/>
      <c r="FF1345" s="1"/>
      <c r="FG1345" s="1"/>
      <c r="FH1345" s="1"/>
      <c r="FI1345" s="1"/>
      <c r="FJ1345" s="1"/>
      <c r="FK1345" s="1"/>
      <c r="FL1345" s="1"/>
      <c r="FM1345" s="1"/>
      <c r="FN1345" s="1"/>
      <c r="FO1345" s="1"/>
      <c r="FP1345" s="1"/>
      <c r="FQ1345" s="1"/>
      <c r="FR1345" s="1"/>
      <c r="FS1345" s="1"/>
      <c r="FT1345" s="1"/>
      <c r="FU1345" s="1"/>
      <c r="FV1345" s="1"/>
      <c r="FW1345" s="1"/>
      <c r="FX1345" s="1"/>
      <c r="FY1345" s="1"/>
      <c r="FZ1345" s="1"/>
      <c r="GA1345" s="1"/>
      <c r="GB1345" s="1"/>
      <c r="GC1345" s="1"/>
      <c r="GD1345" s="1"/>
      <c r="GE1345" s="1"/>
      <c r="GF1345" s="1"/>
      <c r="GG1345" s="1"/>
      <c r="GH1345" s="1"/>
      <c r="GI1345" s="1"/>
      <c r="GJ1345" s="1"/>
      <c r="GK1345" s="1"/>
      <c r="GL1345" s="1"/>
      <c r="GM1345" s="1"/>
      <c r="GN1345" s="1"/>
      <c r="GO1345" s="1"/>
      <c r="GP1345" s="1"/>
      <c r="GQ1345" s="1"/>
      <c r="GR1345" s="1"/>
      <c r="GS1345" s="1"/>
      <c r="GT1345" s="1"/>
      <c r="GU1345" s="1"/>
      <c r="GV1345" s="1"/>
      <c r="GW1345" s="1"/>
      <c r="GX1345" s="1"/>
    </row>
    <row r="1346" spans="1:206" s="4" customFormat="1">
      <c r="A1346" s="6"/>
      <c r="B1346" s="6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2"/>
      <c r="U1346" s="2"/>
      <c r="V1346" s="79"/>
      <c r="W1346" s="146"/>
      <c r="X1346" s="129"/>
      <c r="Y1346" s="79"/>
      <c r="Z1346" s="77"/>
      <c r="AA1346" s="77"/>
      <c r="AB1346" s="2"/>
      <c r="AC1346" s="2"/>
      <c r="AD1346" s="239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  <c r="CZ1346" s="1"/>
      <c r="DA1346" s="1"/>
      <c r="DB1346" s="1"/>
      <c r="DC1346" s="1"/>
      <c r="DD1346" s="1"/>
      <c r="DE1346" s="1"/>
      <c r="DF1346" s="1"/>
      <c r="DG1346" s="1"/>
      <c r="DH1346" s="1"/>
      <c r="DI1346" s="1"/>
      <c r="DJ1346" s="1"/>
      <c r="DK1346" s="1"/>
      <c r="DL1346" s="1"/>
      <c r="DM1346" s="1"/>
      <c r="DN1346" s="1"/>
      <c r="DO1346" s="1"/>
      <c r="DP1346" s="1"/>
      <c r="DQ1346" s="1"/>
      <c r="DR1346" s="1"/>
      <c r="DS1346" s="1"/>
      <c r="DT1346" s="1"/>
      <c r="DU1346" s="1"/>
      <c r="DV1346" s="1"/>
      <c r="DW1346" s="1"/>
      <c r="DX1346" s="1"/>
      <c r="DY1346" s="1"/>
      <c r="DZ1346" s="1"/>
      <c r="EA1346" s="1"/>
      <c r="EB1346" s="1"/>
      <c r="EC1346" s="1"/>
      <c r="ED1346" s="1"/>
      <c r="EE1346" s="1"/>
      <c r="EF1346" s="1"/>
      <c r="EG1346" s="1"/>
      <c r="EH1346" s="1"/>
      <c r="EI1346" s="1"/>
      <c r="EJ1346" s="1"/>
      <c r="EK1346" s="1"/>
      <c r="EL1346" s="1"/>
      <c r="EM1346" s="1"/>
      <c r="EN1346" s="1"/>
      <c r="EO1346" s="1"/>
      <c r="EP1346" s="1"/>
      <c r="EQ1346" s="1"/>
      <c r="ER1346" s="1"/>
      <c r="ES1346" s="1"/>
      <c r="ET1346" s="1"/>
      <c r="EU1346" s="1"/>
      <c r="EV1346" s="1"/>
      <c r="EW1346" s="1"/>
      <c r="EX1346" s="1"/>
      <c r="EY1346" s="1"/>
      <c r="EZ1346" s="1"/>
      <c r="FA1346" s="1"/>
      <c r="FB1346" s="1"/>
      <c r="FC1346" s="1"/>
      <c r="FD1346" s="1"/>
      <c r="FE1346" s="1"/>
      <c r="FF1346" s="1"/>
      <c r="FG1346" s="1"/>
      <c r="FH1346" s="1"/>
      <c r="FI1346" s="1"/>
      <c r="FJ1346" s="1"/>
      <c r="FK1346" s="1"/>
      <c r="FL1346" s="1"/>
      <c r="FM1346" s="1"/>
      <c r="FN1346" s="1"/>
      <c r="FO1346" s="1"/>
      <c r="FP1346" s="1"/>
      <c r="FQ1346" s="1"/>
      <c r="FR1346" s="1"/>
      <c r="FS1346" s="1"/>
      <c r="FT1346" s="1"/>
      <c r="FU1346" s="1"/>
      <c r="FV1346" s="1"/>
      <c r="FW1346" s="1"/>
      <c r="FX1346" s="1"/>
      <c r="FY1346" s="1"/>
      <c r="FZ1346" s="1"/>
      <c r="GA1346" s="1"/>
      <c r="GB1346" s="1"/>
      <c r="GC1346" s="1"/>
      <c r="GD1346" s="1"/>
      <c r="GE1346" s="1"/>
      <c r="GF1346" s="1"/>
      <c r="GG1346" s="1"/>
      <c r="GH1346" s="1"/>
      <c r="GI1346" s="1"/>
      <c r="GJ1346" s="1"/>
      <c r="GK1346" s="1"/>
      <c r="GL1346" s="1"/>
      <c r="GM1346" s="1"/>
      <c r="GN1346" s="1"/>
      <c r="GO1346" s="1"/>
      <c r="GP1346" s="1"/>
      <c r="GQ1346" s="1"/>
      <c r="GR1346" s="1"/>
      <c r="GS1346" s="1"/>
      <c r="GT1346" s="1"/>
      <c r="GU1346" s="1"/>
      <c r="GV1346" s="1"/>
      <c r="GW1346" s="1"/>
      <c r="GX1346" s="1"/>
    </row>
    <row r="1347" spans="1:206" s="4" customFormat="1">
      <c r="A1347" s="6"/>
      <c r="B1347" s="6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2"/>
      <c r="U1347" s="2"/>
      <c r="V1347" s="79"/>
      <c r="W1347" s="146"/>
      <c r="X1347" s="129"/>
      <c r="Y1347" s="79"/>
      <c r="Z1347" s="77"/>
      <c r="AA1347" s="77"/>
      <c r="AB1347" s="2"/>
      <c r="AC1347" s="2"/>
      <c r="AD1347" s="239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  <c r="CZ1347" s="1"/>
      <c r="DA1347" s="1"/>
      <c r="DB1347" s="1"/>
      <c r="DC1347" s="1"/>
      <c r="DD1347" s="1"/>
      <c r="DE1347" s="1"/>
      <c r="DF1347" s="1"/>
      <c r="DG1347" s="1"/>
      <c r="DH1347" s="1"/>
      <c r="DI1347" s="1"/>
      <c r="DJ1347" s="1"/>
      <c r="DK1347" s="1"/>
      <c r="DL1347" s="1"/>
      <c r="DM1347" s="1"/>
      <c r="DN1347" s="1"/>
      <c r="DO1347" s="1"/>
      <c r="DP1347" s="1"/>
      <c r="DQ1347" s="1"/>
      <c r="DR1347" s="1"/>
      <c r="DS1347" s="1"/>
      <c r="DT1347" s="1"/>
      <c r="DU1347" s="1"/>
      <c r="DV1347" s="1"/>
      <c r="DW1347" s="1"/>
      <c r="DX1347" s="1"/>
      <c r="DY1347" s="1"/>
      <c r="DZ1347" s="1"/>
      <c r="EA1347" s="1"/>
      <c r="EB1347" s="1"/>
      <c r="EC1347" s="1"/>
      <c r="ED1347" s="1"/>
      <c r="EE1347" s="1"/>
      <c r="EF1347" s="1"/>
      <c r="EG1347" s="1"/>
      <c r="EH1347" s="1"/>
      <c r="EI1347" s="1"/>
      <c r="EJ1347" s="1"/>
      <c r="EK1347" s="1"/>
      <c r="EL1347" s="1"/>
      <c r="EM1347" s="1"/>
      <c r="EN1347" s="1"/>
      <c r="EO1347" s="1"/>
      <c r="EP1347" s="1"/>
      <c r="EQ1347" s="1"/>
      <c r="ER1347" s="1"/>
      <c r="ES1347" s="1"/>
      <c r="ET1347" s="1"/>
      <c r="EU1347" s="1"/>
      <c r="EV1347" s="1"/>
      <c r="EW1347" s="1"/>
      <c r="EX1347" s="1"/>
      <c r="EY1347" s="1"/>
      <c r="EZ1347" s="1"/>
      <c r="FA1347" s="1"/>
      <c r="FB1347" s="1"/>
      <c r="FC1347" s="1"/>
      <c r="FD1347" s="1"/>
      <c r="FE1347" s="1"/>
      <c r="FF1347" s="1"/>
      <c r="FG1347" s="1"/>
      <c r="FH1347" s="1"/>
      <c r="FI1347" s="1"/>
      <c r="FJ1347" s="1"/>
      <c r="FK1347" s="1"/>
      <c r="FL1347" s="1"/>
      <c r="FM1347" s="1"/>
      <c r="FN1347" s="1"/>
      <c r="FO1347" s="1"/>
      <c r="FP1347" s="1"/>
      <c r="FQ1347" s="1"/>
      <c r="FR1347" s="1"/>
      <c r="FS1347" s="1"/>
      <c r="FT1347" s="1"/>
      <c r="FU1347" s="1"/>
      <c r="FV1347" s="1"/>
      <c r="FW1347" s="1"/>
      <c r="FX1347" s="1"/>
      <c r="FY1347" s="1"/>
      <c r="FZ1347" s="1"/>
      <c r="GA1347" s="1"/>
      <c r="GB1347" s="1"/>
      <c r="GC1347" s="1"/>
      <c r="GD1347" s="1"/>
      <c r="GE1347" s="1"/>
      <c r="GF1347" s="1"/>
      <c r="GG1347" s="1"/>
      <c r="GH1347" s="1"/>
      <c r="GI1347" s="1"/>
      <c r="GJ1347" s="1"/>
      <c r="GK1347" s="1"/>
      <c r="GL1347" s="1"/>
      <c r="GM1347" s="1"/>
      <c r="GN1347" s="1"/>
      <c r="GO1347" s="1"/>
      <c r="GP1347" s="1"/>
      <c r="GQ1347" s="1"/>
      <c r="GR1347" s="1"/>
      <c r="GS1347" s="1"/>
      <c r="GT1347" s="1"/>
      <c r="GU1347" s="1"/>
      <c r="GV1347" s="1"/>
      <c r="GW1347" s="1"/>
      <c r="GX1347" s="1"/>
    </row>
    <row r="1348" spans="1:206" s="4" customFormat="1">
      <c r="A1348" s="6"/>
      <c r="B1348" s="6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2"/>
      <c r="U1348" s="2"/>
      <c r="V1348" s="79"/>
      <c r="W1348" s="146"/>
      <c r="X1348" s="129"/>
      <c r="Y1348" s="79"/>
      <c r="Z1348" s="77"/>
      <c r="AA1348" s="77"/>
      <c r="AB1348" s="2"/>
      <c r="AC1348" s="2"/>
      <c r="AD1348" s="239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  <c r="CI1348" s="1"/>
      <c r="CJ1348" s="1"/>
      <c r="CK1348" s="1"/>
      <c r="CL1348" s="1"/>
      <c r="CM1348" s="1"/>
      <c r="CN1348" s="1"/>
      <c r="CO1348" s="1"/>
      <c r="CP1348" s="1"/>
      <c r="CQ1348" s="1"/>
      <c r="CR1348" s="1"/>
      <c r="CS1348" s="1"/>
      <c r="CT1348" s="1"/>
      <c r="CU1348" s="1"/>
      <c r="CV1348" s="1"/>
      <c r="CW1348" s="1"/>
      <c r="CX1348" s="1"/>
      <c r="CY1348" s="1"/>
      <c r="CZ1348" s="1"/>
      <c r="DA1348" s="1"/>
      <c r="DB1348" s="1"/>
      <c r="DC1348" s="1"/>
      <c r="DD1348" s="1"/>
      <c r="DE1348" s="1"/>
      <c r="DF1348" s="1"/>
      <c r="DG1348" s="1"/>
      <c r="DH1348" s="1"/>
      <c r="DI1348" s="1"/>
      <c r="DJ1348" s="1"/>
      <c r="DK1348" s="1"/>
      <c r="DL1348" s="1"/>
      <c r="DM1348" s="1"/>
      <c r="DN1348" s="1"/>
      <c r="DO1348" s="1"/>
      <c r="DP1348" s="1"/>
      <c r="DQ1348" s="1"/>
      <c r="DR1348" s="1"/>
      <c r="DS1348" s="1"/>
      <c r="DT1348" s="1"/>
      <c r="DU1348" s="1"/>
      <c r="DV1348" s="1"/>
      <c r="DW1348" s="1"/>
      <c r="DX1348" s="1"/>
      <c r="DY1348" s="1"/>
      <c r="DZ1348" s="1"/>
      <c r="EA1348" s="1"/>
      <c r="EB1348" s="1"/>
      <c r="EC1348" s="1"/>
      <c r="ED1348" s="1"/>
      <c r="EE1348" s="1"/>
      <c r="EF1348" s="1"/>
      <c r="EG1348" s="1"/>
      <c r="EH1348" s="1"/>
      <c r="EI1348" s="1"/>
      <c r="EJ1348" s="1"/>
      <c r="EK1348" s="1"/>
      <c r="EL1348" s="1"/>
      <c r="EM1348" s="1"/>
      <c r="EN1348" s="1"/>
      <c r="EO1348" s="1"/>
      <c r="EP1348" s="1"/>
      <c r="EQ1348" s="1"/>
      <c r="ER1348" s="1"/>
      <c r="ES1348" s="1"/>
      <c r="ET1348" s="1"/>
      <c r="EU1348" s="1"/>
      <c r="EV1348" s="1"/>
      <c r="EW1348" s="1"/>
      <c r="EX1348" s="1"/>
      <c r="EY1348" s="1"/>
      <c r="EZ1348" s="1"/>
      <c r="FA1348" s="1"/>
      <c r="FB1348" s="1"/>
      <c r="FC1348" s="1"/>
      <c r="FD1348" s="1"/>
      <c r="FE1348" s="1"/>
      <c r="FF1348" s="1"/>
      <c r="FG1348" s="1"/>
      <c r="FH1348" s="1"/>
      <c r="FI1348" s="1"/>
      <c r="FJ1348" s="1"/>
      <c r="FK1348" s="1"/>
      <c r="FL1348" s="1"/>
      <c r="FM1348" s="1"/>
      <c r="FN1348" s="1"/>
      <c r="FO1348" s="1"/>
      <c r="FP1348" s="1"/>
      <c r="FQ1348" s="1"/>
      <c r="FR1348" s="1"/>
      <c r="FS1348" s="1"/>
      <c r="FT1348" s="1"/>
      <c r="FU1348" s="1"/>
      <c r="FV1348" s="1"/>
      <c r="FW1348" s="1"/>
      <c r="FX1348" s="1"/>
      <c r="FY1348" s="1"/>
      <c r="FZ1348" s="1"/>
      <c r="GA1348" s="1"/>
      <c r="GB1348" s="1"/>
      <c r="GC1348" s="1"/>
      <c r="GD1348" s="1"/>
      <c r="GE1348" s="1"/>
      <c r="GF1348" s="1"/>
      <c r="GG1348" s="1"/>
      <c r="GH1348" s="1"/>
      <c r="GI1348" s="1"/>
      <c r="GJ1348" s="1"/>
      <c r="GK1348" s="1"/>
      <c r="GL1348" s="1"/>
      <c r="GM1348" s="1"/>
      <c r="GN1348" s="1"/>
      <c r="GO1348" s="1"/>
      <c r="GP1348" s="1"/>
      <c r="GQ1348" s="1"/>
      <c r="GR1348" s="1"/>
      <c r="GS1348" s="1"/>
      <c r="GT1348" s="1"/>
      <c r="GU1348" s="1"/>
      <c r="GV1348" s="1"/>
      <c r="GW1348" s="1"/>
      <c r="GX1348" s="1"/>
    </row>
    <row r="1349" spans="1:206" s="4" customFormat="1">
      <c r="A1349" s="6"/>
      <c r="B1349" s="6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2"/>
      <c r="U1349" s="2"/>
      <c r="V1349" s="79"/>
      <c r="W1349" s="146"/>
      <c r="X1349" s="129"/>
      <c r="Y1349" s="79"/>
      <c r="Z1349" s="77"/>
      <c r="AA1349" s="77"/>
      <c r="AB1349" s="2"/>
      <c r="AC1349" s="2"/>
      <c r="AD1349" s="239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  <c r="CZ1349" s="1"/>
      <c r="DA1349" s="1"/>
      <c r="DB1349" s="1"/>
      <c r="DC1349" s="1"/>
      <c r="DD1349" s="1"/>
      <c r="DE1349" s="1"/>
      <c r="DF1349" s="1"/>
      <c r="DG1349" s="1"/>
      <c r="DH1349" s="1"/>
      <c r="DI1349" s="1"/>
      <c r="DJ1349" s="1"/>
      <c r="DK1349" s="1"/>
      <c r="DL1349" s="1"/>
      <c r="DM1349" s="1"/>
      <c r="DN1349" s="1"/>
      <c r="DO1349" s="1"/>
      <c r="DP1349" s="1"/>
      <c r="DQ1349" s="1"/>
      <c r="DR1349" s="1"/>
      <c r="DS1349" s="1"/>
      <c r="DT1349" s="1"/>
      <c r="DU1349" s="1"/>
      <c r="DV1349" s="1"/>
      <c r="DW1349" s="1"/>
      <c r="DX1349" s="1"/>
      <c r="DY1349" s="1"/>
      <c r="DZ1349" s="1"/>
      <c r="EA1349" s="1"/>
      <c r="EB1349" s="1"/>
      <c r="EC1349" s="1"/>
      <c r="ED1349" s="1"/>
      <c r="EE1349" s="1"/>
      <c r="EF1349" s="1"/>
      <c r="EG1349" s="1"/>
      <c r="EH1349" s="1"/>
      <c r="EI1349" s="1"/>
      <c r="EJ1349" s="1"/>
      <c r="EK1349" s="1"/>
      <c r="EL1349" s="1"/>
      <c r="EM1349" s="1"/>
      <c r="EN1349" s="1"/>
      <c r="EO1349" s="1"/>
      <c r="EP1349" s="1"/>
      <c r="EQ1349" s="1"/>
      <c r="ER1349" s="1"/>
      <c r="ES1349" s="1"/>
      <c r="ET1349" s="1"/>
      <c r="EU1349" s="1"/>
      <c r="EV1349" s="1"/>
      <c r="EW1349" s="1"/>
      <c r="EX1349" s="1"/>
      <c r="EY1349" s="1"/>
      <c r="EZ1349" s="1"/>
      <c r="FA1349" s="1"/>
      <c r="FB1349" s="1"/>
      <c r="FC1349" s="1"/>
      <c r="FD1349" s="1"/>
      <c r="FE1349" s="1"/>
      <c r="FF1349" s="1"/>
      <c r="FG1349" s="1"/>
      <c r="FH1349" s="1"/>
      <c r="FI1349" s="1"/>
      <c r="FJ1349" s="1"/>
      <c r="FK1349" s="1"/>
      <c r="FL1349" s="1"/>
      <c r="FM1349" s="1"/>
      <c r="FN1349" s="1"/>
      <c r="FO1349" s="1"/>
      <c r="FP1349" s="1"/>
      <c r="FQ1349" s="1"/>
      <c r="FR1349" s="1"/>
      <c r="FS1349" s="1"/>
      <c r="FT1349" s="1"/>
      <c r="FU1349" s="1"/>
      <c r="FV1349" s="1"/>
      <c r="FW1349" s="1"/>
      <c r="FX1349" s="1"/>
      <c r="FY1349" s="1"/>
      <c r="FZ1349" s="1"/>
      <c r="GA1349" s="1"/>
      <c r="GB1349" s="1"/>
      <c r="GC1349" s="1"/>
      <c r="GD1349" s="1"/>
      <c r="GE1349" s="1"/>
      <c r="GF1349" s="1"/>
      <c r="GG1349" s="1"/>
      <c r="GH1349" s="1"/>
      <c r="GI1349" s="1"/>
      <c r="GJ1349" s="1"/>
      <c r="GK1349" s="1"/>
      <c r="GL1349" s="1"/>
      <c r="GM1349" s="1"/>
      <c r="GN1349" s="1"/>
      <c r="GO1349" s="1"/>
      <c r="GP1349" s="1"/>
      <c r="GQ1349" s="1"/>
      <c r="GR1349" s="1"/>
      <c r="GS1349" s="1"/>
      <c r="GT1349" s="1"/>
      <c r="GU1349" s="1"/>
      <c r="GV1349" s="1"/>
      <c r="GW1349" s="1"/>
      <c r="GX1349" s="1"/>
    </row>
    <row r="1350" spans="1:206" s="4" customFormat="1">
      <c r="A1350" s="6"/>
      <c r="B1350" s="6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2"/>
      <c r="U1350" s="2"/>
      <c r="V1350" s="79"/>
      <c r="W1350" s="146"/>
      <c r="X1350" s="129"/>
      <c r="Y1350" s="79"/>
      <c r="Z1350" s="77"/>
      <c r="AA1350" s="77"/>
      <c r="AB1350" s="2"/>
      <c r="AC1350" s="2"/>
      <c r="AD1350" s="239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  <c r="CM1350" s="1"/>
      <c r="CN1350" s="1"/>
      <c r="CO1350" s="1"/>
      <c r="CP1350" s="1"/>
      <c r="CQ1350" s="1"/>
      <c r="CR1350" s="1"/>
      <c r="CS1350" s="1"/>
      <c r="CT1350" s="1"/>
      <c r="CU1350" s="1"/>
      <c r="CV1350" s="1"/>
      <c r="CW1350" s="1"/>
      <c r="CX1350" s="1"/>
      <c r="CY1350" s="1"/>
      <c r="CZ1350" s="1"/>
      <c r="DA1350" s="1"/>
      <c r="DB1350" s="1"/>
      <c r="DC1350" s="1"/>
      <c r="DD1350" s="1"/>
      <c r="DE1350" s="1"/>
      <c r="DF1350" s="1"/>
      <c r="DG1350" s="1"/>
      <c r="DH1350" s="1"/>
      <c r="DI1350" s="1"/>
      <c r="DJ1350" s="1"/>
      <c r="DK1350" s="1"/>
      <c r="DL1350" s="1"/>
      <c r="DM1350" s="1"/>
      <c r="DN1350" s="1"/>
      <c r="DO1350" s="1"/>
      <c r="DP1350" s="1"/>
      <c r="DQ1350" s="1"/>
      <c r="DR1350" s="1"/>
      <c r="DS1350" s="1"/>
      <c r="DT1350" s="1"/>
      <c r="DU1350" s="1"/>
      <c r="DV1350" s="1"/>
      <c r="DW1350" s="1"/>
      <c r="DX1350" s="1"/>
      <c r="DY1350" s="1"/>
      <c r="DZ1350" s="1"/>
      <c r="EA1350" s="1"/>
      <c r="EB1350" s="1"/>
      <c r="EC1350" s="1"/>
      <c r="ED1350" s="1"/>
      <c r="EE1350" s="1"/>
      <c r="EF1350" s="1"/>
      <c r="EG1350" s="1"/>
      <c r="EH1350" s="1"/>
      <c r="EI1350" s="1"/>
      <c r="EJ1350" s="1"/>
      <c r="EK1350" s="1"/>
      <c r="EL1350" s="1"/>
      <c r="EM1350" s="1"/>
      <c r="EN1350" s="1"/>
      <c r="EO1350" s="1"/>
      <c r="EP1350" s="1"/>
      <c r="EQ1350" s="1"/>
      <c r="ER1350" s="1"/>
      <c r="ES1350" s="1"/>
      <c r="ET1350" s="1"/>
      <c r="EU1350" s="1"/>
      <c r="EV1350" s="1"/>
      <c r="EW1350" s="1"/>
      <c r="EX1350" s="1"/>
      <c r="EY1350" s="1"/>
      <c r="EZ1350" s="1"/>
      <c r="FA1350" s="1"/>
      <c r="FB1350" s="1"/>
      <c r="FC1350" s="1"/>
      <c r="FD1350" s="1"/>
      <c r="FE1350" s="1"/>
      <c r="FF1350" s="1"/>
      <c r="FG1350" s="1"/>
      <c r="FH1350" s="1"/>
      <c r="FI1350" s="1"/>
      <c r="FJ1350" s="1"/>
      <c r="FK1350" s="1"/>
      <c r="FL1350" s="1"/>
      <c r="FM1350" s="1"/>
      <c r="FN1350" s="1"/>
      <c r="FO1350" s="1"/>
      <c r="FP1350" s="1"/>
      <c r="FQ1350" s="1"/>
      <c r="FR1350" s="1"/>
      <c r="FS1350" s="1"/>
      <c r="FT1350" s="1"/>
      <c r="FU1350" s="1"/>
      <c r="FV1350" s="1"/>
      <c r="FW1350" s="1"/>
      <c r="FX1350" s="1"/>
      <c r="FY1350" s="1"/>
      <c r="FZ1350" s="1"/>
      <c r="GA1350" s="1"/>
      <c r="GB1350" s="1"/>
      <c r="GC1350" s="1"/>
      <c r="GD1350" s="1"/>
      <c r="GE1350" s="1"/>
      <c r="GF1350" s="1"/>
      <c r="GG1350" s="1"/>
      <c r="GH1350" s="1"/>
      <c r="GI1350" s="1"/>
      <c r="GJ1350" s="1"/>
      <c r="GK1350" s="1"/>
      <c r="GL1350" s="1"/>
      <c r="GM1350" s="1"/>
      <c r="GN1350" s="1"/>
      <c r="GO1350" s="1"/>
      <c r="GP1350" s="1"/>
      <c r="GQ1350" s="1"/>
      <c r="GR1350" s="1"/>
      <c r="GS1350" s="1"/>
      <c r="GT1350" s="1"/>
      <c r="GU1350" s="1"/>
      <c r="GV1350" s="1"/>
      <c r="GW1350" s="1"/>
      <c r="GX1350" s="1"/>
    </row>
    <row r="1351" spans="1:206" s="4" customFormat="1">
      <c r="A1351" s="6"/>
      <c r="B1351" s="6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2"/>
      <c r="U1351" s="2"/>
      <c r="V1351" s="79"/>
      <c r="W1351" s="146"/>
      <c r="X1351" s="129"/>
      <c r="Y1351" s="79"/>
      <c r="Z1351" s="77"/>
      <c r="AA1351" s="77"/>
      <c r="AB1351" s="2"/>
      <c r="AC1351" s="2"/>
      <c r="AD1351" s="239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1"/>
      <c r="CA1351" s="1"/>
      <c r="CB1351" s="1"/>
      <c r="CC1351" s="1"/>
      <c r="CD1351" s="1"/>
      <c r="CE1351" s="1"/>
      <c r="CF1351" s="1"/>
      <c r="CG1351" s="1"/>
      <c r="CH1351" s="1"/>
      <c r="CI1351" s="1"/>
      <c r="CJ1351" s="1"/>
      <c r="CK1351" s="1"/>
      <c r="CL1351" s="1"/>
      <c r="CM1351" s="1"/>
      <c r="CN1351" s="1"/>
      <c r="CO1351" s="1"/>
      <c r="CP1351" s="1"/>
      <c r="CQ1351" s="1"/>
      <c r="CR1351" s="1"/>
      <c r="CS1351" s="1"/>
      <c r="CT1351" s="1"/>
      <c r="CU1351" s="1"/>
      <c r="CV1351" s="1"/>
      <c r="CW1351" s="1"/>
      <c r="CX1351" s="1"/>
      <c r="CY1351" s="1"/>
      <c r="CZ1351" s="1"/>
      <c r="DA1351" s="1"/>
      <c r="DB1351" s="1"/>
      <c r="DC1351" s="1"/>
      <c r="DD1351" s="1"/>
      <c r="DE1351" s="1"/>
      <c r="DF1351" s="1"/>
      <c r="DG1351" s="1"/>
      <c r="DH1351" s="1"/>
      <c r="DI1351" s="1"/>
      <c r="DJ1351" s="1"/>
      <c r="DK1351" s="1"/>
      <c r="DL1351" s="1"/>
      <c r="DM1351" s="1"/>
      <c r="DN1351" s="1"/>
      <c r="DO1351" s="1"/>
      <c r="DP1351" s="1"/>
      <c r="DQ1351" s="1"/>
      <c r="DR1351" s="1"/>
      <c r="DS1351" s="1"/>
      <c r="DT1351" s="1"/>
      <c r="DU1351" s="1"/>
      <c r="DV1351" s="1"/>
      <c r="DW1351" s="1"/>
      <c r="DX1351" s="1"/>
      <c r="DY1351" s="1"/>
      <c r="DZ1351" s="1"/>
      <c r="EA1351" s="1"/>
      <c r="EB1351" s="1"/>
      <c r="EC1351" s="1"/>
      <c r="ED1351" s="1"/>
      <c r="EE1351" s="1"/>
      <c r="EF1351" s="1"/>
      <c r="EG1351" s="1"/>
      <c r="EH1351" s="1"/>
      <c r="EI1351" s="1"/>
      <c r="EJ1351" s="1"/>
      <c r="EK1351" s="1"/>
      <c r="EL1351" s="1"/>
      <c r="EM1351" s="1"/>
      <c r="EN1351" s="1"/>
      <c r="EO1351" s="1"/>
      <c r="EP1351" s="1"/>
      <c r="EQ1351" s="1"/>
      <c r="ER1351" s="1"/>
      <c r="ES1351" s="1"/>
      <c r="ET1351" s="1"/>
      <c r="EU1351" s="1"/>
      <c r="EV1351" s="1"/>
      <c r="EW1351" s="1"/>
      <c r="EX1351" s="1"/>
      <c r="EY1351" s="1"/>
      <c r="EZ1351" s="1"/>
      <c r="FA1351" s="1"/>
      <c r="FB1351" s="1"/>
      <c r="FC1351" s="1"/>
      <c r="FD1351" s="1"/>
      <c r="FE1351" s="1"/>
      <c r="FF1351" s="1"/>
      <c r="FG1351" s="1"/>
      <c r="FH1351" s="1"/>
      <c r="FI1351" s="1"/>
      <c r="FJ1351" s="1"/>
      <c r="FK1351" s="1"/>
      <c r="FL1351" s="1"/>
      <c r="FM1351" s="1"/>
      <c r="FN1351" s="1"/>
      <c r="FO1351" s="1"/>
      <c r="FP1351" s="1"/>
      <c r="FQ1351" s="1"/>
      <c r="FR1351" s="1"/>
      <c r="FS1351" s="1"/>
      <c r="FT1351" s="1"/>
      <c r="FU1351" s="1"/>
      <c r="FV1351" s="1"/>
      <c r="FW1351" s="1"/>
      <c r="FX1351" s="1"/>
      <c r="FY1351" s="1"/>
      <c r="FZ1351" s="1"/>
      <c r="GA1351" s="1"/>
      <c r="GB1351" s="1"/>
      <c r="GC1351" s="1"/>
      <c r="GD1351" s="1"/>
      <c r="GE1351" s="1"/>
      <c r="GF1351" s="1"/>
      <c r="GG1351" s="1"/>
      <c r="GH1351" s="1"/>
      <c r="GI1351" s="1"/>
      <c r="GJ1351" s="1"/>
      <c r="GK1351" s="1"/>
      <c r="GL1351" s="1"/>
      <c r="GM1351" s="1"/>
      <c r="GN1351" s="1"/>
      <c r="GO1351" s="1"/>
      <c r="GP1351" s="1"/>
      <c r="GQ1351" s="1"/>
      <c r="GR1351" s="1"/>
      <c r="GS1351" s="1"/>
      <c r="GT1351" s="1"/>
      <c r="GU1351" s="1"/>
      <c r="GV1351" s="1"/>
      <c r="GW1351" s="1"/>
      <c r="GX1351" s="1"/>
    </row>
    <row r="1352" spans="1:206" s="4" customFormat="1">
      <c r="A1352" s="6"/>
      <c r="B1352" s="6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2"/>
      <c r="U1352" s="2"/>
      <c r="V1352" s="79"/>
      <c r="W1352" s="146"/>
      <c r="X1352" s="129"/>
      <c r="Y1352" s="79"/>
      <c r="Z1352" s="77"/>
      <c r="AA1352" s="77"/>
      <c r="AB1352" s="2"/>
      <c r="AC1352" s="2"/>
      <c r="AD1352" s="239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  <c r="CZ1352" s="1"/>
      <c r="DA1352" s="1"/>
      <c r="DB1352" s="1"/>
      <c r="DC1352" s="1"/>
      <c r="DD1352" s="1"/>
      <c r="DE1352" s="1"/>
      <c r="DF1352" s="1"/>
      <c r="DG1352" s="1"/>
      <c r="DH1352" s="1"/>
      <c r="DI1352" s="1"/>
      <c r="DJ1352" s="1"/>
      <c r="DK1352" s="1"/>
      <c r="DL1352" s="1"/>
      <c r="DM1352" s="1"/>
      <c r="DN1352" s="1"/>
      <c r="DO1352" s="1"/>
      <c r="DP1352" s="1"/>
      <c r="DQ1352" s="1"/>
      <c r="DR1352" s="1"/>
      <c r="DS1352" s="1"/>
      <c r="DT1352" s="1"/>
      <c r="DU1352" s="1"/>
      <c r="DV1352" s="1"/>
      <c r="DW1352" s="1"/>
      <c r="DX1352" s="1"/>
      <c r="DY1352" s="1"/>
      <c r="DZ1352" s="1"/>
      <c r="EA1352" s="1"/>
      <c r="EB1352" s="1"/>
      <c r="EC1352" s="1"/>
      <c r="ED1352" s="1"/>
      <c r="EE1352" s="1"/>
      <c r="EF1352" s="1"/>
      <c r="EG1352" s="1"/>
      <c r="EH1352" s="1"/>
      <c r="EI1352" s="1"/>
      <c r="EJ1352" s="1"/>
      <c r="EK1352" s="1"/>
      <c r="EL1352" s="1"/>
      <c r="EM1352" s="1"/>
      <c r="EN1352" s="1"/>
      <c r="EO1352" s="1"/>
      <c r="EP1352" s="1"/>
      <c r="EQ1352" s="1"/>
      <c r="ER1352" s="1"/>
      <c r="ES1352" s="1"/>
      <c r="ET1352" s="1"/>
      <c r="EU1352" s="1"/>
      <c r="EV1352" s="1"/>
      <c r="EW1352" s="1"/>
      <c r="EX1352" s="1"/>
      <c r="EY1352" s="1"/>
      <c r="EZ1352" s="1"/>
      <c r="FA1352" s="1"/>
      <c r="FB1352" s="1"/>
      <c r="FC1352" s="1"/>
      <c r="FD1352" s="1"/>
      <c r="FE1352" s="1"/>
      <c r="FF1352" s="1"/>
      <c r="FG1352" s="1"/>
      <c r="FH1352" s="1"/>
      <c r="FI1352" s="1"/>
      <c r="FJ1352" s="1"/>
      <c r="FK1352" s="1"/>
      <c r="FL1352" s="1"/>
      <c r="FM1352" s="1"/>
      <c r="FN1352" s="1"/>
      <c r="FO1352" s="1"/>
      <c r="FP1352" s="1"/>
      <c r="FQ1352" s="1"/>
      <c r="FR1352" s="1"/>
      <c r="FS1352" s="1"/>
      <c r="FT1352" s="1"/>
      <c r="FU1352" s="1"/>
      <c r="FV1352" s="1"/>
      <c r="FW1352" s="1"/>
      <c r="FX1352" s="1"/>
      <c r="FY1352" s="1"/>
      <c r="FZ1352" s="1"/>
      <c r="GA1352" s="1"/>
      <c r="GB1352" s="1"/>
      <c r="GC1352" s="1"/>
      <c r="GD1352" s="1"/>
      <c r="GE1352" s="1"/>
      <c r="GF1352" s="1"/>
      <c r="GG1352" s="1"/>
      <c r="GH1352" s="1"/>
      <c r="GI1352" s="1"/>
      <c r="GJ1352" s="1"/>
      <c r="GK1352" s="1"/>
      <c r="GL1352" s="1"/>
      <c r="GM1352" s="1"/>
      <c r="GN1352" s="1"/>
      <c r="GO1352" s="1"/>
      <c r="GP1352" s="1"/>
      <c r="GQ1352" s="1"/>
      <c r="GR1352" s="1"/>
      <c r="GS1352" s="1"/>
      <c r="GT1352" s="1"/>
      <c r="GU1352" s="1"/>
      <c r="GV1352" s="1"/>
      <c r="GW1352" s="1"/>
      <c r="GX1352" s="1"/>
    </row>
    <row r="1353" spans="1:206" s="4" customFormat="1">
      <c r="A1353" s="6"/>
      <c r="B1353" s="6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2"/>
      <c r="U1353" s="2"/>
      <c r="V1353" s="79"/>
      <c r="W1353" s="146"/>
      <c r="X1353" s="129"/>
      <c r="Y1353" s="79"/>
      <c r="Z1353" s="77"/>
      <c r="AA1353" s="77"/>
      <c r="AB1353" s="2"/>
      <c r="AC1353" s="2"/>
      <c r="AD1353" s="239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  <c r="CM1353" s="1"/>
      <c r="CN1353" s="1"/>
      <c r="CO1353" s="1"/>
      <c r="CP1353" s="1"/>
      <c r="CQ1353" s="1"/>
      <c r="CR1353" s="1"/>
      <c r="CS1353" s="1"/>
      <c r="CT1353" s="1"/>
      <c r="CU1353" s="1"/>
      <c r="CV1353" s="1"/>
      <c r="CW1353" s="1"/>
      <c r="CX1353" s="1"/>
      <c r="CY1353" s="1"/>
      <c r="CZ1353" s="1"/>
      <c r="DA1353" s="1"/>
      <c r="DB1353" s="1"/>
      <c r="DC1353" s="1"/>
      <c r="DD1353" s="1"/>
      <c r="DE1353" s="1"/>
      <c r="DF1353" s="1"/>
      <c r="DG1353" s="1"/>
      <c r="DH1353" s="1"/>
      <c r="DI1353" s="1"/>
      <c r="DJ1353" s="1"/>
      <c r="DK1353" s="1"/>
      <c r="DL1353" s="1"/>
      <c r="DM1353" s="1"/>
      <c r="DN1353" s="1"/>
      <c r="DO1353" s="1"/>
      <c r="DP1353" s="1"/>
      <c r="DQ1353" s="1"/>
      <c r="DR1353" s="1"/>
      <c r="DS1353" s="1"/>
      <c r="DT1353" s="1"/>
      <c r="DU1353" s="1"/>
      <c r="DV1353" s="1"/>
      <c r="DW1353" s="1"/>
      <c r="DX1353" s="1"/>
      <c r="DY1353" s="1"/>
      <c r="DZ1353" s="1"/>
      <c r="EA1353" s="1"/>
      <c r="EB1353" s="1"/>
      <c r="EC1353" s="1"/>
      <c r="ED1353" s="1"/>
      <c r="EE1353" s="1"/>
      <c r="EF1353" s="1"/>
      <c r="EG1353" s="1"/>
      <c r="EH1353" s="1"/>
      <c r="EI1353" s="1"/>
      <c r="EJ1353" s="1"/>
      <c r="EK1353" s="1"/>
      <c r="EL1353" s="1"/>
      <c r="EM1353" s="1"/>
      <c r="EN1353" s="1"/>
      <c r="EO1353" s="1"/>
      <c r="EP1353" s="1"/>
      <c r="EQ1353" s="1"/>
      <c r="ER1353" s="1"/>
      <c r="ES1353" s="1"/>
      <c r="ET1353" s="1"/>
      <c r="EU1353" s="1"/>
      <c r="EV1353" s="1"/>
      <c r="EW1353" s="1"/>
      <c r="EX1353" s="1"/>
      <c r="EY1353" s="1"/>
      <c r="EZ1353" s="1"/>
      <c r="FA1353" s="1"/>
      <c r="FB1353" s="1"/>
      <c r="FC1353" s="1"/>
      <c r="FD1353" s="1"/>
      <c r="FE1353" s="1"/>
      <c r="FF1353" s="1"/>
      <c r="FG1353" s="1"/>
      <c r="FH1353" s="1"/>
      <c r="FI1353" s="1"/>
      <c r="FJ1353" s="1"/>
      <c r="FK1353" s="1"/>
      <c r="FL1353" s="1"/>
      <c r="FM1353" s="1"/>
      <c r="FN1353" s="1"/>
      <c r="FO1353" s="1"/>
      <c r="FP1353" s="1"/>
      <c r="FQ1353" s="1"/>
      <c r="FR1353" s="1"/>
      <c r="FS1353" s="1"/>
      <c r="FT1353" s="1"/>
      <c r="FU1353" s="1"/>
      <c r="FV1353" s="1"/>
      <c r="FW1353" s="1"/>
      <c r="FX1353" s="1"/>
      <c r="FY1353" s="1"/>
      <c r="FZ1353" s="1"/>
      <c r="GA1353" s="1"/>
      <c r="GB1353" s="1"/>
      <c r="GC1353" s="1"/>
      <c r="GD1353" s="1"/>
      <c r="GE1353" s="1"/>
      <c r="GF1353" s="1"/>
      <c r="GG1353" s="1"/>
      <c r="GH1353" s="1"/>
      <c r="GI1353" s="1"/>
      <c r="GJ1353" s="1"/>
      <c r="GK1353" s="1"/>
      <c r="GL1353" s="1"/>
      <c r="GM1353" s="1"/>
      <c r="GN1353" s="1"/>
      <c r="GO1353" s="1"/>
      <c r="GP1353" s="1"/>
      <c r="GQ1353" s="1"/>
      <c r="GR1353" s="1"/>
      <c r="GS1353" s="1"/>
      <c r="GT1353" s="1"/>
      <c r="GU1353" s="1"/>
      <c r="GV1353" s="1"/>
      <c r="GW1353" s="1"/>
      <c r="GX1353" s="1"/>
    </row>
    <row r="1354" spans="1:206" s="4" customFormat="1">
      <c r="A1354" s="6"/>
      <c r="B1354" s="6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2"/>
      <c r="U1354" s="2"/>
      <c r="V1354" s="79"/>
      <c r="W1354" s="146"/>
      <c r="X1354" s="129"/>
      <c r="Y1354" s="79"/>
      <c r="Z1354" s="77"/>
      <c r="AA1354" s="77"/>
      <c r="AB1354" s="2"/>
      <c r="AC1354" s="2"/>
      <c r="AD1354" s="239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  <c r="CZ1354" s="1"/>
      <c r="DA1354" s="1"/>
      <c r="DB1354" s="1"/>
      <c r="DC1354" s="1"/>
      <c r="DD1354" s="1"/>
      <c r="DE1354" s="1"/>
      <c r="DF1354" s="1"/>
      <c r="DG1354" s="1"/>
      <c r="DH1354" s="1"/>
      <c r="DI1354" s="1"/>
      <c r="DJ1354" s="1"/>
      <c r="DK1354" s="1"/>
      <c r="DL1354" s="1"/>
      <c r="DM1354" s="1"/>
      <c r="DN1354" s="1"/>
      <c r="DO1354" s="1"/>
      <c r="DP1354" s="1"/>
      <c r="DQ1354" s="1"/>
      <c r="DR1354" s="1"/>
      <c r="DS1354" s="1"/>
      <c r="DT1354" s="1"/>
      <c r="DU1354" s="1"/>
      <c r="DV1354" s="1"/>
      <c r="DW1354" s="1"/>
      <c r="DX1354" s="1"/>
      <c r="DY1354" s="1"/>
      <c r="DZ1354" s="1"/>
      <c r="EA1354" s="1"/>
      <c r="EB1354" s="1"/>
      <c r="EC1354" s="1"/>
      <c r="ED1354" s="1"/>
      <c r="EE1354" s="1"/>
      <c r="EF1354" s="1"/>
      <c r="EG1354" s="1"/>
      <c r="EH1354" s="1"/>
      <c r="EI1354" s="1"/>
      <c r="EJ1354" s="1"/>
      <c r="EK1354" s="1"/>
      <c r="EL1354" s="1"/>
      <c r="EM1354" s="1"/>
      <c r="EN1354" s="1"/>
      <c r="EO1354" s="1"/>
      <c r="EP1354" s="1"/>
      <c r="EQ1354" s="1"/>
      <c r="ER1354" s="1"/>
      <c r="ES1354" s="1"/>
      <c r="ET1354" s="1"/>
      <c r="EU1354" s="1"/>
      <c r="EV1354" s="1"/>
      <c r="EW1354" s="1"/>
      <c r="EX1354" s="1"/>
      <c r="EY1354" s="1"/>
      <c r="EZ1354" s="1"/>
      <c r="FA1354" s="1"/>
      <c r="FB1354" s="1"/>
      <c r="FC1354" s="1"/>
      <c r="FD1354" s="1"/>
      <c r="FE1354" s="1"/>
      <c r="FF1354" s="1"/>
      <c r="FG1354" s="1"/>
      <c r="FH1354" s="1"/>
      <c r="FI1354" s="1"/>
      <c r="FJ1354" s="1"/>
      <c r="FK1354" s="1"/>
      <c r="FL1354" s="1"/>
      <c r="FM1354" s="1"/>
      <c r="FN1354" s="1"/>
      <c r="FO1354" s="1"/>
      <c r="FP1354" s="1"/>
      <c r="FQ1354" s="1"/>
      <c r="FR1354" s="1"/>
      <c r="FS1354" s="1"/>
      <c r="FT1354" s="1"/>
      <c r="FU1354" s="1"/>
      <c r="FV1354" s="1"/>
      <c r="FW1354" s="1"/>
      <c r="FX1354" s="1"/>
      <c r="FY1354" s="1"/>
      <c r="FZ1354" s="1"/>
      <c r="GA1354" s="1"/>
      <c r="GB1354" s="1"/>
      <c r="GC1354" s="1"/>
      <c r="GD1354" s="1"/>
      <c r="GE1354" s="1"/>
      <c r="GF1354" s="1"/>
      <c r="GG1354" s="1"/>
      <c r="GH1354" s="1"/>
      <c r="GI1354" s="1"/>
      <c r="GJ1354" s="1"/>
      <c r="GK1354" s="1"/>
      <c r="GL1354" s="1"/>
      <c r="GM1354" s="1"/>
      <c r="GN1354" s="1"/>
      <c r="GO1354" s="1"/>
      <c r="GP1354" s="1"/>
      <c r="GQ1354" s="1"/>
      <c r="GR1354" s="1"/>
      <c r="GS1354" s="1"/>
      <c r="GT1354" s="1"/>
      <c r="GU1354" s="1"/>
      <c r="GV1354" s="1"/>
      <c r="GW1354" s="1"/>
      <c r="GX1354" s="1"/>
    </row>
    <row r="1355" spans="1:206" s="4" customFormat="1">
      <c r="A1355" s="6"/>
      <c r="B1355" s="6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2"/>
      <c r="U1355" s="2"/>
      <c r="V1355" s="79"/>
      <c r="W1355" s="146"/>
      <c r="X1355" s="129"/>
      <c r="Y1355" s="79"/>
      <c r="Z1355" s="77"/>
      <c r="AA1355" s="77"/>
      <c r="AB1355" s="2"/>
      <c r="AC1355" s="2"/>
      <c r="AD1355" s="239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  <c r="CM1355" s="1"/>
      <c r="CN1355" s="1"/>
      <c r="CO1355" s="1"/>
      <c r="CP1355" s="1"/>
      <c r="CQ1355" s="1"/>
      <c r="CR1355" s="1"/>
      <c r="CS1355" s="1"/>
      <c r="CT1355" s="1"/>
      <c r="CU1355" s="1"/>
      <c r="CV1355" s="1"/>
      <c r="CW1355" s="1"/>
      <c r="CX1355" s="1"/>
      <c r="CY1355" s="1"/>
      <c r="CZ1355" s="1"/>
      <c r="DA1355" s="1"/>
      <c r="DB1355" s="1"/>
      <c r="DC1355" s="1"/>
      <c r="DD1355" s="1"/>
      <c r="DE1355" s="1"/>
      <c r="DF1355" s="1"/>
      <c r="DG1355" s="1"/>
      <c r="DH1355" s="1"/>
      <c r="DI1355" s="1"/>
      <c r="DJ1355" s="1"/>
      <c r="DK1355" s="1"/>
      <c r="DL1355" s="1"/>
      <c r="DM1355" s="1"/>
      <c r="DN1355" s="1"/>
      <c r="DO1355" s="1"/>
      <c r="DP1355" s="1"/>
      <c r="DQ1355" s="1"/>
      <c r="DR1355" s="1"/>
      <c r="DS1355" s="1"/>
      <c r="DT1355" s="1"/>
      <c r="DU1355" s="1"/>
      <c r="DV1355" s="1"/>
      <c r="DW1355" s="1"/>
      <c r="DX1355" s="1"/>
      <c r="DY1355" s="1"/>
      <c r="DZ1355" s="1"/>
      <c r="EA1355" s="1"/>
      <c r="EB1355" s="1"/>
      <c r="EC1355" s="1"/>
      <c r="ED1355" s="1"/>
      <c r="EE1355" s="1"/>
      <c r="EF1355" s="1"/>
      <c r="EG1355" s="1"/>
      <c r="EH1355" s="1"/>
      <c r="EI1355" s="1"/>
      <c r="EJ1355" s="1"/>
      <c r="EK1355" s="1"/>
      <c r="EL1355" s="1"/>
      <c r="EM1355" s="1"/>
      <c r="EN1355" s="1"/>
      <c r="EO1355" s="1"/>
      <c r="EP1355" s="1"/>
      <c r="EQ1355" s="1"/>
      <c r="ER1355" s="1"/>
      <c r="ES1355" s="1"/>
      <c r="ET1355" s="1"/>
      <c r="EU1355" s="1"/>
      <c r="EV1355" s="1"/>
      <c r="EW1355" s="1"/>
      <c r="EX1355" s="1"/>
      <c r="EY1355" s="1"/>
      <c r="EZ1355" s="1"/>
      <c r="FA1355" s="1"/>
      <c r="FB1355" s="1"/>
      <c r="FC1355" s="1"/>
      <c r="FD1355" s="1"/>
      <c r="FE1355" s="1"/>
      <c r="FF1355" s="1"/>
      <c r="FG1355" s="1"/>
      <c r="FH1355" s="1"/>
      <c r="FI1355" s="1"/>
      <c r="FJ1355" s="1"/>
      <c r="FK1355" s="1"/>
      <c r="FL1355" s="1"/>
      <c r="FM1355" s="1"/>
      <c r="FN1355" s="1"/>
      <c r="FO1355" s="1"/>
      <c r="FP1355" s="1"/>
      <c r="FQ1355" s="1"/>
      <c r="FR1355" s="1"/>
      <c r="FS1355" s="1"/>
      <c r="FT1355" s="1"/>
      <c r="FU1355" s="1"/>
      <c r="FV1355" s="1"/>
      <c r="FW1355" s="1"/>
      <c r="FX1355" s="1"/>
      <c r="FY1355" s="1"/>
      <c r="FZ1355" s="1"/>
      <c r="GA1355" s="1"/>
      <c r="GB1355" s="1"/>
      <c r="GC1355" s="1"/>
      <c r="GD1355" s="1"/>
      <c r="GE1355" s="1"/>
      <c r="GF1355" s="1"/>
      <c r="GG1355" s="1"/>
      <c r="GH1355" s="1"/>
      <c r="GI1355" s="1"/>
      <c r="GJ1355" s="1"/>
      <c r="GK1355" s="1"/>
      <c r="GL1355" s="1"/>
      <c r="GM1355" s="1"/>
      <c r="GN1355" s="1"/>
      <c r="GO1355" s="1"/>
      <c r="GP1355" s="1"/>
      <c r="GQ1355" s="1"/>
      <c r="GR1355" s="1"/>
      <c r="GS1355" s="1"/>
      <c r="GT1355" s="1"/>
      <c r="GU1355" s="1"/>
      <c r="GV1355" s="1"/>
      <c r="GW1355" s="1"/>
      <c r="GX1355" s="1"/>
    </row>
    <row r="1356" spans="1:206" s="4" customFormat="1">
      <c r="A1356" s="6"/>
      <c r="B1356" s="6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2"/>
      <c r="U1356" s="2"/>
      <c r="V1356" s="79"/>
      <c r="W1356" s="146"/>
      <c r="X1356" s="129"/>
      <c r="Y1356" s="79"/>
      <c r="Z1356" s="77"/>
      <c r="AA1356" s="77"/>
      <c r="AB1356" s="2"/>
      <c r="AC1356" s="2"/>
      <c r="AD1356" s="239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  <c r="CI1356" s="1"/>
      <c r="CJ1356" s="1"/>
      <c r="CK1356" s="1"/>
      <c r="CL1356" s="1"/>
      <c r="CM1356" s="1"/>
      <c r="CN1356" s="1"/>
      <c r="CO1356" s="1"/>
      <c r="CP1356" s="1"/>
      <c r="CQ1356" s="1"/>
      <c r="CR1356" s="1"/>
      <c r="CS1356" s="1"/>
      <c r="CT1356" s="1"/>
      <c r="CU1356" s="1"/>
      <c r="CV1356" s="1"/>
      <c r="CW1356" s="1"/>
      <c r="CX1356" s="1"/>
      <c r="CY1356" s="1"/>
      <c r="CZ1356" s="1"/>
      <c r="DA1356" s="1"/>
      <c r="DB1356" s="1"/>
      <c r="DC1356" s="1"/>
      <c r="DD1356" s="1"/>
      <c r="DE1356" s="1"/>
      <c r="DF1356" s="1"/>
      <c r="DG1356" s="1"/>
      <c r="DH1356" s="1"/>
      <c r="DI1356" s="1"/>
      <c r="DJ1356" s="1"/>
      <c r="DK1356" s="1"/>
      <c r="DL1356" s="1"/>
      <c r="DM1356" s="1"/>
      <c r="DN1356" s="1"/>
      <c r="DO1356" s="1"/>
      <c r="DP1356" s="1"/>
      <c r="DQ1356" s="1"/>
      <c r="DR1356" s="1"/>
      <c r="DS1356" s="1"/>
      <c r="DT1356" s="1"/>
      <c r="DU1356" s="1"/>
      <c r="DV1356" s="1"/>
      <c r="DW1356" s="1"/>
      <c r="DX1356" s="1"/>
      <c r="DY1356" s="1"/>
      <c r="DZ1356" s="1"/>
      <c r="EA1356" s="1"/>
      <c r="EB1356" s="1"/>
      <c r="EC1356" s="1"/>
      <c r="ED1356" s="1"/>
      <c r="EE1356" s="1"/>
      <c r="EF1356" s="1"/>
      <c r="EG1356" s="1"/>
      <c r="EH1356" s="1"/>
      <c r="EI1356" s="1"/>
      <c r="EJ1356" s="1"/>
      <c r="EK1356" s="1"/>
      <c r="EL1356" s="1"/>
      <c r="EM1356" s="1"/>
      <c r="EN1356" s="1"/>
      <c r="EO1356" s="1"/>
      <c r="EP1356" s="1"/>
      <c r="EQ1356" s="1"/>
      <c r="ER1356" s="1"/>
      <c r="ES1356" s="1"/>
      <c r="ET1356" s="1"/>
      <c r="EU1356" s="1"/>
      <c r="EV1356" s="1"/>
      <c r="EW1356" s="1"/>
      <c r="EX1356" s="1"/>
      <c r="EY1356" s="1"/>
      <c r="EZ1356" s="1"/>
      <c r="FA1356" s="1"/>
      <c r="FB1356" s="1"/>
      <c r="FC1356" s="1"/>
      <c r="FD1356" s="1"/>
      <c r="FE1356" s="1"/>
      <c r="FF1356" s="1"/>
      <c r="FG1356" s="1"/>
      <c r="FH1356" s="1"/>
      <c r="FI1356" s="1"/>
      <c r="FJ1356" s="1"/>
      <c r="FK1356" s="1"/>
      <c r="FL1356" s="1"/>
      <c r="FM1356" s="1"/>
      <c r="FN1356" s="1"/>
      <c r="FO1356" s="1"/>
      <c r="FP1356" s="1"/>
      <c r="FQ1356" s="1"/>
      <c r="FR1356" s="1"/>
      <c r="FS1356" s="1"/>
      <c r="FT1356" s="1"/>
      <c r="FU1356" s="1"/>
      <c r="FV1356" s="1"/>
      <c r="FW1356" s="1"/>
      <c r="FX1356" s="1"/>
      <c r="FY1356" s="1"/>
      <c r="FZ1356" s="1"/>
      <c r="GA1356" s="1"/>
      <c r="GB1356" s="1"/>
      <c r="GC1356" s="1"/>
      <c r="GD1356" s="1"/>
      <c r="GE1356" s="1"/>
      <c r="GF1356" s="1"/>
      <c r="GG1356" s="1"/>
      <c r="GH1356" s="1"/>
      <c r="GI1356" s="1"/>
      <c r="GJ1356" s="1"/>
      <c r="GK1356" s="1"/>
      <c r="GL1356" s="1"/>
      <c r="GM1356" s="1"/>
      <c r="GN1356" s="1"/>
      <c r="GO1356" s="1"/>
      <c r="GP1356" s="1"/>
      <c r="GQ1356" s="1"/>
      <c r="GR1356" s="1"/>
      <c r="GS1356" s="1"/>
      <c r="GT1356" s="1"/>
      <c r="GU1356" s="1"/>
      <c r="GV1356" s="1"/>
      <c r="GW1356" s="1"/>
      <c r="GX1356" s="1"/>
    </row>
    <row r="1357" spans="1:206" s="4" customFormat="1">
      <c r="A1357" s="6"/>
      <c r="B1357" s="6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2"/>
      <c r="U1357" s="2"/>
      <c r="V1357" s="79"/>
      <c r="W1357" s="146"/>
      <c r="X1357" s="129"/>
      <c r="Y1357" s="79"/>
      <c r="Z1357" s="77"/>
      <c r="AA1357" s="77"/>
      <c r="AB1357" s="2"/>
      <c r="AC1357" s="2"/>
      <c r="AD1357" s="239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  <c r="CZ1357" s="1"/>
      <c r="DA1357" s="1"/>
      <c r="DB1357" s="1"/>
      <c r="DC1357" s="1"/>
      <c r="DD1357" s="1"/>
      <c r="DE1357" s="1"/>
      <c r="DF1357" s="1"/>
      <c r="DG1357" s="1"/>
      <c r="DH1357" s="1"/>
      <c r="DI1357" s="1"/>
      <c r="DJ1357" s="1"/>
      <c r="DK1357" s="1"/>
      <c r="DL1357" s="1"/>
      <c r="DM1357" s="1"/>
      <c r="DN1357" s="1"/>
      <c r="DO1357" s="1"/>
      <c r="DP1357" s="1"/>
      <c r="DQ1357" s="1"/>
      <c r="DR1357" s="1"/>
      <c r="DS1357" s="1"/>
      <c r="DT1357" s="1"/>
      <c r="DU1357" s="1"/>
      <c r="DV1357" s="1"/>
      <c r="DW1357" s="1"/>
      <c r="DX1357" s="1"/>
      <c r="DY1357" s="1"/>
      <c r="DZ1357" s="1"/>
      <c r="EA1357" s="1"/>
      <c r="EB1357" s="1"/>
      <c r="EC1357" s="1"/>
      <c r="ED1357" s="1"/>
      <c r="EE1357" s="1"/>
      <c r="EF1357" s="1"/>
      <c r="EG1357" s="1"/>
      <c r="EH1357" s="1"/>
      <c r="EI1357" s="1"/>
      <c r="EJ1357" s="1"/>
      <c r="EK1357" s="1"/>
      <c r="EL1357" s="1"/>
      <c r="EM1357" s="1"/>
      <c r="EN1357" s="1"/>
      <c r="EO1357" s="1"/>
      <c r="EP1357" s="1"/>
      <c r="EQ1357" s="1"/>
      <c r="ER1357" s="1"/>
      <c r="ES1357" s="1"/>
      <c r="ET1357" s="1"/>
      <c r="EU1357" s="1"/>
      <c r="EV1357" s="1"/>
      <c r="EW1357" s="1"/>
      <c r="EX1357" s="1"/>
      <c r="EY1357" s="1"/>
      <c r="EZ1357" s="1"/>
      <c r="FA1357" s="1"/>
      <c r="FB1357" s="1"/>
      <c r="FC1357" s="1"/>
      <c r="FD1357" s="1"/>
      <c r="FE1357" s="1"/>
      <c r="FF1357" s="1"/>
      <c r="FG1357" s="1"/>
      <c r="FH1357" s="1"/>
      <c r="FI1357" s="1"/>
      <c r="FJ1357" s="1"/>
      <c r="FK1357" s="1"/>
      <c r="FL1357" s="1"/>
      <c r="FM1357" s="1"/>
      <c r="FN1357" s="1"/>
      <c r="FO1357" s="1"/>
      <c r="FP1357" s="1"/>
      <c r="FQ1357" s="1"/>
      <c r="FR1357" s="1"/>
      <c r="FS1357" s="1"/>
      <c r="FT1357" s="1"/>
      <c r="FU1357" s="1"/>
      <c r="FV1357" s="1"/>
      <c r="FW1357" s="1"/>
      <c r="FX1357" s="1"/>
      <c r="FY1357" s="1"/>
      <c r="FZ1357" s="1"/>
      <c r="GA1357" s="1"/>
      <c r="GB1357" s="1"/>
      <c r="GC1357" s="1"/>
      <c r="GD1357" s="1"/>
      <c r="GE1357" s="1"/>
      <c r="GF1357" s="1"/>
      <c r="GG1357" s="1"/>
      <c r="GH1357" s="1"/>
      <c r="GI1357" s="1"/>
      <c r="GJ1357" s="1"/>
      <c r="GK1357" s="1"/>
      <c r="GL1357" s="1"/>
      <c r="GM1357" s="1"/>
      <c r="GN1357" s="1"/>
      <c r="GO1357" s="1"/>
      <c r="GP1357" s="1"/>
      <c r="GQ1357" s="1"/>
      <c r="GR1357" s="1"/>
      <c r="GS1357" s="1"/>
      <c r="GT1357" s="1"/>
      <c r="GU1357" s="1"/>
      <c r="GV1357" s="1"/>
      <c r="GW1357" s="1"/>
      <c r="GX1357" s="1"/>
    </row>
    <row r="1358" spans="1:206" s="4" customFormat="1">
      <c r="A1358" s="6"/>
      <c r="B1358" s="6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2"/>
      <c r="U1358" s="2"/>
      <c r="V1358" s="79"/>
      <c r="W1358" s="146"/>
      <c r="X1358" s="129"/>
      <c r="Y1358" s="79"/>
      <c r="Z1358" s="77"/>
      <c r="AA1358" s="77"/>
      <c r="AB1358" s="2"/>
      <c r="AC1358" s="2"/>
      <c r="AD1358" s="239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  <c r="BY1358" s="1"/>
      <c r="BZ1358" s="1"/>
      <c r="CA1358" s="1"/>
      <c r="CB1358" s="1"/>
      <c r="CC1358" s="1"/>
      <c r="CD1358" s="1"/>
      <c r="CE1358" s="1"/>
      <c r="CF1358" s="1"/>
      <c r="CG1358" s="1"/>
      <c r="CH1358" s="1"/>
      <c r="CI1358" s="1"/>
      <c r="CJ1358" s="1"/>
      <c r="CK1358" s="1"/>
      <c r="CL1358" s="1"/>
      <c r="CM1358" s="1"/>
      <c r="CN1358" s="1"/>
      <c r="CO1358" s="1"/>
      <c r="CP1358" s="1"/>
      <c r="CQ1358" s="1"/>
      <c r="CR1358" s="1"/>
      <c r="CS1358" s="1"/>
      <c r="CT1358" s="1"/>
      <c r="CU1358" s="1"/>
      <c r="CV1358" s="1"/>
      <c r="CW1358" s="1"/>
      <c r="CX1358" s="1"/>
      <c r="CY1358" s="1"/>
      <c r="CZ1358" s="1"/>
      <c r="DA1358" s="1"/>
      <c r="DB1358" s="1"/>
      <c r="DC1358" s="1"/>
      <c r="DD1358" s="1"/>
      <c r="DE1358" s="1"/>
      <c r="DF1358" s="1"/>
      <c r="DG1358" s="1"/>
      <c r="DH1358" s="1"/>
      <c r="DI1358" s="1"/>
      <c r="DJ1358" s="1"/>
      <c r="DK1358" s="1"/>
      <c r="DL1358" s="1"/>
      <c r="DM1358" s="1"/>
      <c r="DN1358" s="1"/>
      <c r="DO1358" s="1"/>
      <c r="DP1358" s="1"/>
      <c r="DQ1358" s="1"/>
      <c r="DR1358" s="1"/>
      <c r="DS1358" s="1"/>
      <c r="DT1358" s="1"/>
      <c r="DU1358" s="1"/>
      <c r="DV1358" s="1"/>
      <c r="DW1358" s="1"/>
      <c r="DX1358" s="1"/>
      <c r="DY1358" s="1"/>
      <c r="DZ1358" s="1"/>
      <c r="EA1358" s="1"/>
      <c r="EB1358" s="1"/>
      <c r="EC1358" s="1"/>
      <c r="ED1358" s="1"/>
      <c r="EE1358" s="1"/>
      <c r="EF1358" s="1"/>
      <c r="EG1358" s="1"/>
      <c r="EH1358" s="1"/>
      <c r="EI1358" s="1"/>
      <c r="EJ1358" s="1"/>
      <c r="EK1358" s="1"/>
      <c r="EL1358" s="1"/>
      <c r="EM1358" s="1"/>
      <c r="EN1358" s="1"/>
      <c r="EO1358" s="1"/>
      <c r="EP1358" s="1"/>
      <c r="EQ1358" s="1"/>
      <c r="ER1358" s="1"/>
      <c r="ES1358" s="1"/>
      <c r="ET1358" s="1"/>
      <c r="EU1358" s="1"/>
      <c r="EV1358" s="1"/>
      <c r="EW1358" s="1"/>
      <c r="EX1358" s="1"/>
      <c r="EY1358" s="1"/>
      <c r="EZ1358" s="1"/>
      <c r="FA1358" s="1"/>
      <c r="FB1358" s="1"/>
      <c r="FC1358" s="1"/>
      <c r="FD1358" s="1"/>
      <c r="FE1358" s="1"/>
      <c r="FF1358" s="1"/>
      <c r="FG1358" s="1"/>
      <c r="FH1358" s="1"/>
      <c r="FI1358" s="1"/>
      <c r="FJ1358" s="1"/>
      <c r="FK1358" s="1"/>
      <c r="FL1358" s="1"/>
      <c r="FM1358" s="1"/>
      <c r="FN1358" s="1"/>
      <c r="FO1358" s="1"/>
      <c r="FP1358" s="1"/>
      <c r="FQ1358" s="1"/>
      <c r="FR1358" s="1"/>
      <c r="FS1358" s="1"/>
      <c r="FT1358" s="1"/>
      <c r="FU1358" s="1"/>
      <c r="FV1358" s="1"/>
      <c r="FW1358" s="1"/>
      <c r="FX1358" s="1"/>
      <c r="FY1358" s="1"/>
      <c r="FZ1358" s="1"/>
      <c r="GA1358" s="1"/>
      <c r="GB1358" s="1"/>
      <c r="GC1358" s="1"/>
      <c r="GD1358" s="1"/>
      <c r="GE1358" s="1"/>
      <c r="GF1358" s="1"/>
      <c r="GG1358" s="1"/>
      <c r="GH1358" s="1"/>
      <c r="GI1358" s="1"/>
      <c r="GJ1358" s="1"/>
      <c r="GK1358" s="1"/>
      <c r="GL1358" s="1"/>
      <c r="GM1358" s="1"/>
      <c r="GN1358" s="1"/>
      <c r="GO1358" s="1"/>
      <c r="GP1358" s="1"/>
      <c r="GQ1358" s="1"/>
      <c r="GR1358" s="1"/>
      <c r="GS1358" s="1"/>
      <c r="GT1358" s="1"/>
      <c r="GU1358" s="1"/>
      <c r="GV1358" s="1"/>
      <c r="GW1358" s="1"/>
      <c r="GX1358" s="1"/>
    </row>
    <row r="1359" spans="1:206" s="4" customFormat="1">
      <c r="A1359" s="6"/>
      <c r="B1359" s="6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2"/>
      <c r="U1359" s="2"/>
      <c r="V1359" s="79"/>
      <c r="W1359" s="146"/>
      <c r="X1359" s="129"/>
      <c r="Y1359" s="79"/>
      <c r="Z1359" s="77"/>
      <c r="AA1359" s="77"/>
      <c r="AB1359" s="2"/>
      <c r="AC1359" s="2"/>
      <c r="AD1359" s="239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  <c r="CI1359" s="1"/>
      <c r="CJ1359" s="1"/>
      <c r="CK1359" s="1"/>
      <c r="CL1359" s="1"/>
      <c r="CM1359" s="1"/>
      <c r="CN1359" s="1"/>
      <c r="CO1359" s="1"/>
      <c r="CP1359" s="1"/>
      <c r="CQ1359" s="1"/>
      <c r="CR1359" s="1"/>
      <c r="CS1359" s="1"/>
      <c r="CT1359" s="1"/>
      <c r="CU1359" s="1"/>
      <c r="CV1359" s="1"/>
      <c r="CW1359" s="1"/>
      <c r="CX1359" s="1"/>
      <c r="CY1359" s="1"/>
      <c r="CZ1359" s="1"/>
      <c r="DA1359" s="1"/>
      <c r="DB1359" s="1"/>
      <c r="DC1359" s="1"/>
      <c r="DD1359" s="1"/>
      <c r="DE1359" s="1"/>
      <c r="DF1359" s="1"/>
      <c r="DG1359" s="1"/>
      <c r="DH1359" s="1"/>
      <c r="DI1359" s="1"/>
      <c r="DJ1359" s="1"/>
      <c r="DK1359" s="1"/>
      <c r="DL1359" s="1"/>
      <c r="DM1359" s="1"/>
      <c r="DN1359" s="1"/>
      <c r="DO1359" s="1"/>
      <c r="DP1359" s="1"/>
      <c r="DQ1359" s="1"/>
      <c r="DR1359" s="1"/>
      <c r="DS1359" s="1"/>
      <c r="DT1359" s="1"/>
      <c r="DU1359" s="1"/>
      <c r="DV1359" s="1"/>
      <c r="DW1359" s="1"/>
      <c r="DX1359" s="1"/>
      <c r="DY1359" s="1"/>
      <c r="DZ1359" s="1"/>
      <c r="EA1359" s="1"/>
      <c r="EB1359" s="1"/>
      <c r="EC1359" s="1"/>
      <c r="ED1359" s="1"/>
      <c r="EE1359" s="1"/>
      <c r="EF1359" s="1"/>
      <c r="EG1359" s="1"/>
      <c r="EH1359" s="1"/>
      <c r="EI1359" s="1"/>
      <c r="EJ1359" s="1"/>
      <c r="EK1359" s="1"/>
      <c r="EL1359" s="1"/>
      <c r="EM1359" s="1"/>
      <c r="EN1359" s="1"/>
      <c r="EO1359" s="1"/>
      <c r="EP1359" s="1"/>
      <c r="EQ1359" s="1"/>
      <c r="ER1359" s="1"/>
      <c r="ES1359" s="1"/>
      <c r="ET1359" s="1"/>
      <c r="EU1359" s="1"/>
      <c r="EV1359" s="1"/>
      <c r="EW1359" s="1"/>
      <c r="EX1359" s="1"/>
      <c r="EY1359" s="1"/>
      <c r="EZ1359" s="1"/>
      <c r="FA1359" s="1"/>
      <c r="FB1359" s="1"/>
      <c r="FC1359" s="1"/>
      <c r="FD1359" s="1"/>
      <c r="FE1359" s="1"/>
      <c r="FF1359" s="1"/>
      <c r="FG1359" s="1"/>
      <c r="FH1359" s="1"/>
      <c r="FI1359" s="1"/>
      <c r="FJ1359" s="1"/>
      <c r="FK1359" s="1"/>
      <c r="FL1359" s="1"/>
      <c r="FM1359" s="1"/>
      <c r="FN1359" s="1"/>
      <c r="FO1359" s="1"/>
      <c r="FP1359" s="1"/>
      <c r="FQ1359" s="1"/>
      <c r="FR1359" s="1"/>
      <c r="FS1359" s="1"/>
      <c r="FT1359" s="1"/>
      <c r="FU1359" s="1"/>
      <c r="FV1359" s="1"/>
      <c r="FW1359" s="1"/>
      <c r="FX1359" s="1"/>
      <c r="FY1359" s="1"/>
      <c r="FZ1359" s="1"/>
      <c r="GA1359" s="1"/>
      <c r="GB1359" s="1"/>
      <c r="GC1359" s="1"/>
      <c r="GD1359" s="1"/>
      <c r="GE1359" s="1"/>
      <c r="GF1359" s="1"/>
      <c r="GG1359" s="1"/>
      <c r="GH1359" s="1"/>
      <c r="GI1359" s="1"/>
      <c r="GJ1359" s="1"/>
      <c r="GK1359" s="1"/>
      <c r="GL1359" s="1"/>
      <c r="GM1359" s="1"/>
      <c r="GN1359" s="1"/>
      <c r="GO1359" s="1"/>
      <c r="GP1359" s="1"/>
      <c r="GQ1359" s="1"/>
      <c r="GR1359" s="1"/>
      <c r="GS1359" s="1"/>
      <c r="GT1359" s="1"/>
      <c r="GU1359" s="1"/>
      <c r="GV1359" s="1"/>
      <c r="GW1359" s="1"/>
      <c r="GX1359" s="1"/>
    </row>
    <row r="1360" spans="1:206" s="4" customFormat="1">
      <c r="A1360" s="6"/>
      <c r="B1360" s="6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2"/>
      <c r="U1360" s="2"/>
      <c r="V1360" s="79"/>
      <c r="W1360" s="146"/>
      <c r="X1360" s="129"/>
      <c r="Y1360" s="79"/>
      <c r="Z1360" s="77"/>
      <c r="AA1360" s="77"/>
      <c r="AB1360" s="2"/>
      <c r="AC1360" s="2"/>
      <c r="AD1360" s="239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  <c r="CI1360" s="1"/>
      <c r="CJ1360" s="1"/>
      <c r="CK1360" s="1"/>
      <c r="CL1360" s="1"/>
      <c r="CM1360" s="1"/>
      <c r="CN1360" s="1"/>
      <c r="CO1360" s="1"/>
      <c r="CP1360" s="1"/>
      <c r="CQ1360" s="1"/>
      <c r="CR1360" s="1"/>
      <c r="CS1360" s="1"/>
      <c r="CT1360" s="1"/>
      <c r="CU1360" s="1"/>
      <c r="CV1360" s="1"/>
      <c r="CW1360" s="1"/>
      <c r="CX1360" s="1"/>
      <c r="CY1360" s="1"/>
      <c r="CZ1360" s="1"/>
      <c r="DA1360" s="1"/>
      <c r="DB1360" s="1"/>
      <c r="DC1360" s="1"/>
      <c r="DD1360" s="1"/>
      <c r="DE1360" s="1"/>
      <c r="DF1360" s="1"/>
      <c r="DG1360" s="1"/>
      <c r="DH1360" s="1"/>
      <c r="DI1360" s="1"/>
      <c r="DJ1360" s="1"/>
      <c r="DK1360" s="1"/>
      <c r="DL1360" s="1"/>
      <c r="DM1360" s="1"/>
      <c r="DN1360" s="1"/>
      <c r="DO1360" s="1"/>
      <c r="DP1360" s="1"/>
      <c r="DQ1360" s="1"/>
      <c r="DR1360" s="1"/>
      <c r="DS1360" s="1"/>
      <c r="DT1360" s="1"/>
      <c r="DU1360" s="1"/>
      <c r="DV1360" s="1"/>
      <c r="DW1360" s="1"/>
      <c r="DX1360" s="1"/>
      <c r="DY1360" s="1"/>
      <c r="DZ1360" s="1"/>
      <c r="EA1360" s="1"/>
      <c r="EB1360" s="1"/>
      <c r="EC1360" s="1"/>
      <c r="ED1360" s="1"/>
      <c r="EE1360" s="1"/>
      <c r="EF1360" s="1"/>
      <c r="EG1360" s="1"/>
      <c r="EH1360" s="1"/>
      <c r="EI1360" s="1"/>
      <c r="EJ1360" s="1"/>
      <c r="EK1360" s="1"/>
      <c r="EL1360" s="1"/>
      <c r="EM1360" s="1"/>
      <c r="EN1360" s="1"/>
      <c r="EO1360" s="1"/>
      <c r="EP1360" s="1"/>
      <c r="EQ1360" s="1"/>
      <c r="ER1360" s="1"/>
      <c r="ES1360" s="1"/>
      <c r="ET1360" s="1"/>
      <c r="EU1360" s="1"/>
      <c r="EV1360" s="1"/>
      <c r="EW1360" s="1"/>
      <c r="EX1360" s="1"/>
      <c r="EY1360" s="1"/>
      <c r="EZ1360" s="1"/>
      <c r="FA1360" s="1"/>
      <c r="FB1360" s="1"/>
      <c r="FC1360" s="1"/>
      <c r="FD1360" s="1"/>
      <c r="FE1360" s="1"/>
      <c r="FF1360" s="1"/>
      <c r="FG1360" s="1"/>
      <c r="FH1360" s="1"/>
      <c r="FI1360" s="1"/>
      <c r="FJ1360" s="1"/>
      <c r="FK1360" s="1"/>
      <c r="FL1360" s="1"/>
      <c r="FM1360" s="1"/>
      <c r="FN1360" s="1"/>
      <c r="FO1360" s="1"/>
      <c r="FP1360" s="1"/>
      <c r="FQ1360" s="1"/>
      <c r="FR1360" s="1"/>
      <c r="FS1360" s="1"/>
      <c r="FT1360" s="1"/>
      <c r="FU1360" s="1"/>
      <c r="FV1360" s="1"/>
      <c r="FW1360" s="1"/>
      <c r="FX1360" s="1"/>
      <c r="FY1360" s="1"/>
      <c r="FZ1360" s="1"/>
      <c r="GA1360" s="1"/>
      <c r="GB1360" s="1"/>
      <c r="GC1360" s="1"/>
      <c r="GD1360" s="1"/>
      <c r="GE1360" s="1"/>
      <c r="GF1360" s="1"/>
      <c r="GG1360" s="1"/>
      <c r="GH1360" s="1"/>
      <c r="GI1360" s="1"/>
      <c r="GJ1360" s="1"/>
      <c r="GK1360" s="1"/>
      <c r="GL1360" s="1"/>
      <c r="GM1360" s="1"/>
      <c r="GN1360" s="1"/>
      <c r="GO1360" s="1"/>
      <c r="GP1360" s="1"/>
      <c r="GQ1360" s="1"/>
      <c r="GR1360" s="1"/>
      <c r="GS1360" s="1"/>
      <c r="GT1360" s="1"/>
      <c r="GU1360" s="1"/>
      <c r="GV1360" s="1"/>
      <c r="GW1360" s="1"/>
      <c r="GX1360" s="1"/>
    </row>
    <row r="1361" spans="1:206" s="4" customFormat="1">
      <c r="A1361" s="6"/>
      <c r="B1361" s="6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2"/>
      <c r="U1361" s="2"/>
      <c r="V1361" s="79"/>
      <c r="W1361" s="146"/>
      <c r="X1361" s="129"/>
      <c r="Y1361" s="79"/>
      <c r="Z1361" s="77"/>
      <c r="AA1361" s="77"/>
      <c r="AB1361" s="2"/>
      <c r="AC1361" s="2"/>
      <c r="AD1361" s="239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  <c r="CM1361" s="1"/>
      <c r="CN1361" s="1"/>
      <c r="CO1361" s="1"/>
      <c r="CP1361" s="1"/>
      <c r="CQ1361" s="1"/>
      <c r="CR1361" s="1"/>
      <c r="CS1361" s="1"/>
      <c r="CT1361" s="1"/>
      <c r="CU1361" s="1"/>
      <c r="CV1361" s="1"/>
      <c r="CW1361" s="1"/>
      <c r="CX1361" s="1"/>
      <c r="CY1361" s="1"/>
      <c r="CZ1361" s="1"/>
      <c r="DA1361" s="1"/>
      <c r="DB1361" s="1"/>
      <c r="DC1361" s="1"/>
      <c r="DD1361" s="1"/>
      <c r="DE1361" s="1"/>
      <c r="DF1361" s="1"/>
      <c r="DG1361" s="1"/>
      <c r="DH1361" s="1"/>
      <c r="DI1361" s="1"/>
      <c r="DJ1361" s="1"/>
      <c r="DK1361" s="1"/>
      <c r="DL1361" s="1"/>
      <c r="DM1361" s="1"/>
      <c r="DN1361" s="1"/>
      <c r="DO1361" s="1"/>
      <c r="DP1361" s="1"/>
      <c r="DQ1361" s="1"/>
      <c r="DR1361" s="1"/>
      <c r="DS1361" s="1"/>
      <c r="DT1361" s="1"/>
      <c r="DU1361" s="1"/>
      <c r="DV1361" s="1"/>
      <c r="DW1361" s="1"/>
      <c r="DX1361" s="1"/>
      <c r="DY1361" s="1"/>
      <c r="DZ1361" s="1"/>
      <c r="EA1361" s="1"/>
      <c r="EB1361" s="1"/>
      <c r="EC1361" s="1"/>
      <c r="ED1361" s="1"/>
      <c r="EE1361" s="1"/>
      <c r="EF1361" s="1"/>
      <c r="EG1361" s="1"/>
      <c r="EH1361" s="1"/>
      <c r="EI1361" s="1"/>
      <c r="EJ1361" s="1"/>
      <c r="EK1361" s="1"/>
      <c r="EL1361" s="1"/>
      <c r="EM1361" s="1"/>
      <c r="EN1361" s="1"/>
      <c r="EO1361" s="1"/>
      <c r="EP1361" s="1"/>
      <c r="EQ1361" s="1"/>
      <c r="ER1361" s="1"/>
      <c r="ES1361" s="1"/>
      <c r="ET1361" s="1"/>
      <c r="EU1361" s="1"/>
      <c r="EV1361" s="1"/>
      <c r="EW1361" s="1"/>
      <c r="EX1361" s="1"/>
      <c r="EY1361" s="1"/>
      <c r="EZ1361" s="1"/>
      <c r="FA1361" s="1"/>
      <c r="FB1361" s="1"/>
      <c r="FC1361" s="1"/>
      <c r="FD1361" s="1"/>
      <c r="FE1361" s="1"/>
      <c r="FF1361" s="1"/>
      <c r="FG1361" s="1"/>
      <c r="FH1361" s="1"/>
      <c r="FI1361" s="1"/>
      <c r="FJ1361" s="1"/>
      <c r="FK1361" s="1"/>
      <c r="FL1361" s="1"/>
      <c r="FM1361" s="1"/>
      <c r="FN1361" s="1"/>
      <c r="FO1361" s="1"/>
      <c r="FP1361" s="1"/>
      <c r="FQ1361" s="1"/>
      <c r="FR1361" s="1"/>
      <c r="FS1361" s="1"/>
      <c r="FT1361" s="1"/>
      <c r="FU1361" s="1"/>
      <c r="FV1361" s="1"/>
      <c r="FW1361" s="1"/>
      <c r="FX1361" s="1"/>
      <c r="FY1361" s="1"/>
      <c r="FZ1361" s="1"/>
      <c r="GA1361" s="1"/>
      <c r="GB1361" s="1"/>
      <c r="GC1361" s="1"/>
      <c r="GD1361" s="1"/>
      <c r="GE1361" s="1"/>
      <c r="GF1361" s="1"/>
      <c r="GG1361" s="1"/>
      <c r="GH1361" s="1"/>
      <c r="GI1361" s="1"/>
      <c r="GJ1361" s="1"/>
      <c r="GK1361" s="1"/>
      <c r="GL1361" s="1"/>
      <c r="GM1361" s="1"/>
      <c r="GN1361" s="1"/>
      <c r="GO1361" s="1"/>
      <c r="GP1361" s="1"/>
      <c r="GQ1361" s="1"/>
      <c r="GR1361" s="1"/>
      <c r="GS1361" s="1"/>
      <c r="GT1361" s="1"/>
      <c r="GU1361" s="1"/>
      <c r="GV1361" s="1"/>
      <c r="GW1361" s="1"/>
      <c r="GX1361" s="1"/>
    </row>
    <row r="1362" spans="1:206" s="4" customFormat="1">
      <c r="A1362" s="6"/>
      <c r="B1362" s="6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2"/>
      <c r="U1362" s="2"/>
      <c r="V1362" s="79"/>
      <c r="W1362" s="146"/>
      <c r="X1362" s="129"/>
      <c r="Y1362" s="79"/>
      <c r="Z1362" s="77"/>
      <c r="AA1362" s="77"/>
      <c r="AB1362" s="2"/>
      <c r="AC1362" s="2"/>
      <c r="AD1362" s="239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  <c r="CM1362" s="1"/>
      <c r="CN1362" s="1"/>
      <c r="CO1362" s="1"/>
      <c r="CP1362" s="1"/>
      <c r="CQ1362" s="1"/>
      <c r="CR1362" s="1"/>
      <c r="CS1362" s="1"/>
      <c r="CT1362" s="1"/>
      <c r="CU1362" s="1"/>
      <c r="CV1362" s="1"/>
      <c r="CW1362" s="1"/>
      <c r="CX1362" s="1"/>
      <c r="CY1362" s="1"/>
      <c r="CZ1362" s="1"/>
      <c r="DA1362" s="1"/>
      <c r="DB1362" s="1"/>
      <c r="DC1362" s="1"/>
      <c r="DD1362" s="1"/>
      <c r="DE1362" s="1"/>
      <c r="DF1362" s="1"/>
      <c r="DG1362" s="1"/>
      <c r="DH1362" s="1"/>
      <c r="DI1362" s="1"/>
      <c r="DJ1362" s="1"/>
      <c r="DK1362" s="1"/>
      <c r="DL1362" s="1"/>
      <c r="DM1362" s="1"/>
      <c r="DN1362" s="1"/>
      <c r="DO1362" s="1"/>
      <c r="DP1362" s="1"/>
      <c r="DQ1362" s="1"/>
      <c r="DR1362" s="1"/>
      <c r="DS1362" s="1"/>
      <c r="DT1362" s="1"/>
      <c r="DU1362" s="1"/>
      <c r="DV1362" s="1"/>
      <c r="DW1362" s="1"/>
      <c r="DX1362" s="1"/>
      <c r="DY1362" s="1"/>
      <c r="DZ1362" s="1"/>
      <c r="EA1362" s="1"/>
      <c r="EB1362" s="1"/>
      <c r="EC1362" s="1"/>
      <c r="ED1362" s="1"/>
      <c r="EE1362" s="1"/>
      <c r="EF1362" s="1"/>
      <c r="EG1362" s="1"/>
      <c r="EH1362" s="1"/>
      <c r="EI1362" s="1"/>
      <c r="EJ1362" s="1"/>
      <c r="EK1362" s="1"/>
      <c r="EL1362" s="1"/>
      <c r="EM1362" s="1"/>
      <c r="EN1362" s="1"/>
      <c r="EO1362" s="1"/>
      <c r="EP1362" s="1"/>
      <c r="EQ1362" s="1"/>
      <c r="ER1362" s="1"/>
      <c r="ES1362" s="1"/>
      <c r="ET1362" s="1"/>
      <c r="EU1362" s="1"/>
      <c r="EV1362" s="1"/>
      <c r="EW1362" s="1"/>
      <c r="EX1362" s="1"/>
      <c r="EY1362" s="1"/>
      <c r="EZ1362" s="1"/>
      <c r="FA1362" s="1"/>
      <c r="FB1362" s="1"/>
      <c r="FC1362" s="1"/>
      <c r="FD1362" s="1"/>
      <c r="FE1362" s="1"/>
      <c r="FF1362" s="1"/>
      <c r="FG1362" s="1"/>
      <c r="FH1362" s="1"/>
      <c r="FI1362" s="1"/>
      <c r="FJ1362" s="1"/>
      <c r="FK1362" s="1"/>
      <c r="FL1362" s="1"/>
      <c r="FM1362" s="1"/>
      <c r="FN1362" s="1"/>
      <c r="FO1362" s="1"/>
      <c r="FP1362" s="1"/>
      <c r="FQ1362" s="1"/>
      <c r="FR1362" s="1"/>
      <c r="FS1362" s="1"/>
      <c r="FT1362" s="1"/>
      <c r="FU1362" s="1"/>
      <c r="FV1362" s="1"/>
      <c r="FW1362" s="1"/>
      <c r="FX1362" s="1"/>
      <c r="FY1362" s="1"/>
      <c r="FZ1362" s="1"/>
      <c r="GA1362" s="1"/>
      <c r="GB1362" s="1"/>
      <c r="GC1362" s="1"/>
      <c r="GD1362" s="1"/>
      <c r="GE1362" s="1"/>
      <c r="GF1362" s="1"/>
      <c r="GG1362" s="1"/>
      <c r="GH1362" s="1"/>
      <c r="GI1362" s="1"/>
      <c r="GJ1362" s="1"/>
      <c r="GK1362" s="1"/>
      <c r="GL1362" s="1"/>
      <c r="GM1362" s="1"/>
      <c r="GN1362" s="1"/>
      <c r="GO1362" s="1"/>
      <c r="GP1362" s="1"/>
      <c r="GQ1362" s="1"/>
      <c r="GR1362" s="1"/>
      <c r="GS1362" s="1"/>
      <c r="GT1362" s="1"/>
      <c r="GU1362" s="1"/>
      <c r="GV1362" s="1"/>
      <c r="GW1362" s="1"/>
      <c r="GX1362" s="1"/>
    </row>
    <row r="1363" spans="1:206" s="4" customFormat="1">
      <c r="A1363" s="6"/>
      <c r="B1363" s="6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2"/>
      <c r="U1363" s="2"/>
      <c r="V1363" s="79"/>
      <c r="W1363" s="146"/>
      <c r="X1363" s="129"/>
      <c r="Y1363" s="79"/>
      <c r="Z1363" s="77"/>
      <c r="AA1363" s="77"/>
      <c r="AB1363" s="2"/>
      <c r="AC1363" s="2"/>
      <c r="AD1363" s="239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  <c r="BY1363" s="1"/>
      <c r="BZ1363" s="1"/>
      <c r="CA1363" s="1"/>
      <c r="CB1363" s="1"/>
      <c r="CC1363" s="1"/>
      <c r="CD1363" s="1"/>
      <c r="CE1363" s="1"/>
      <c r="CF1363" s="1"/>
      <c r="CG1363" s="1"/>
      <c r="CH1363" s="1"/>
      <c r="CI1363" s="1"/>
      <c r="CJ1363" s="1"/>
      <c r="CK1363" s="1"/>
      <c r="CL1363" s="1"/>
      <c r="CM1363" s="1"/>
      <c r="CN1363" s="1"/>
      <c r="CO1363" s="1"/>
      <c r="CP1363" s="1"/>
      <c r="CQ1363" s="1"/>
      <c r="CR1363" s="1"/>
      <c r="CS1363" s="1"/>
      <c r="CT1363" s="1"/>
      <c r="CU1363" s="1"/>
      <c r="CV1363" s="1"/>
      <c r="CW1363" s="1"/>
      <c r="CX1363" s="1"/>
      <c r="CY1363" s="1"/>
      <c r="CZ1363" s="1"/>
      <c r="DA1363" s="1"/>
      <c r="DB1363" s="1"/>
      <c r="DC1363" s="1"/>
      <c r="DD1363" s="1"/>
      <c r="DE1363" s="1"/>
      <c r="DF1363" s="1"/>
      <c r="DG1363" s="1"/>
      <c r="DH1363" s="1"/>
      <c r="DI1363" s="1"/>
      <c r="DJ1363" s="1"/>
      <c r="DK1363" s="1"/>
      <c r="DL1363" s="1"/>
      <c r="DM1363" s="1"/>
      <c r="DN1363" s="1"/>
      <c r="DO1363" s="1"/>
      <c r="DP1363" s="1"/>
      <c r="DQ1363" s="1"/>
      <c r="DR1363" s="1"/>
      <c r="DS1363" s="1"/>
      <c r="DT1363" s="1"/>
      <c r="DU1363" s="1"/>
      <c r="DV1363" s="1"/>
      <c r="DW1363" s="1"/>
      <c r="DX1363" s="1"/>
      <c r="DY1363" s="1"/>
      <c r="DZ1363" s="1"/>
      <c r="EA1363" s="1"/>
      <c r="EB1363" s="1"/>
      <c r="EC1363" s="1"/>
      <c r="ED1363" s="1"/>
      <c r="EE1363" s="1"/>
      <c r="EF1363" s="1"/>
      <c r="EG1363" s="1"/>
      <c r="EH1363" s="1"/>
      <c r="EI1363" s="1"/>
      <c r="EJ1363" s="1"/>
      <c r="EK1363" s="1"/>
      <c r="EL1363" s="1"/>
      <c r="EM1363" s="1"/>
      <c r="EN1363" s="1"/>
      <c r="EO1363" s="1"/>
      <c r="EP1363" s="1"/>
      <c r="EQ1363" s="1"/>
      <c r="ER1363" s="1"/>
      <c r="ES1363" s="1"/>
      <c r="ET1363" s="1"/>
      <c r="EU1363" s="1"/>
      <c r="EV1363" s="1"/>
      <c r="EW1363" s="1"/>
      <c r="EX1363" s="1"/>
      <c r="EY1363" s="1"/>
      <c r="EZ1363" s="1"/>
      <c r="FA1363" s="1"/>
      <c r="FB1363" s="1"/>
      <c r="FC1363" s="1"/>
      <c r="FD1363" s="1"/>
      <c r="FE1363" s="1"/>
      <c r="FF1363" s="1"/>
      <c r="FG1363" s="1"/>
      <c r="FH1363" s="1"/>
      <c r="FI1363" s="1"/>
      <c r="FJ1363" s="1"/>
      <c r="FK1363" s="1"/>
      <c r="FL1363" s="1"/>
      <c r="FM1363" s="1"/>
      <c r="FN1363" s="1"/>
      <c r="FO1363" s="1"/>
      <c r="FP1363" s="1"/>
      <c r="FQ1363" s="1"/>
      <c r="FR1363" s="1"/>
      <c r="FS1363" s="1"/>
      <c r="FT1363" s="1"/>
      <c r="FU1363" s="1"/>
      <c r="FV1363" s="1"/>
      <c r="FW1363" s="1"/>
      <c r="FX1363" s="1"/>
      <c r="FY1363" s="1"/>
      <c r="FZ1363" s="1"/>
      <c r="GA1363" s="1"/>
      <c r="GB1363" s="1"/>
      <c r="GC1363" s="1"/>
      <c r="GD1363" s="1"/>
      <c r="GE1363" s="1"/>
      <c r="GF1363" s="1"/>
      <c r="GG1363" s="1"/>
      <c r="GH1363" s="1"/>
      <c r="GI1363" s="1"/>
      <c r="GJ1363" s="1"/>
      <c r="GK1363" s="1"/>
      <c r="GL1363" s="1"/>
      <c r="GM1363" s="1"/>
      <c r="GN1363" s="1"/>
      <c r="GO1363" s="1"/>
      <c r="GP1363" s="1"/>
      <c r="GQ1363" s="1"/>
      <c r="GR1363" s="1"/>
      <c r="GS1363" s="1"/>
      <c r="GT1363" s="1"/>
      <c r="GU1363" s="1"/>
      <c r="GV1363" s="1"/>
      <c r="GW1363" s="1"/>
      <c r="GX1363" s="1"/>
    </row>
    <row r="1364" spans="1:206" s="4" customFormat="1">
      <c r="A1364" s="6"/>
      <c r="B1364" s="6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2"/>
      <c r="U1364" s="2"/>
      <c r="V1364" s="79"/>
      <c r="W1364" s="146"/>
      <c r="X1364" s="129"/>
      <c r="Y1364" s="79"/>
      <c r="Z1364" s="77"/>
      <c r="AA1364" s="77"/>
      <c r="AB1364" s="2"/>
      <c r="AC1364" s="2"/>
      <c r="AD1364" s="239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  <c r="BY1364" s="1"/>
      <c r="BZ1364" s="1"/>
      <c r="CA1364" s="1"/>
      <c r="CB1364" s="1"/>
      <c r="CC1364" s="1"/>
      <c r="CD1364" s="1"/>
      <c r="CE1364" s="1"/>
      <c r="CF1364" s="1"/>
      <c r="CG1364" s="1"/>
      <c r="CH1364" s="1"/>
      <c r="CI1364" s="1"/>
      <c r="CJ1364" s="1"/>
      <c r="CK1364" s="1"/>
      <c r="CL1364" s="1"/>
      <c r="CM1364" s="1"/>
      <c r="CN1364" s="1"/>
      <c r="CO1364" s="1"/>
      <c r="CP1364" s="1"/>
      <c r="CQ1364" s="1"/>
      <c r="CR1364" s="1"/>
      <c r="CS1364" s="1"/>
      <c r="CT1364" s="1"/>
      <c r="CU1364" s="1"/>
      <c r="CV1364" s="1"/>
      <c r="CW1364" s="1"/>
      <c r="CX1364" s="1"/>
      <c r="CY1364" s="1"/>
      <c r="CZ1364" s="1"/>
      <c r="DA1364" s="1"/>
      <c r="DB1364" s="1"/>
      <c r="DC1364" s="1"/>
      <c r="DD1364" s="1"/>
      <c r="DE1364" s="1"/>
      <c r="DF1364" s="1"/>
      <c r="DG1364" s="1"/>
      <c r="DH1364" s="1"/>
      <c r="DI1364" s="1"/>
      <c r="DJ1364" s="1"/>
      <c r="DK1364" s="1"/>
      <c r="DL1364" s="1"/>
      <c r="DM1364" s="1"/>
      <c r="DN1364" s="1"/>
      <c r="DO1364" s="1"/>
      <c r="DP1364" s="1"/>
      <c r="DQ1364" s="1"/>
      <c r="DR1364" s="1"/>
      <c r="DS1364" s="1"/>
      <c r="DT1364" s="1"/>
      <c r="DU1364" s="1"/>
      <c r="DV1364" s="1"/>
      <c r="DW1364" s="1"/>
      <c r="DX1364" s="1"/>
      <c r="DY1364" s="1"/>
      <c r="DZ1364" s="1"/>
      <c r="EA1364" s="1"/>
      <c r="EB1364" s="1"/>
      <c r="EC1364" s="1"/>
      <c r="ED1364" s="1"/>
      <c r="EE1364" s="1"/>
      <c r="EF1364" s="1"/>
      <c r="EG1364" s="1"/>
      <c r="EH1364" s="1"/>
      <c r="EI1364" s="1"/>
      <c r="EJ1364" s="1"/>
      <c r="EK1364" s="1"/>
      <c r="EL1364" s="1"/>
      <c r="EM1364" s="1"/>
      <c r="EN1364" s="1"/>
      <c r="EO1364" s="1"/>
      <c r="EP1364" s="1"/>
      <c r="EQ1364" s="1"/>
      <c r="ER1364" s="1"/>
      <c r="ES1364" s="1"/>
      <c r="ET1364" s="1"/>
      <c r="EU1364" s="1"/>
      <c r="EV1364" s="1"/>
      <c r="EW1364" s="1"/>
      <c r="EX1364" s="1"/>
      <c r="EY1364" s="1"/>
      <c r="EZ1364" s="1"/>
      <c r="FA1364" s="1"/>
      <c r="FB1364" s="1"/>
      <c r="FC1364" s="1"/>
      <c r="FD1364" s="1"/>
      <c r="FE1364" s="1"/>
      <c r="FF1364" s="1"/>
      <c r="FG1364" s="1"/>
      <c r="FH1364" s="1"/>
      <c r="FI1364" s="1"/>
      <c r="FJ1364" s="1"/>
      <c r="FK1364" s="1"/>
      <c r="FL1364" s="1"/>
      <c r="FM1364" s="1"/>
      <c r="FN1364" s="1"/>
      <c r="FO1364" s="1"/>
      <c r="FP1364" s="1"/>
      <c r="FQ1364" s="1"/>
      <c r="FR1364" s="1"/>
      <c r="FS1364" s="1"/>
      <c r="FT1364" s="1"/>
      <c r="FU1364" s="1"/>
      <c r="FV1364" s="1"/>
      <c r="FW1364" s="1"/>
      <c r="FX1364" s="1"/>
      <c r="FY1364" s="1"/>
      <c r="FZ1364" s="1"/>
      <c r="GA1364" s="1"/>
      <c r="GB1364" s="1"/>
      <c r="GC1364" s="1"/>
      <c r="GD1364" s="1"/>
      <c r="GE1364" s="1"/>
      <c r="GF1364" s="1"/>
      <c r="GG1364" s="1"/>
      <c r="GH1364" s="1"/>
      <c r="GI1364" s="1"/>
      <c r="GJ1364" s="1"/>
      <c r="GK1364" s="1"/>
      <c r="GL1364" s="1"/>
      <c r="GM1364" s="1"/>
      <c r="GN1364" s="1"/>
      <c r="GO1364" s="1"/>
      <c r="GP1364" s="1"/>
      <c r="GQ1364" s="1"/>
      <c r="GR1364" s="1"/>
      <c r="GS1364" s="1"/>
      <c r="GT1364" s="1"/>
      <c r="GU1364" s="1"/>
      <c r="GV1364" s="1"/>
      <c r="GW1364" s="1"/>
      <c r="GX1364" s="1"/>
    </row>
    <row r="1365" spans="1:206" s="4" customFormat="1">
      <c r="A1365" s="6"/>
      <c r="B1365" s="6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2"/>
      <c r="U1365" s="2"/>
      <c r="V1365" s="79"/>
      <c r="W1365" s="146"/>
      <c r="X1365" s="129"/>
      <c r="Y1365" s="79"/>
      <c r="Z1365" s="77"/>
      <c r="AA1365" s="77"/>
      <c r="AB1365" s="2"/>
      <c r="AC1365" s="2"/>
      <c r="AD1365" s="239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  <c r="BY1365" s="1"/>
      <c r="BZ1365" s="1"/>
      <c r="CA1365" s="1"/>
      <c r="CB1365" s="1"/>
      <c r="CC1365" s="1"/>
      <c r="CD1365" s="1"/>
      <c r="CE1365" s="1"/>
      <c r="CF1365" s="1"/>
      <c r="CG1365" s="1"/>
      <c r="CH1365" s="1"/>
      <c r="CI1365" s="1"/>
      <c r="CJ1365" s="1"/>
      <c r="CK1365" s="1"/>
      <c r="CL1365" s="1"/>
      <c r="CM1365" s="1"/>
      <c r="CN1365" s="1"/>
      <c r="CO1365" s="1"/>
      <c r="CP1365" s="1"/>
      <c r="CQ1365" s="1"/>
      <c r="CR1365" s="1"/>
      <c r="CS1365" s="1"/>
      <c r="CT1365" s="1"/>
      <c r="CU1365" s="1"/>
      <c r="CV1365" s="1"/>
      <c r="CW1365" s="1"/>
      <c r="CX1365" s="1"/>
      <c r="CY1365" s="1"/>
      <c r="CZ1365" s="1"/>
      <c r="DA1365" s="1"/>
      <c r="DB1365" s="1"/>
      <c r="DC1365" s="1"/>
      <c r="DD1365" s="1"/>
      <c r="DE1365" s="1"/>
      <c r="DF1365" s="1"/>
      <c r="DG1365" s="1"/>
      <c r="DH1365" s="1"/>
      <c r="DI1365" s="1"/>
      <c r="DJ1365" s="1"/>
      <c r="DK1365" s="1"/>
      <c r="DL1365" s="1"/>
      <c r="DM1365" s="1"/>
      <c r="DN1365" s="1"/>
      <c r="DO1365" s="1"/>
      <c r="DP1365" s="1"/>
      <c r="DQ1365" s="1"/>
      <c r="DR1365" s="1"/>
      <c r="DS1365" s="1"/>
      <c r="DT1365" s="1"/>
      <c r="DU1365" s="1"/>
      <c r="DV1365" s="1"/>
      <c r="DW1365" s="1"/>
      <c r="DX1365" s="1"/>
      <c r="DY1365" s="1"/>
      <c r="DZ1365" s="1"/>
      <c r="EA1365" s="1"/>
      <c r="EB1365" s="1"/>
      <c r="EC1365" s="1"/>
      <c r="ED1365" s="1"/>
      <c r="EE1365" s="1"/>
      <c r="EF1365" s="1"/>
      <c r="EG1365" s="1"/>
      <c r="EH1365" s="1"/>
      <c r="EI1365" s="1"/>
      <c r="EJ1365" s="1"/>
      <c r="EK1365" s="1"/>
      <c r="EL1365" s="1"/>
      <c r="EM1365" s="1"/>
      <c r="EN1365" s="1"/>
      <c r="EO1365" s="1"/>
      <c r="EP1365" s="1"/>
      <c r="EQ1365" s="1"/>
      <c r="ER1365" s="1"/>
      <c r="ES1365" s="1"/>
      <c r="ET1365" s="1"/>
      <c r="EU1365" s="1"/>
      <c r="EV1365" s="1"/>
      <c r="EW1365" s="1"/>
      <c r="EX1365" s="1"/>
      <c r="EY1365" s="1"/>
      <c r="EZ1365" s="1"/>
      <c r="FA1365" s="1"/>
      <c r="FB1365" s="1"/>
      <c r="FC1365" s="1"/>
      <c r="FD1365" s="1"/>
      <c r="FE1365" s="1"/>
      <c r="FF1365" s="1"/>
      <c r="FG1365" s="1"/>
      <c r="FH1365" s="1"/>
      <c r="FI1365" s="1"/>
      <c r="FJ1365" s="1"/>
      <c r="FK1365" s="1"/>
      <c r="FL1365" s="1"/>
      <c r="FM1365" s="1"/>
      <c r="FN1365" s="1"/>
      <c r="FO1365" s="1"/>
      <c r="FP1365" s="1"/>
      <c r="FQ1365" s="1"/>
      <c r="FR1365" s="1"/>
      <c r="FS1365" s="1"/>
      <c r="FT1365" s="1"/>
      <c r="FU1365" s="1"/>
      <c r="FV1365" s="1"/>
      <c r="FW1365" s="1"/>
      <c r="FX1365" s="1"/>
      <c r="FY1365" s="1"/>
      <c r="FZ1365" s="1"/>
      <c r="GA1365" s="1"/>
      <c r="GB1365" s="1"/>
      <c r="GC1365" s="1"/>
      <c r="GD1365" s="1"/>
      <c r="GE1365" s="1"/>
      <c r="GF1365" s="1"/>
      <c r="GG1365" s="1"/>
      <c r="GH1365" s="1"/>
      <c r="GI1365" s="1"/>
      <c r="GJ1365" s="1"/>
      <c r="GK1365" s="1"/>
      <c r="GL1365" s="1"/>
      <c r="GM1365" s="1"/>
      <c r="GN1365" s="1"/>
      <c r="GO1365" s="1"/>
      <c r="GP1365" s="1"/>
      <c r="GQ1365" s="1"/>
      <c r="GR1365" s="1"/>
      <c r="GS1365" s="1"/>
      <c r="GT1365" s="1"/>
      <c r="GU1365" s="1"/>
      <c r="GV1365" s="1"/>
      <c r="GW1365" s="1"/>
      <c r="GX1365" s="1"/>
    </row>
    <row r="1366" spans="1:206" s="4" customFormat="1">
      <c r="A1366" s="6"/>
      <c r="B1366" s="6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2"/>
      <c r="U1366" s="2"/>
      <c r="V1366" s="79"/>
      <c r="W1366" s="146"/>
      <c r="X1366" s="129"/>
      <c r="Y1366" s="79"/>
      <c r="Z1366" s="77"/>
      <c r="AA1366" s="77"/>
      <c r="AB1366" s="2"/>
      <c r="AC1366" s="2"/>
      <c r="AD1366" s="239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  <c r="BY1366" s="1"/>
      <c r="BZ1366" s="1"/>
      <c r="CA1366" s="1"/>
      <c r="CB1366" s="1"/>
      <c r="CC1366" s="1"/>
      <c r="CD1366" s="1"/>
      <c r="CE1366" s="1"/>
      <c r="CF1366" s="1"/>
      <c r="CG1366" s="1"/>
      <c r="CH1366" s="1"/>
      <c r="CI1366" s="1"/>
      <c r="CJ1366" s="1"/>
      <c r="CK1366" s="1"/>
      <c r="CL1366" s="1"/>
      <c r="CM1366" s="1"/>
      <c r="CN1366" s="1"/>
      <c r="CO1366" s="1"/>
      <c r="CP1366" s="1"/>
      <c r="CQ1366" s="1"/>
      <c r="CR1366" s="1"/>
      <c r="CS1366" s="1"/>
      <c r="CT1366" s="1"/>
      <c r="CU1366" s="1"/>
      <c r="CV1366" s="1"/>
      <c r="CW1366" s="1"/>
      <c r="CX1366" s="1"/>
      <c r="CY1366" s="1"/>
      <c r="CZ1366" s="1"/>
      <c r="DA1366" s="1"/>
      <c r="DB1366" s="1"/>
      <c r="DC1366" s="1"/>
      <c r="DD1366" s="1"/>
      <c r="DE1366" s="1"/>
      <c r="DF1366" s="1"/>
      <c r="DG1366" s="1"/>
      <c r="DH1366" s="1"/>
      <c r="DI1366" s="1"/>
      <c r="DJ1366" s="1"/>
      <c r="DK1366" s="1"/>
      <c r="DL1366" s="1"/>
      <c r="DM1366" s="1"/>
      <c r="DN1366" s="1"/>
      <c r="DO1366" s="1"/>
      <c r="DP1366" s="1"/>
      <c r="DQ1366" s="1"/>
      <c r="DR1366" s="1"/>
      <c r="DS1366" s="1"/>
      <c r="DT1366" s="1"/>
      <c r="DU1366" s="1"/>
      <c r="DV1366" s="1"/>
      <c r="DW1366" s="1"/>
      <c r="DX1366" s="1"/>
      <c r="DY1366" s="1"/>
      <c r="DZ1366" s="1"/>
      <c r="EA1366" s="1"/>
      <c r="EB1366" s="1"/>
      <c r="EC1366" s="1"/>
      <c r="ED1366" s="1"/>
      <c r="EE1366" s="1"/>
      <c r="EF1366" s="1"/>
      <c r="EG1366" s="1"/>
      <c r="EH1366" s="1"/>
      <c r="EI1366" s="1"/>
      <c r="EJ1366" s="1"/>
      <c r="EK1366" s="1"/>
      <c r="EL1366" s="1"/>
      <c r="EM1366" s="1"/>
      <c r="EN1366" s="1"/>
      <c r="EO1366" s="1"/>
      <c r="EP1366" s="1"/>
      <c r="EQ1366" s="1"/>
      <c r="ER1366" s="1"/>
      <c r="ES1366" s="1"/>
      <c r="ET1366" s="1"/>
      <c r="EU1366" s="1"/>
      <c r="EV1366" s="1"/>
      <c r="EW1366" s="1"/>
      <c r="EX1366" s="1"/>
      <c r="EY1366" s="1"/>
      <c r="EZ1366" s="1"/>
      <c r="FA1366" s="1"/>
      <c r="FB1366" s="1"/>
      <c r="FC1366" s="1"/>
      <c r="FD1366" s="1"/>
      <c r="FE1366" s="1"/>
      <c r="FF1366" s="1"/>
      <c r="FG1366" s="1"/>
      <c r="FH1366" s="1"/>
      <c r="FI1366" s="1"/>
      <c r="FJ1366" s="1"/>
      <c r="FK1366" s="1"/>
      <c r="FL1366" s="1"/>
      <c r="FM1366" s="1"/>
      <c r="FN1366" s="1"/>
      <c r="FO1366" s="1"/>
      <c r="FP1366" s="1"/>
      <c r="FQ1366" s="1"/>
      <c r="FR1366" s="1"/>
      <c r="FS1366" s="1"/>
      <c r="FT1366" s="1"/>
      <c r="FU1366" s="1"/>
      <c r="FV1366" s="1"/>
      <c r="FW1366" s="1"/>
      <c r="FX1366" s="1"/>
      <c r="FY1366" s="1"/>
      <c r="FZ1366" s="1"/>
      <c r="GA1366" s="1"/>
      <c r="GB1366" s="1"/>
      <c r="GC1366" s="1"/>
      <c r="GD1366" s="1"/>
      <c r="GE1366" s="1"/>
      <c r="GF1366" s="1"/>
      <c r="GG1366" s="1"/>
      <c r="GH1366" s="1"/>
      <c r="GI1366" s="1"/>
      <c r="GJ1366" s="1"/>
      <c r="GK1366" s="1"/>
      <c r="GL1366" s="1"/>
      <c r="GM1366" s="1"/>
      <c r="GN1366" s="1"/>
      <c r="GO1366" s="1"/>
      <c r="GP1366" s="1"/>
      <c r="GQ1366" s="1"/>
      <c r="GR1366" s="1"/>
      <c r="GS1366" s="1"/>
      <c r="GT1366" s="1"/>
      <c r="GU1366" s="1"/>
      <c r="GV1366" s="1"/>
      <c r="GW1366" s="1"/>
      <c r="GX1366" s="1"/>
    </row>
    <row r="1367" spans="1:206" s="4" customFormat="1">
      <c r="A1367" s="6"/>
      <c r="B1367" s="6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2"/>
      <c r="U1367" s="2"/>
      <c r="V1367" s="79"/>
      <c r="W1367" s="146"/>
      <c r="X1367" s="129"/>
      <c r="Y1367" s="79"/>
      <c r="Z1367" s="77"/>
      <c r="AA1367" s="77"/>
      <c r="AB1367" s="2"/>
      <c r="AC1367" s="2"/>
      <c r="AD1367" s="239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  <c r="CM1367" s="1"/>
      <c r="CN1367" s="1"/>
      <c r="CO1367" s="1"/>
      <c r="CP1367" s="1"/>
      <c r="CQ1367" s="1"/>
      <c r="CR1367" s="1"/>
      <c r="CS1367" s="1"/>
      <c r="CT1367" s="1"/>
      <c r="CU1367" s="1"/>
      <c r="CV1367" s="1"/>
      <c r="CW1367" s="1"/>
      <c r="CX1367" s="1"/>
      <c r="CY1367" s="1"/>
      <c r="CZ1367" s="1"/>
      <c r="DA1367" s="1"/>
      <c r="DB1367" s="1"/>
      <c r="DC1367" s="1"/>
      <c r="DD1367" s="1"/>
      <c r="DE1367" s="1"/>
      <c r="DF1367" s="1"/>
      <c r="DG1367" s="1"/>
      <c r="DH1367" s="1"/>
      <c r="DI1367" s="1"/>
      <c r="DJ1367" s="1"/>
      <c r="DK1367" s="1"/>
      <c r="DL1367" s="1"/>
      <c r="DM1367" s="1"/>
      <c r="DN1367" s="1"/>
      <c r="DO1367" s="1"/>
      <c r="DP1367" s="1"/>
      <c r="DQ1367" s="1"/>
      <c r="DR1367" s="1"/>
      <c r="DS1367" s="1"/>
      <c r="DT1367" s="1"/>
      <c r="DU1367" s="1"/>
      <c r="DV1367" s="1"/>
      <c r="DW1367" s="1"/>
      <c r="DX1367" s="1"/>
      <c r="DY1367" s="1"/>
      <c r="DZ1367" s="1"/>
      <c r="EA1367" s="1"/>
      <c r="EB1367" s="1"/>
      <c r="EC1367" s="1"/>
      <c r="ED1367" s="1"/>
      <c r="EE1367" s="1"/>
      <c r="EF1367" s="1"/>
      <c r="EG1367" s="1"/>
      <c r="EH1367" s="1"/>
      <c r="EI1367" s="1"/>
      <c r="EJ1367" s="1"/>
      <c r="EK1367" s="1"/>
      <c r="EL1367" s="1"/>
      <c r="EM1367" s="1"/>
      <c r="EN1367" s="1"/>
      <c r="EO1367" s="1"/>
      <c r="EP1367" s="1"/>
      <c r="EQ1367" s="1"/>
      <c r="ER1367" s="1"/>
      <c r="ES1367" s="1"/>
      <c r="ET1367" s="1"/>
      <c r="EU1367" s="1"/>
      <c r="EV1367" s="1"/>
      <c r="EW1367" s="1"/>
      <c r="EX1367" s="1"/>
      <c r="EY1367" s="1"/>
      <c r="EZ1367" s="1"/>
      <c r="FA1367" s="1"/>
      <c r="FB1367" s="1"/>
      <c r="FC1367" s="1"/>
      <c r="FD1367" s="1"/>
      <c r="FE1367" s="1"/>
      <c r="FF1367" s="1"/>
      <c r="FG1367" s="1"/>
      <c r="FH1367" s="1"/>
      <c r="FI1367" s="1"/>
      <c r="FJ1367" s="1"/>
      <c r="FK1367" s="1"/>
      <c r="FL1367" s="1"/>
      <c r="FM1367" s="1"/>
      <c r="FN1367" s="1"/>
      <c r="FO1367" s="1"/>
      <c r="FP1367" s="1"/>
      <c r="FQ1367" s="1"/>
      <c r="FR1367" s="1"/>
      <c r="FS1367" s="1"/>
      <c r="FT1367" s="1"/>
      <c r="FU1367" s="1"/>
      <c r="FV1367" s="1"/>
      <c r="FW1367" s="1"/>
      <c r="FX1367" s="1"/>
      <c r="FY1367" s="1"/>
      <c r="FZ1367" s="1"/>
      <c r="GA1367" s="1"/>
      <c r="GB1367" s="1"/>
      <c r="GC1367" s="1"/>
      <c r="GD1367" s="1"/>
      <c r="GE1367" s="1"/>
      <c r="GF1367" s="1"/>
      <c r="GG1367" s="1"/>
      <c r="GH1367" s="1"/>
      <c r="GI1367" s="1"/>
      <c r="GJ1367" s="1"/>
      <c r="GK1367" s="1"/>
      <c r="GL1367" s="1"/>
      <c r="GM1367" s="1"/>
      <c r="GN1367" s="1"/>
      <c r="GO1367" s="1"/>
      <c r="GP1367" s="1"/>
      <c r="GQ1367" s="1"/>
      <c r="GR1367" s="1"/>
      <c r="GS1367" s="1"/>
      <c r="GT1367" s="1"/>
      <c r="GU1367" s="1"/>
      <c r="GV1367" s="1"/>
      <c r="GW1367" s="1"/>
      <c r="GX1367" s="1"/>
    </row>
    <row r="1368" spans="1:206" s="4" customFormat="1">
      <c r="A1368" s="6"/>
      <c r="B1368" s="6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2"/>
      <c r="U1368" s="2"/>
      <c r="V1368" s="79"/>
      <c r="W1368" s="146"/>
      <c r="X1368" s="129"/>
      <c r="Y1368" s="79"/>
      <c r="Z1368" s="77"/>
      <c r="AA1368" s="77"/>
      <c r="AB1368" s="2"/>
      <c r="AC1368" s="2"/>
      <c r="AD1368" s="239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  <c r="BY1368" s="1"/>
      <c r="BZ1368" s="1"/>
      <c r="CA1368" s="1"/>
      <c r="CB1368" s="1"/>
      <c r="CC1368" s="1"/>
      <c r="CD1368" s="1"/>
      <c r="CE1368" s="1"/>
      <c r="CF1368" s="1"/>
      <c r="CG1368" s="1"/>
      <c r="CH1368" s="1"/>
      <c r="CI1368" s="1"/>
      <c r="CJ1368" s="1"/>
      <c r="CK1368" s="1"/>
      <c r="CL1368" s="1"/>
      <c r="CM1368" s="1"/>
      <c r="CN1368" s="1"/>
      <c r="CO1368" s="1"/>
      <c r="CP1368" s="1"/>
      <c r="CQ1368" s="1"/>
      <c r="CR1368" s="1"/>
      <c r="CS1368" s="1"/>
      <c r="CT1368" s="1"/>
      <c r="CU1368" s="1"/>
      <c r="CV1368" s="1"/>
      <c r="CW1368" s="1"/>
      <c r="CX1368" s="1"/>
      <c r="CY1368" s="1"/>
      <c r="CZ1368" s="1"/>
      <c r="DA1368" s="1"/>
      <c r="DB1368" s="1"/>
      <c r="DC1368" s="1"/>
      <c r="DD1368" s="1"/>
      <c r="DE1368" s="1"/>
      <c r="DF1368" s="1"/>
      <c r="DG1368" s="1"/>
      <c r="DH1368" s="1"/>
      <c r="DI1368" s="1"/>
      <c r="DJ1368" s="1"/>
      <c r="DK1368" s="1"/>
      <c r="DL1368" s="1"/>
      <c r="DM1368" s="1"/>
      <c r="DN1368" s="1"/>
      <c r="DO1368" s="1"/>
      <c r="DP1368" s="1"/>
      <c r="DQ1368" s="1"/>
      <c r="DR1368" s="1"/>
      <c r="DS1368" s="1"/>
      <c r="DT1368" s="1"/>
      <c r="DU1368" s="1"/>
      <c r="DV1368" s="1"/>
      <c r="DW1368" s="1"/>
      <c r="DX1368" s="1"/>
      <c r="DY1368" s="1"/>
      <c r="DZ1368" s="1"/>
      <c r="EA1368" s="1"/>
      <c r="EB1368" s="1"/>
      <c r="EC1368" s="1"/>
      <c r="ED1368" s="1"/>
      <c r="EE1368" s="1"/>
      <c r="EF1368" s="1"/>
      <c r="EG1368" s="1"/>
      <c r="EH1368" s="1"/>
      <c r="EI1368" s="1"/>
      <c r="EJ1368" s="1"/>
      <c r="EK1368" s="1"/>
      <c r="EL1368" s="1"/>
      <c r="EM1368" s="1"/>
      <c r="EN1368" s="1"/>
      <c r="EO1368" s="1"/>
      <c r="EP1368" s="1"/>
      <c r="EQ1368" s="1"/>
      <c r="ER1368" s="1"/>
      <c r="ES1368" s="1"/>
      <c r="ET1368" s="1"/>
      <c r="EU1368" s="1"/>
      <c r="EV1368" s="1"/>
      <c r="EW1368" s="1"/>
      <c r="EX1368" s="1"/>
      <c r="EY1368" s="1"/>
      <c r="EZ1368" s="1"/>
      <c r="FA1368" s="1"/>
      <c r="FB1368" s="1"/>
      <c r="FC1368" s="1"/>
      <c r="FD1368" s="1"/>
      <c r="FE1368" s="1"/>
      <c r="FF1368" s="1"/>
      <c r="FG1368" s="1"/>
      <c r="FH1368" s="1"/>
      <c r="FI1368" s="1"/>
      <c r="FJ1368" s="1"/>
      <c r="FK1368" s="1"/>
      <c r="FL1368" s="1"/>
      <c r="FM1368" s="1"/>
      <c r="FN1368" s="1"/>
      <c r="FO1368" s="1"/>
      <c r="FP1368" s="1"/>
      <c r="FQ1368" s="1"/>
      <c r="FR1368" s="1"/>
      <c r="FS1368" s="1"/>
      <c r="FT1368" s="1"/>
      <c r="FU1368" s="1"/>
      <c r="FV1368" s="1"/>
      <c r="FW1368" s="1"/>
      <c r="FX1368" s="1"/>
      <c r="FY1368" s="1"/>
      <c r="FZ1368" s="1"/>
      <c r="GA1368" s="1"/>
      <c r="GB1368" s="1"/>
      <c r="GC1368" s="1"/>
      <c r="GD1368" s="1"/>
      <c r="GE1368" s="1"/>
      <c r="GF1368" s="1"/>
      <c r="GG1368" s="1"/>
      <c r="GH1368" s="1"/>
      <c r="GI1368" s="1"/>
      <c r="GJ1368" s="1"/>
      <c r="GK1368" s="1"/>
      <c r="GL1368" s="1"/>
      <c r="GM1368" s="1"/>
      <c r="GN1368" s="1"/>
      <c r="GO1368" s="1"/>
      <c r="GP1368" s="1"/>
      <c r="GQ1368" s="1"/>
      <c r="GR1368" s="1"/>
      <c r="GS1368" s="1"/>
      <c r="GT1368" s="1"/>
      <c r="GU1368" s="1"/>
      <c r="GV1368" s="1"/>
      <c r="GW1368" s="1"/>
      <c r="GX1368" s="1"/>
    </row>
    <row r="1369" spans="1:206" s="4" customFormat="1">
      <c r="A1369" s="6"/>
      <c r="B1369" s="6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2"/>
      <c r="U1369" s="2"/>
      <c r="V1369" s="79"/>
      <c r="W1369" s="146"/>
      <c r="X1369" s="129"/>
      <c r="Y1369" s="79"/>
      <c r="Z1369" s="77"/>
      <c r="AA1369" s="77"/>
      <c r="AB1369" s="2"/>
      <c r="AC1369" s="2"/>
      <c r="AD1369" s="239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1"/>
      <c r="CA1369" s="1"/>
      <c r="CB1369" s="1"/>
      <c r="CC1369" s="1"/>
      <c r="CD1369" s="1"/>
      <c r="CE1369" s="1"/>
      <c r="CF1369" s="1"/>
      <c r="CG1369" s="1"/>
      <c r="CH1369" s="1"/>
      <c r="CI1369" s="1"/>
      <c r="CJ1369" s="1"/>
      <c r="CK1369" s="1"/>
      <c r="CL1369" s="1"/>
      <c r="CM1369" s="1"/>
      <c r="CN1369" s="1"/>
      <c r="CO1369" s="1"/>
      <c r="CP1369" s="1"/>
      <c r="CQ1369" s="1"/>
      <c r="CR1369" s="1"/>
      <c r="CS1369" s="1"/>
      <c r="CT1369" s="1"/>
      <c r="CU1369" s="1"/>
      <c r="CV1369" s="1"/>
      <c r="CW1369" s="1"/>
      <c r="CX1369" s="1"/>
      <c r="CY1369" s="1"/>
      <c r="CZ1369" s="1"/>
      <c r="DA1369" s="1"/>
      <c r="DB1369" s="1"/>
      <c r="DC1369" s="1"/>
      <c r="DD1369" s="1"/>
      <c r="DE1369" s="1"/>
      <c r="DF1369" s="1"/>
      <c r="DG1369" s="1"/>
      <c r="DH1369" s="1"/>
      <c r="DI1369" s="1"/>
      <c r="DJ1369" s="1"/>
      <c r="DK1369" s="1"/>
      <c r="DL1369" s="1"/>
      <c r="DM1369" s="1"/>
      <c r="DN1369" s="1"/>
      <c r="DO1369" s="1"/>
      <c r="DP1369" s="1"/>
      <c r="DQ1369" s="1"/>
      <c r="DR1369" s="1"/>
      <c r="DS1369" s="1"/>
      <c r="DT1369" s="1"/>
      <c r="DU1369" s="1"/>
      <c r="DV1369" s="1"/>
      <c r="DW1369" s="1"/>
      <c r="DX1369" s="1"/>
      <c r="DY1369" s="1"/>
      <c r="DZ1369" s="1"/>
      <c r="EA1369" s="1"/>
      <c r="EB1369" s="1"/>
      <c r="EC1369" s="1"/>
      <c r="ED1369" s="1"/>
      <c r="EE1369" s="1"/>
      <c r="EF1369" s="1"/>
      <c r="EG1369" s="1"/>
      <c r="EH1369" s="1"/>
      <c r="EI1369" s="1"/>
      <c r="EJ1369" s="1"/>
      <c r="EK1369" s="1"/>
      <c r="EL1369" s="1"/>
      <c r="EM1369" s="1"/>
      <c r="EN1369" s="1"/>
      <c r="EO1369" s="1"/>
      <c r="EP1369" s="1"/>
      <c r="EQ1369" s="1"/>
      <c r="ER1369" s="1"/>
      <c r="ES1369" s="1"/>
      <c r="ET1369" s="1"/>
      <c r="EU1369" s="1"/>
      <c r="EV1369" s="1"/>
      <c r="EW1369" s="1"/>
      <c r="EX1369" s="1"/>
      <c r="EY1369" s="1"/>
      <c r="EZ1369" s="1"/>
      <c r="FA1369" s="1"/>
      <c r="FB1369" s="1"/>
      <c r="FC1369" s="1"/>
      <c r="FD1369" s="1"/>
      <c r="FE1369" s="1"/>
      <c r="FF1369" s="1"/>
      <c r="FG1369" s="1"/>
      <c r="FH1369" s="1"/>
      <c r="FI1369" s="1"/>
      <c r="FJ1369" s="1"/>
      <c r="FK1369" s="1"/>
      <c r="FL1369" s="1"/>
      <c r="FM1369" s="1"/>
      <c r="FN1369" s="1"/>
      <c r="FO1369" s="1"/>
      <c r="FP1369" s="1"/>
      <c r="FQ1369" s="1"/>
      <c r="FR1369" s="1"/>
      <c r="FS1369" s="1"/>
      <c r="FT1369" s="1"/>
      <c r="FU1369" s="1"/>
      <c r="FV1369" s="1"/>
      <c r="FW1369" s="1"/>
      <c r="FX1369" s="1"/>
      <c r="FY1369" s="1"/>
      <c r="FZ1369" s="1"/>
      <c r="GA1369" s="1"/>
      <c r="GB1369" s="1"/>
      <c r="GC1369" s="1"/>
      <c r="GD1369" s="1"/>
      <c r="GE1369" s="1"/>
      <c r="GF1369" s="1"/>
      <c r="GG1369" s="1"/>
      <c r="GH1369" s="1"/>
      <c r="GI1369" s="1"/>
      <c r="GJ1369" s="1"/>
      <c r="GK1369" s="1"/>
      <c r="GL1369" s="1"/>
      <c r="GM1369" s="1"/>
      <c r="GN1369" s="1"/>
      <c r="GO1369" s="1"/>
      <c r="GP1369" s="1"/>
      <c r="GQ1369" s="1"/>
      <c r="GR1369" s="1"/>
      <c r="GS1369" s="1"/>
      <c r="GT1369" s="1"/>
      <c r="GU1369" s="1"/>
      <c r="GV1369" s="1"/>
      <c r="GW1369" s="1"/>
      <c r="GX1369" s="1"/>
    </row>
    <row r="1370" spans="1:206" s="4" customFormat="1">
      <c r="A1370" s="6"/>
      <c r="B1370" s="6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2"/>
      <c r="U1370" s="2"/>
      <c r="V1370" s="79"/>
      <c r="W1370" s="146"/>
      <c r="X1370" s="129"/>
      <c r="Y1370" s="79"/>
      <c r="Z1370" s="77"/>
      <c r="AA1370" s="77"/>
      <c r="AB1370" s="2"/>
      <c r="AC1370" s="2"/>
      <c r="AD1370" s="239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  <c r="CZ1370" s="1"/>
      <c r="DA1370" s="1"/>
      <c r="DB1370" s="1"/>
      <c r="DC1370" s="1"/>
      <c r="DD1370" s="1"/>
      <c r="DE1370" s="1"/>
      <c r="DF1370" s="1"/>
      <c r="DG1370" s="1"/>
      <c r="DH1370" s="1"/>
      <c r="DI1370" s="1"/>
      <c r="DJ1370" s="1"/>
      <c r="DK1370" s="1"/>
      <c r="DL1370" s="1"/>
      <c r="DM1370" s="1"/>
      <c r="DN1370" s="1"/>
      <c r="DO1370" s="1"/>
      <c r="DP1370" s="1"/>
      <c r="DQ1370" s="1"/>
      <c r="DR1370" s="1"/>
      <c r="DS1370" s="1"/>
      <c r="DT1370" s="1"/>
      <c r="DU1370" s="1"/>
      <c r="DV1370" s="1"/>
      <c r="DW1370" s="1"/>
      <c r="DX1370" s="1"/>
      <c r="DY1370" s="1"/>
      <c r="DZ1370" s="1"/>
      <c r="EA1370" s="1"/>
      <c r="EB1370" s="1"/>
      <c r="EC1370" s="1"/>
      <c r="ED1370" s="1"/>
      <c r="EE1370" s="1"/>
      <c r="EF1370" s="1"/>
      <c r="EG1370" s="1"/>
      <c r="EH1370" s="1"/>
      <c r="EI1370" s="1"/>
      <c r="EJ1370" s="1"/>
      <c r="EK1370" s="1"/>
      <c r="EL1370" s="1"/>
      <c r="EM1370" s="1"/>
      <c r="EN1370" s="1"/>
      <c r="EO1370" s="1"/>
      <c r="EP1370" s="1"/>
      <c r="EQ1370" s="1"/>
      <c r="ER1370" s="1"/>
      <c r="ES1370" s="1"/>
      <c r="ET1370" s="1"/>
      <c r="EU1370" s="1"/>
      <c r="EV1370" s="1"/>
      <c r="EW1370" s="1"/>
      <c r="EX1370" s="1"/>
      <c r="EY1370" s="1"/>
      <c r="EZ1370" s="1"/>
      <c r="FA1370" s="1"/>
      <c r="FB1370" s="1"/>
      <c r="FC1370" s="1"/>
      <c r="FD1370" s="1"/>
      <c r="FE1370" s="1"/>
      <c r="FF1370" s="1"/>
      <c r="FG1370" s="1"/>
      <c r="FH1370" s="1"/>
      <c r="FI1370" s="1"/>
      <c r="FJ1370" s="1"/>
      <c r="FK1370" s="1"/>
      <c r="FL1370" s="1"/>
      <c r="FM1370" s="1"/>
      <c r="FN1370" s="1"/>
      <c r="FO1370" s="1"/>
      <c r="FP1370" s="1"/>
      <c r="FQ1370" s="1"/>
      <c r="FR1370" s="1"/>
      <c r="FS1370" s="1"/>
      <c r="FT1370" s="1"/>
      <c r="FU1370" s="1"/>
      <c r="FV1370" s="1"/>
      <c r="FW1370" s="1"/>
      <c r="FX1370" s="1"/>
      <c r="FY1370" s="1"/>
      <c r="FZ1370" s="1"/>
      <c r="GA1370" s="1"/>
      <c r="GB1370" s="1"/>
      <c r="GC1370" s="1"/>
      <c r="GD1370" s="1"/>
      <c r="GE1370" s="1"/>
      <c r="GF1370" s="1"/>
      <c r="GG1370" s="1"/>
      <c r="GH1370" s="1"/>
      <c r="GI1370" s="1"/>
      <c r="GJ1370" s="1"/>
      <c r="GK1370" s="1"/>
      <c r="GL1370" s="1"/>
      <c r="GM1370" s="1"/>
      <c r="GN1370" s="1"/>
      <c r="GO1370" s="1"/>
      <c r="GP1370" s="1"/>
      <c r="GQ1370" s="1"/>
      <c r="GR1370" s="1"/>
      <c r="GS1370" s="1"/>
      <c r="GT1370" s="1"/>
      <c r="GU1370" s="1"/>
      <c r="GV1370" s="1"/>
      <c r="GW1370" s="1"/>
      <c r="GX1370" s="1"/>
    </row>
    <row r="1371" spans="1:206" s="4" customFormat="1">
      <c r="A1371" s="6"/>
      <c r="B1371" s="6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2"/>
      <c r="U1371" s="2"/>
      <c r="V1371" s="79"/>
      <c r="W1371" s="146"/>
      <c r="X1371" s="129"/>
      <c r="Y1371" s="79"/>
      <c r="Z1371" s="77"/>
      <c r="AA1371" s="77"/>
      <c r="AB1371" s="2"/>
      <c r="AC1371" s="2"/>
      <c r="AD1371" s="239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  <c r="CI1371" s="1"/>
      <c r="CJ1371" s="1"/>
      <c r="CK1371" s="1"/>
      <c r="CL1371" s="1"/>
      <c r="CM1371" s="1"/>
      <c r="CN1371" s="1"/>
      <c r="CO1371" s="1"/>
      <c r="CP1371" s="1"/>
      <c r="CQ1371" s="1"/>
      <c r="CR1371" s="1"/>
      <c r="CS1371" s="1"/>
      <c r="CT1371" s="1"/>
      <c r="CU1371" s="1"/>
      <c r="CV1371" s="1"/>
      <c r="CW1371" s="1"/>
      <c r="CX1371" s="1"/>
      <c r="CY1371" s="1"/>
      <c r="CZ1371" s="1"/>
      <c r="DA1371" s="1"/>
      <c r="DB1371" s="1"/>
      <c r="DC1371" s="1"/>
      <c r="DD1371" s="1"/>
      <c r="DE1371" s="1"/>
      <c r="DF1371" s="1"/>
      <c r="DG1371" s="1"/>
      <c r="DH1371" s="1"/>
      <c r="DI1371" s="1"/>
      <c r="DJ1371" s="1"/>
      <c r="DK1371" s="1"/>
      <c r="DL1371" s="1"/>
      <c r="DM1371" s="1"/>
      <c r="DN1371" s="1"/>
      <c r="DO1371" s="1"/>
      <c r="DP1371" s="1"/>
      <c r="DQ1371" s="1"/>
      <c r="DR1371" s="1"/>
      <c r="DS1371" s="1"/>
      <c r="DT1371" s="1"/>
      <c r="DU1371" s="1"/>
      <c r="DV1371" s="1"/>
      <c r="DW1371" s="1"/>
      <c r="DX1371" s="1"/>
      <c r="DY1371" s="1"/>
      <c r="DZ1371" s="1"/>
      <c r="EA1371" s="1"/>
      <c r="EB1371" s="1"/>
      <c r="EC1371" s="1"/>
      <c r="ED1371" s="1"/>
      <c r="EE1371" s="1"/>
      <c r="EF1371" s="1"/>
      <c r="EG1371" s="1"/>
      <c r="EH1371" s="1"/>
      <c r="EI1371" s="1"/>
      <c r="EJ1371" s="1"/>
      <c r="EK1371" s="1"/>
      <c r="EL1371" s="1"/>
      <c r="EM1371" s="1"/>
      <c r="EN1371" s="1"/>
      <c r="EO1371" s="1"/>
      <c r="EP1371" s="1"/>
      <c r="EQ1371" s="1"/>
      <c r="ER1371" s="1"/>
      <c r="ES1371" s="1"/>
      <c r="ET1371" s="1"/>
      <c r="EU1371" s="1"/>
      <c r="EV1371" s="1"/>
      <c r="EW1371" s="1"/>
      <c r="EX1371" s="1"/>
      <c r="EY1371" s="1"/>
      <c r="EZ1371" s="1"/>
      <c r="FA1371" s="1"/>
      <c r="FB1371" s="1"/>
      <c r="FC1371" s="1"/>
      <c r="FD1371" s="1"/>
      <c r="FE1371" s="1"/>
      <c r="FF1371" s="1"/>
      <c r="FG1371" s="1"/>
      <c r="FH1371" s="1"/>
      <c r="FI1371" s="1"/>
      <c r="FJ1371" s="1"/>
      <c r="FK1371" s="1"/>
      <c r="FL1371" s="1"/>
      <c r="FM1371" s="1"/>
      <c r="FN1371" s="1"/>
      <c r="FO1371" s="1"/>
      <c r="FP1371" s="1"/>
      <c r="FQ1371" s="1"/>
      <c r="FR1371" s="1"/>
      <c r="FS1371" s="1"/>
      <c r="FT1371" s="1"/>
      <c r="FU1371" s="1"/>
      <c r="FV1371" s="1"/>
      <c r="FW1371" s="1"/>
      <c r="FX1371" s="1"/>
      <c r="FY1371" s="1"/>
      <c r="FZ1371" s="1"/>
      <c r="GA1371" s="1"/>
      <c r="GB1371" s="1"/>
      <c r="GC1371" s="1"/>
      <c r="GD1371" s="1"/>
      <c r="GE1371" s="1"/>
      <c r="GF1371" s="1"/>
      <c r="GG1371" s="1"/>
      <c r="GH1371" s="1"/>
      <c r="GI1371" s="1"/>
      <c r="GJ1371" s="1"/>
      <c r="GK1371" s="1"/>
      <c r="GL1371" s="1"/>
      <c r="GM1371" s="1"/>
      <c r="GN1371" s="1"/>
      <c r="GO1371" s="1"/>
      <c r="GP1371" s="1"/>
      <c r="GQ1371" s="1"/>
      <c r="GR1371" s="1"/>
      <c r="GS1371" s="1"/>
      <c r="GT1371" s="1"/>
      <c r="GU1371" s="1"/>
      <c r="GV1371" s="1"/>
      <c r="GW1371" s="1"/>
      <c r="GX1371" s="1"/>
    </row>
    <row r="1372" spans="1:206" s="4" customFormat="1">
      <c r="A1372" s="6"/>
      <c r="B1372" s="6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2"/>
      <c r="U1372" s="2"/>
      <c r="V1372" s="79"/>
      <c r="W1372" s="146"/>
      <c r="X1372" s="129"/>
      <c r="Y1372" s="79"/>
      <c r="Z1372" s="77"/>
      <c r="AA1372" s="77"/>
      <c r="AB1372" s="2"/>
      <c r="AC1372" s="2"/>
      <c r="AD1372" s="239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  <c r="CI1372" s="1"/>
      <c r="CJ1372" s="1"/>
      <c r="CK1372" s="1"/>
      <c r="CL1372" s="1"/>
      <c r="CM1372" s="1"/>
      <c r="CN1372" s="1"/>
      <c r="CO1372" s="1"/>
      <c r="CP1372" s="1"/>
      <c r="CQ1372" s="1"/>
      <c r="CR1372" s="1"/>
      <c r="CS1372" s="1"/>
      <c r="CT1372" s="1"/>
      <c r="CU1372" s="1"/>
      <c r="CV1372" s="1"/>
      <c r="CW1372" s="1"/>
      <c r="CX1372" s="1"/>
      <c r="CY1372" s="1"/>
      <c r="CZ1372" s="1"/>
      <c r="DA1372" s="1"/>
      <c r="DB1372" s="1"/>
      <c r="DC1372" s="1"/>
      <c r="DD1372" s="1"/>
      <c r="DE1372" s="1"/>
      <c r="DF1372" s="1"/>
      <c r="DG1372" s="1"/>
      <c r="DH1372" s="1"/>
      <c r="DI1372" s="1"/>
      <c r="DJ1372" s="1"/>
      <c r="DK1372" s="1"/>
      <c r="DL1372" s="1"/>
      <c r="DM1372" s="1"/>
      <c r="DN1372" s="1"/>
      <c r="DO1372" s="1"/>
      <c r="DP1372" s="1"/>
      <c r="DQ1372" s="1"/>
      <c r="DR1372" s="1"/>
      <c r="DS1372" s="1"/>
      <c r="DT1372" s="1"/>
      <c r="DU1372" s="1"/>
      <c r="DV1372" s="1"/>
      <c r="DW1372" s="1"/>
      <c r="DX1372" s="1"/>
      <c r="DY1372" s="1"/>
      <c r="DZ1372" s="1"/>
      <c r="EA1372" s="1"/>
      <c r="EB1372" s="1"/>
      <c r="EC1372" s="1"/>
      <c r="ED1372" s="1"/>
      <c r="EE1372" s="1"/>
      <c r="EF1372" s="1"/>
      <c r="EG1372" s="1"/>
      <c r="EH1372" s="1"/>
      <c r="EI1372" s="1"/>
      <c r="EJ1372" s="1"/>
      <c r="EK1372" s="1"/>
      <c r="EL1372" s="1"/>
      <c r="EM1372" s="1"/>
      <c r="EN1372" s="1"/>
      <c r="EO1372" s="1"/>
      <c r="EP1372" s="1"/>
      <c r="EQ1372" s="1"/>
      <c r="ER1372" s="1"/>
      <c r="ES1372" s="1"/>
      <c r="ET1372" s="1"/>
      <c r="EU1372" s="1"/>
      <c r="EV1372" s="1"/>
      <c r="EW1372" s="1"/>
      <c r="EX1372" s="1"/>
      <c r="EY1372" s="1"/>
      <c r="EZ1372" s="1"/>
      <c r="FA1372" s="1"/>
      <c r="FB1372" s="1"/>
      <c r="FC1372" s="1"/>
      <c r="FD1372" s="1"/>
      <c r="FE1372" s="1"/>
      <c r="FF1372" s="1"/>
      <c r="FG1372" s="1"/>
      <c r="FH1372" s="1"/>
      <c r="FI1372" s="1"/>
      <c r="FJ1372" s="1"/>
      <c r="FK1372" s="1"/>
      <c r="FL1372" s="1"/>
      <c r="FM1372" s="1"/>
      <c r="FN1372" s="1"/>
      <c r="FO1372" s="1"/>
      <c r="FP1372" s="1"/>
      <c r="FQ1372" s="1"/>
      <c r="FR1372" s="1"/>
      <c r="FS1372" s="1"/>
      <c r="FT1372" s="1"/>
      <c r="FU1372" s="1"/>
      <c r="FV1372" s="1"/>
      <c r="FW1372" s="1"/>
      <c r="FX1372" s="1"/>
      <c r="FY1372" s="1"/>
      <c r="FZ1372" s="1"/>
      <c r="GA1372" s="1"/>
      <c r="GB1372" s="1"/>
      <c r="GC1372" s="1"/>
      <c r="GD1372" s="1"/>
      <c r="GE1372" s="1"/>
      <c r="GF1372" s="1"/>
      <c r="GG1372" s="1"/>
      <c r="GH1372" s="1"/>
      <c r="GI1372" s="1"/>
      <c r="GJ1372" s="1"/>
      <c r="GK1372" s="1"/>
      <c r="GL1372" s="1"/>
      <c r="GM1372" s="1"/>
      <c r="GN1372" s="1"/>
      <c r="GO1372" s="1"/>
      <c r="GP1372" s="1"/>
      <c r="GQ1372" s="1"/>
      <c r="GR1372" s="1"/>
      <c r="GS1372" s="1"/>
      <c r="GT1372" s="1"/>
      <c r="GU1372" s="1"/>
      <c r="GV1372" s="1"/>
      <c r="GW1372" s="1"/>
      <c r="GX1372" s="1"/>
    </row>
    <row r="1373" spans="1:206" s="4" customFormat="1">
      <c r="A1373" s="6"/>
      <c r="B1373" s="6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2"/>
      <c r="U1373" s="2"/>
      <c r="V1373" s="79"/>
      <c r="W1373" s="146"/>
      <c r="X1373" s="129"/>
      <c r="Y1373" s="79"/>
      <c r="Z1373" s="77"/>
      <c r="AA1373" s="77"/>
      <c r="AB1373" s="2"/>
      <c r="AC1373" s="2"/>
      <c r="AD1373" s="239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/>
      <c r="CK1373" s="1"/>
      <c r="CL1373" s="1"/>
      <c r="CM1373" s="1"/>
      <c r="CN1373" s="1"/>
      <c r="CO1373" s="1"/>
      <c r="CP1373" s="1"/>
      <c r="CQ1373" s="1"/>
      <c r="CR1373" s="1"/>
      <c r="CS1373" s="1"/>
      <c r="CT1373" s="1"/>
      <c r="CU1373" s="1"/>
      <c r="CV1373" s="1"/>
      <c r="CW1373" s="1"/>
      <c r="CX1373" s="1"/>
      <c r="CY1373" s="1"/>
      <c r="CZ1373" s="1"/>
      <c r="DA1373" s="1"/>
      <c r="DB1373" s="1"/>
      <c r="DC1373" s="1"/>
      <c r="DD1373" s="1"/>
      <c r="DE1373" s="1"/>
      <c r="DF1373" s="1"/>
      <c r="DG1373" s="1"/>
      <c r="DH1373" s="1"/>
      <c r="DI1373" s="1"/>
      <c r="DJ1373" s="1"/>
      <c r="DK1373" s="1"/>
      <c r="DL1373" s="1"/>
      <c r="DM1373" s="1"/>
      <c r="DN1373" s="1"/>
      <c r="DO1373" s="1"/>
      <c r="DP1373" s="1"/>
      <c r="DQ1373" s="1"/>
      <c r="DR1373" s="1"/>
      <c r="DS1373" s="1"/>
      <c r="DT1373" s="1"/>
      <c r="DU1373" s="1"/>
      <c r="DV1373" s="1"/>
      <c r="DW1373" s="1"/>
      <c r="DX1373" s="1"/>
      <c r="DY1373" s="1"/>
      <c r="DZ1373" s="1"/>
      <c r="EA1373" s="1"/>
      <c r="EB1373" s="1"/>
      <c r="EC1373" s="1"/>
      <c r="ED1373" s="1"/>
      <c r="EE1373" s="1"/>
      <c r="EF1373" s="1"/>
      <c r="EG1373" s="1"/>
      <c r="EH1373" s="1"/>
      <c r="EI1373" s="1"/>
      <c r="EJ1373" s="1"/>
      <c r="EK1373" s="1"/>
      <c r="EL1373" s="1"/>
      <c r="EM1373" s="1"/>
      <c r="EN1373" s="1"/>
      <c r="EO1373" s="1"/>
      <c r="EP1373" s="1"/>
      <c r="EQ1373" s="1"/>
      <c r="ER1373" s="1"/>
      <c r="ES1373" s="1"/>
      <c r="ET1373" s="1"/>
      <c r="EU1373" s="1"/>
      <c r="EV1373" s="1"/>
      <c r="EW1373" s="1"/>
      <c r="EX1373" s="1"/>
      <c r="EY1373" s="1"/>
      <c r="EZ1373" s="1"/>
      <c r="FA1373" s="1"/>
      <c r="FB1373" s="1"/>
      <c r="FC1373" s="1"/>
      <c r="FD1373" s="1"/>
      <c r="FE1373" s="1"/>
      <c r="FF1373" s="1"/>
      <c r="FG1373" s="1"/>
      <c r="FH1373" s="1"/>
      <c r="FI1373" s="1"/>
      <c r="FJ1373" s="1"/>
      <c r="FK1373" s="1"/>
      <c r="FL1373" s="1"/>
      <c r="FM1373" s="1"/>
      <c r="FN1373" s="1"/>
      <c r="FO1373" s="1"/>
      <c r="FP1373" s="1"/>
      <c r="FQ1373" s="1"/>
      <c r="FR1373" s="1"/>
      <c r="FS1373" s="1"/>
      <c r="FT1373" s="1"/>
      <c r="FU1373" s="1"/>
      <c r="FV1373" s="1"/>
      <c r="FW1373" s="1"/>
      <c r="FX1373" s="1"/>
      <c r="FY1373" s="1"/>
      <c r="FZ1373" s="1"/>
      <c r="GA1373" s="1"/>
      <c r="GB1373" s="1"/>
      <c r="GC1373" s="1"/>
      <c r="GD1373" s="1"/>
      <c r="GE1373" s="1"/>
      <c r="GF1373" s="1"/>
      <c r="GG1373" s="1"/>
      <c r="GH1373" s="1"/>
      <c r="GI1373" s="1"/>
      <c r="GJ1373" s="1"/>
      <c r="GK1373" s="1"/>
      <c r="GL1373" s="1"/>
      <c r="GM1373" s="1"/>
      <c r="GN1373" s="1"/>
      <c r="GO1373" s="1"/>
      <c r="GP1373" s="1"/>
      <c r="GQ1373" s="1"/>
      <c r="GR1373" s="1"/>
      <c r="GS1373" s="1"/>
      <c r="GT1373" s="1"/>
      <c r="GU1373" s="1"/>
      <c r="GV1373" s="1"/>
      <c r="GW1373" s="1"/>
      <c r="GX1373" s="1"/>
    </row>
    <row r="1374" spans="1:206" s="4" customFormat="1">
      <c r="A1374" s="6"/>
      <c r="B1374" s="6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2"/>
      <c r="U1374" s="2"/>
      <c r="V1374" s="79"/>
      <c r="W1374" s="146"/>
      <c r="X1374" s="129"/>
      <c r="Y1374" s="79"/>
      <c r="Z1374" s="77"/>
      <c r="AA1374" s="77"/>
      <c r="AB1374" s="2"/>
      <c r="AC1374" s="2"/>
      <c r="AD1374" s="239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  <c r="BY1374" s="1"/>
      <c r="BZ1374" s="1"/>
      <c r="CA1374" s="1"/>
      <c r="CB1374" s="1"/>
      <c r="CC1374" s="1"/>
      <c r="CD1374" s="1"/>
      <c r="CE1374" s="1"/>
      <c r="CF1374" s="1"/>
      <c r="CG1374" s="1"/>
      <c r="CH1374" s="1"/>
      <c r="CI1374" s="1"/>
      <c r="CJ1374" s="1"/>
      <c r="CK1374" s="1"/>
      <c r="CL1374" s="1"/>
      <c r="CM1374" s="1"/>
      <c r="CN1374" s="1"/>
      <c r="CO1374" s="1"/>
      <c r="CP1374" s="1"/>
      <c r="CQ1374" s="1"/>
      <c r="CR1374" s="1"/>
      <c r="CS1374" s="1"/>
      <c r="CT1374" s="1"/>
      <c r="CU1374" s="1"/>
      <c r="CV1374" s="1"/>
      <c r="CW1374" s="1"/>
      <c r="CX1374" s="1"/>
      <c r="CY1374" s="1"/>
      <c r="CZ1374" s="1"/>
      <c r="DA1374" s="1"/>
      <c r="DB1374" s="1"/>
      <c r="DC1374" s="1"/>
      <c r="DD1374" s="1"/>
      <c r="DE1374" s="1"/>
      <c r="DF1374" s="1"/>
      <c r="DG1374" s="1"/>
      <c r="DH1374" s="1"/>
      <c r="DI1374" s="1"/>
      <c r="DJ1374" s="1"/>
      <c r="DK1374" s="1"/>
      <c r="DL1374" s="1"/>
      <c r="DM1374" s="1"/>
      <c r="DN1374" s="1"/>
      <c r="DO1374" s="1"/>
      <c r="DP1374" s="1"/>
      <c r="DQ1374" s="1"/>
      <c r="DR1374" s="1"/>
      <c r="DS1374" s="1"/>
      <c r="DT1374" s="1"/>
      <c r="DU1374" s="1"/>
      <c r="DV1374" s="1"/>
      <c r="DW1374" s="1"/>
      <c r="DX1374" s="1"/>
      <c r="DY1374" s="1"/>
      <c r="DZ1374" s="1"/>
      <c r="EA1374" s="1"/>
      <c r="EB1374" s="1"/>
      <c r="EC1374" s="1"/>
      <c r="ED1374" s="1"/>
      <c r="EE1374" s="1"/>
      <c r="EF1374" s="1"/>
      <c r="EG1374" s="1"/>
      <c r="EH1374" s="1"/>
      <c r="EI1374" s="1"/>
      <c r="EJ1374" s="1"/>
      <c r="EK1374" s="1"/>
      <c r="EL1374" s="1"/>
      <c r="EM1374" s="1"/>
      <c r="EN1374" s="1"/>
      <c r="EO1374" s="1"/>
      <c r="EP1374" s="1"/>
      <c r="EQ1374" s="1"/>
      <c r="ER1374" s="1"/>
      <c r="ES1374" s="1"/>
      <c r="ET1374" s="1"/>
      <c r="EU1374" s="1"/>
      <c r="EV1374" s="1"/>
      <c r="EW1374" s="1"/>
      <c r="EX1374" s="1"/>
      <c r="EY1374" s="1"/>
      <c r="EZ1374" s="1"/>
      <c r="FA1374" s="1"/>
      <c r="FB1374" s="1"/>
      <c r="FC1374" s="1"/>
      <c r="FD1374" s="1"/>
      <c r="FE1374" s="1"/>
      <c r="FF1374" s="1"/>
      <c r="FG1374" s="1"/>
      <c r="FH1374" s="1"/>
      <c r="FI1374" s="1"/>
      <c r="FJ1374" s="1"/>
      <c r="FK1374" s="1"/>
      <c r="FL1374" s="1"/>
      <c r="FM1374" s="1"/>
      <c r="FN1374" s="1"/>
      <c r="FO1374" s="1"/>
      <c r="FP1374" s="1"/>
      <c r="FQ1374" s="1"/>
      <c r="FR1374" s="1"/>
      <c r="FS1374" s="1"/>
      <c r="FT1374" s="1"/>
      <c r="FU1374" s="1"/>
      <c r="FV1374" s="1"/>
      <c r="FW1374" s="1"/>
      <c r="FX1374" s="1"/>
      <c r="FY1374" s="1"/>
      <c r="FZ1374" s="1"/>
      <c r="GA1374" s="1"/>
      <c r="GB1374" s="1"/>
      <c r="GC1374" s="1"/>
      <c r="GD1374" s="1"/>
      <c r="GE1374" s="1"/>
      <c r="GF1374" s="1"/>
      <c r="GG1374" s="1"/>
      <c r="GH1374" s="1"/>
      <c r="GI1374" s="1"/>
      <c r="GJ1374" s="1"/>
      <c r="GK1374" s="1"/>
      <c r="GL1374" s="1"/>
      <c r="GM1374" s="1"/>
      <c r="GN1374" s="1"/>
      <c r="GO1374" s="1"/>
      <c r="GP1374" s="1"/>
      <c r="GQ1374" s="1"/>
      <c r="GR1374" s="1"/>
      <c r="GS1374" s="1"/>
      <c r="GT1374" s="1"/>
      <c r="GU1374" s="1"/>
      <c r="GV1374" s="1"/>
      <c r="GW1374" s="1"/>
      <c r="GX1374" s="1"/>
    </row>
    <row r="1375" spans="1:206" s="4" customFormat="1">
      <c r="A1375" s="6"/>
      <c r="B1375" s="6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2"/>
      <c r="U1375" s="2"/>
      <c r="V1375" s="79"/>
      <c r="W1375" s="146"/>
      <c r="X1375" s="129"/>
      <c r="Y1375" s="79"/>
      <c r="Z1375" s="77"/>
      <c r="AA1375" s="77"/>
      <c r="AB1375" s="2"/>
      <c r="AC1375" s="2"/>
      <c r="AD1375" s="239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  <c r="BY1375" s="1"/>
      <c r="BZ1375" s="1"/>
      <c r="CA1375" s="1"/>
      <c r="CB1375" s="1"/>
      <c r="CC1375" s="1"/>
      <c r="CD1375" s="1"/>
      <c r="CE1375" s="1"/>
      <c r="CF1375" s="1"/>
      <c r="CG1375" s="1"/>
      <c r="CH1375" s="1"/>
      <c r="CI1375" s="1"/>
      <c r="CJ1375" s="1"/>
      <c r="CK1375" s="1"/>
      <c r="CL1375" s="1"/>
      <c r="CM1375" s="1"/>
      <c r="CN1375" s="1"/>
      <c r="CO1375" s="1"/>
      <c r="CP1375" s="1"/>
      <c r="CQ1375" s="1"/>
      <c r="CR1375" s="1"/>
      <c r="CS1375" s="1"/>
      <c r="CT1375" s="1"/>
      <c r="CU1375" s="1"/>
      <c r="CV1375" s="1"/>
      <c r="CW1375" s="1"/>
      <c r="CX1375" s="1"/>
      <c r="CY1375" s="1"/>
      <c r="CZ1375" s="1"/>
      <c r="DA1375" s="1"/>
      <c r="DB1375" s="1"/>
      <c r="DC1375" s="1"/>
      <c r="DD1375" s="1"/>
      <c r="DE1375" s="1"/>
      <c r="DF1375" s="1"/>
      <c r="DG1375" s="1"/>
      <c r="DH1375" s="1"/>
      <c r="DI1375" s="1"/>
      <c r="DJ1375" s="1"/>
      <c r="DK1375" s="1"/>
      <c r="DL1375" s="1"/>
      <c r="DM1375" s="1"/>
      <c r="DN1375" s="1"/>
      <c r="DO1375" s="1"/>
      <c r="DP1375" s="1"/>
      <c r="DQ1375" s="1"/>
      <c r="DR1375" s="1"/>
      <c r="DS1375" s="1"/>
      <c r="DT1375" s="1"/>
      <c r="DU1375" s="1"/>
      <c r="DV1375" s="1"/>
      <c r="DW1375" s="1"/>
      <c r="DX1375" s="1"/>
      <c r="DY1375" s="1"/>
      <c r="DZ1375" s="1"/>
      <c r="EA1375" s="1"/>
      <c r="EB1375" s="1"/>
      <c r="EC1375" s="1"/>
      <c r="ED1375" s="1"/>
      <c r="EE1375" s="1"/>
      <c r="EF1375" s="1"/>
      <c r="EG1375" s="1"/>
      <c r="EH1375" s="1"/>
      <c r="EI1375" s="1"/>
      <c r="EJ1375" s="1"/>
      <c r="EK1375" s="1"/>
      <c r="EL1375" s="1"/>
      <c r="EM1375" s="1"/>
      <c r="EN1375" s="1"/>
      <c r="EO1375" s="1"/>
      <c r="EP1375" s="1"/>
      <c r="EQ1375" s="1"/>
      <c r="ER1375" s="1"/>
      <c r="ES1375" s="1"/>
      <c r="ET1375" s="1"/>
      <c r="EU1375" s="1"/>
      <c r="EV1375" s="1"/>
      <c r="EW1375" s="1"/>
      <c r="EX1375" s="1"/>
      <c r="EY1375" s="1"/>
      <c r="EZ1375" s="1"/>
      <c r="FA1375" s="1"/>
      <c r="FB1375" s="1"/>
      <c r="FC1375" s="1"/>
      <c r="FD1375" s="1"/>
      <c r="FE1375" s="1"/>
      <c r="FF1375" s="1"/>
      <c r="FG1375" s="1"/>
      <c r="FH1375" s="1"/>
      <c r="FI1375" s="1"/>
      <c r="FJ1375" s="1"/>
      <c r="FK1375" s="1"/>
      <c r="FL1375" s="1"/>
      <c r="FM1375" s="1"/>
      <c r="FN1375" s="1"/>
      <c r="FO1375" s="1"/>
      <c r="FP1375" s="1"/>
      <c r="FQ1375" s="1"/>
      <c r="FR1375" s="1"/>
      <c r="FS1375" s="1"/>
      <c r="FT1375" s="1"/>
      <c r="FU1375" s="1"/>
      <c r="FV1375" s="1"/>
      <c r="FW1375" s="1"/>
      <c r="FX1375" s="1"/>
      <c r="FY1375" s="1"/>
      <c r="FZ1375" s="1"/>
      <c r="GA1375" s="1"/>
      <c r="GB1375" s="1"/>
      <c r="GC1375" s="1"/>
      <c r="GD1375" s="1"/>
      <c r="GE1375" s="1"/>
      <c r="GF1375" s="1"/>
      <c r="GG1375" s="1"/>
      <c r="GH1375" s="1"/>
      <c r="GI1375" s="1"/>
      <c r="GJ1375" s="1"/>
      <c r="GK1375" s="1"/>
      <c r="GL1375" s="1"/>
      <c r="GM1375" s="1"/>
      <c r="GN1375" s="1"/>
      <c r="GO1375" s="1"/>
      <c r="GP1375" s="1"/>
      <c r="GQ1375" s="1"/>
      <c r="GR1375" s="1"/>
      <c r="GS1375" s="1"/>
      <c r="GT1375" s="1"/>
      <c r="GU1375" s="1"/>
      <c r="GV1375" s="1"/>
      <c r="GW1375" s="1"/>
      <c r="GX1375" s="1"/>
    </row>
    <row r="1376" spans="1:206" s="4" customFormat="1">
      <c r="A1376" s="6"/>
      <c r="B1376" s="6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2"/>
      <c r="U1376" s="2"/>
      <c r="V1376" s="79"/>
      <c r="W1376" s="146"/>
      <c r="X1376" s="129"/>
      <c r="Y1376" s="79"/>
      <c r="Z1376" s="77"/>
      <c r="AA1376" s="77"/>
      <c r="AB1376" s="2"/>
      <c r="AC1376" s="2"/>
      <c r="AD1376" s="239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  <c r="CI1376" s="1"/>
      <c r="CJ1376" s="1"/>
      <c r="CK1376" s="1"/>
      <c r="CL1376" s="1"/>
      <c r="CM1376" s="1"/>
      <c r="CN1376" s="1"/>
      <c r="CO1376" s="1"/>
      <c r="CP1376" s="1"/>
      <c r="CQ1376" s="1"/>
      <c r="CR1376" s="1"/>
      <c r="CS1376" s="1"/>
      <c r="CT1376" s="1"/>
      <c r="CU1376" s="1"/>
      <c r="CV1376" s="1"/>
      <c r="CW1376" s="1"/>
      <c r="CX1376" s="1"/>
      <c r="CY1376" s="1"/>
      <c r="CZ1376" s="1"/>
      <c r="DA1376" s="1"/>
      <c r="DB1376" s="1"/>
      <c r="DC1376" s="1"/>
      <c r="DD1376" s="1"/>
      <c r="DE1376" s="1"/>
      <c r="DF1376" s="1"/>
      <c r="DG1376" s="1"/>
      <c r="DH1376" s="1"/>
      <c r="DI1376" s="1"/>
      <c r="DJ1376" s="1"/>
      <c r="DK1376" s="1"/>
      <c r="DL1376" s="1"/>
      <c r="DM1376" s="1"/>
      <c r="DN1376" s="1"/>
      <c r="DO1376" s="1"/>
      <c r="DP1376" s="1"/>
      <c r="DQ1376" s="1"/>
      <c r="DR1376" s="1"/>
      <c r="DS1376" s="1"/>
      <c r="DT1376" s="1"/>
      <c r="DU1376" s="1"/>
      <c r="DV1376" s="1"/>
      <c r="DW1376" s="1"/>
      <c r="DX1376" s="1"/>
      <c r="DY1376" s="1"/>
      <c r="DZ1376" s="1"/>
      <c r="EA1376" s="1"/>
      <c r="EB1376" s="1"/>
      <c r="EC1376" s="1"/>
      <c r="ED1376" s="1"/>
      <c r="EE1376" s="1"/>
      <c r="EF1376" s="1"/>
      <c r="EG1376" s="1"/>
      <c r="EH1376" s="1"/>
      <c r="EI1376" s="1"/>
      <c r="EJ1376" s="1"/>
      <c r="EK1376" s="1"/>
      <c r="EL1376" s="1"/>
      <c r="EM1376" s="1"/>
      <c r="EN1376" s="1"/>
      <c r="EO1376" s="1"/>
      <c r="EP1376" s="1"/>
      <c r="EQ1376" s="1"/>
      <c r="ER1376" s="1"/>
      <c r="ES1376" s="1"/>
      <c r="ET1376" s="1"/>
      <c r="EU1376" s="1"/>
      <c r="EV1376" s="1"/>
      <c r="EW1376" s="1"/>
      <c r="EX1376" s="1"/>
      <c r="EY1376" s="1"/>
      <c r="EZ1376" s="1"/>
      <c r="FA1376" s="1"/>
      <c r="FB1376" s="1"/>
      <c r="FC1376" s="1"/>
      <c r="FD1376" s="1"/>
      <c r="FE1376" s="1"/>
      <c r="FF1376" s="1"/>
      <c r="FG1376" s="1"/>
      <c r="FH1376" s="1"/>
      <c r="FI1376" s="1"/>
      <c r="FJ1376" s="1"/>
      <c r="FK1376" s="1"/>
      <c r="FL1376" s="1"/>
      <c r="FM1376" s="1"/>
      <c r="FN1376" s="1"/>
      <c r="FO1376" s="1"/>
      <c r="FP1376" s="1"/>
      <c r="FQ1376" s="1"/>
      <c r="FR1376" s="1"/>
      <c r="FS1376" s="1"/>
      <c r="FT1376" s="1"/>
      <c r="FU1376" s="1"/>
      <c r="FV1376" s="1"/>
      <c r="FW1376" s="1"/>
      <c r="FX1376" s="1"/>
      <c r="FY1376" s="1"/>
      <c r="FZ1376" s="1"/>
      <c r="GA1376" s="1"/>
      <c r="GB1376" s="1"/>
      <c r="GC1376" s="1"/>
      <c r="GD1376" s="1"/>
      <c r="GE1376" s="1"/>
      <c r="GF1376" s="1"/>
      <c r="GG1376" s="1"/>
      <c r="GH1376" s="1"/>
      <c r="GI1376" s="1"/>
      <c r="GJ1376" s="1"/>
      <c r="GK1376" s="1"/>
      <c r="GL1376" s="1"/>
      <c r="GM1376" s="1"/>
      <c r="GN1376" s="1"/>
      <c r="GO1376" s="1"/>
      <c r="GP1376" s="1"/>
      <c r="GQ1376" s="1"/>
      <c r="GR1376" s="1"/>
      <c r="GS1376" s="1"/>
      <c r="GT1376" s="1"/>
      <c r="GU1376" s="1"/>
      <c r="GV1376" s="1"/>
      <c r="GW1376" s="1"/>
      <c r="GX1376" s="1"/>
    </row>
    <row r="1377" spans="1:206" s="4" customFormat="1">
      <c r="A1377" s="6"/>
      <c r="B1377" s="6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2"/>
      <c r="U1377" s="2"/>
      <c r="V1377" s="79"/>
      <c r="W1377" s="146"/>
      <c r="X1377" s="129"/>
      <c r="Y1377" s="79"/>
      <c r="Z1377" s="77"/>
      <c r="AA1377" s="77"/>
      <c r="AB1377" s="2"/>
      <c r="AC1377" s="2"/>
      <c r="AD1377" s="239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1"/>
      <c r="CA1377" s="1"/>
      <c r="CB1377" s="1"/>
      <c r="CC1377" s="1"/>
      <c r="CD1377" s="1"/>
      <c r="CE1377" s="1"/>
      <c r="CF1377" s="1"/>
      <c r="CG1377" s="1"/>
      <c r="CH1377" s="1"/>
      <c r="CI1377" s="1"/>
      <c r="CJ1377" s="1"/>
      <c r="CK1377" s="1"/>
      <c r="CL1377" s="1"/>
      <c r="CM1377" s="1"/>
      <c r="CN1377" s="1"/>
      <c r="CO1377" s="1"/>
      <c r="CP1377" s="1"/>
      <c r="CQ1377" s="1"/>
      <c r="CR1377" s="1"/>
      <c r="CS1377" s="1"/>
      <c r="CT1377" s="1"/>
      <c r="CU1377" s="1"/>
      <c r="CV1377" s="1"/>
      <c r="CW1377" s="1"/>
      <c r="CX1377" s="1"/>
      <c r="CY1377" s="1"/>
      <c r="CZ1377" s="1"/>
      <c r="DA1377" s="1"/>
      <c r="DB1377" s="1"/>
      <c r="DC1377" s="1"/>
      <c r="DD1377" s="1"/>
      <c r="DE1377" s="1"/>
      <c r="DF1377" s="1"/>
      <c r="DG1377" s="1"/>
      <c r="DH1377" s="1"/>
      <c r="DI1377" s="1"/>
      <c r="DJ1377" s="1"/>
      <c r="DK1377" s="1"/>
      <c r="DL1377" s="1"/>
      <c r="DM1377" s="1"/>
      <c r="DN1377" s="1"/>
      <c r="DO1377" s="1"/>
      <c r="DP1377" s="1"/>
      <c r="DQ1377" s="1"/>
      <c r="DR1377" s="1"/>
      <c r="DS1377" s="1"/>
      <c r="DT1377" s="1"/>
      <c r="DU1377" s="1"/>
      <c r="DV1377" s="1"/>
      <c r="DW1377" s="1"/>
      <c r="DX1377" s="1"/>
      <c r="DY1377" s="1"/>
      <c r="DZ1377" s="1"/>
      <c r="EA1377" s="1"/>
      <c r="EB1377" s="1"/>
      <c r="EC1377" s="1"/>
      <c r="ED1377" s="1"/>
      <c r="EE1377" s="1"/>
      <c r="EF1377" s="1"/>
      <c r="EG1377" s="1"/>
      <c r="EH1377" s="1"/>
      <c r="EI1377" s="1"/>
      <c r="EJ1377" s="1"/>
      <c r="EK1377" s="1"/>
      <c r="EL1377" s="1"/>
      <c r="EM1377" s="1"/>
      <c r="EN1377" s="1"/>
      <c r="EO1377" s="1"/>
      <c r="EP1377" s="1"/>
      <c r="EQ1377" s="1"/>
      <c r="ER1377" s="1"/>
      <c r="ES1377" s="1"/>
      <c r="ET1377" s="1"/>
      <c r="EU1377" s="1"/>
      <c r="EV1377" s="1"/>
      <c r="EW1377" s="1"/>
      <c r="EX1377" s="1"/>
      <c r="EY1377" s="1"/>
      <c r="EZ1377" s="1"/>
      <c r="FA1377" s="1"/>
      <c r="FB1377" s="1"/>
      <c r="FC1377" s="1"/>
      <c r="FD1377" s="1"/>
      <c r="FE1377" s="1"/>
      <c r="FF1377" s="1"/>
      <c r="FG1377" s="1"/>
      <c r="FH1377" s="1"/>
      <c r="FI1377" s="1"/>
      <c r="FJ1377" s="1"/>
      <c r="FK1377" s="1"/>
      <c r="FL1377" s="1"/>
      <c r="FM1377" s="1"/>
      <c r="FN1377" s="1"/>
      <c r="FO1377" s="1"/>
      <c r="FP1377" s="1"/>
      <c r="FQ1377" s="1"/>
      <c r="FR1377" s="1"/>
      <c r="FS1377" s="1"/>
      <c r="FT1377" s="1"/>
      <c r="FU1377" s="1"/>
      <c r="FV1377" s="1"/>
      <c r="FW1377" s="1"/>
      <c r="FX1377" s="1"/>
      <c r="FY1377" s="1"/>
      <c r="FZ1377" s="1"/>
      <c r="GA1377" s="1"/>
      <c r="GB1377" s="1"/>
      <c r="GC1377" s="1"/>
      <c r="GD1377" s="1"/>
      <c r="GE1377" s="1"/>
      <c r="GF1377" s="1"/>
      <c r="GG1377" s="1"/>
      <c r="GH1377" s="1"/>
      <c r="GI1377" s="1"/>
      <c r="GJ1377" s="1"/>
      <c r="GK1377" s="1"/>
      <c r="GL1377" s="1"/>
      <c r="GM1377" s="1"/>
      <c r="GN1377" s="1"/>
      <c r="GO1377" s="1"/>
      <c r="GP1377" s="1"/>
      <c r="GQ1377" s="1"/>
      <c r="GR1377" s="1"/>
      <c r="GS1377" s="1"/>
      <c r="GT1377" s="1"/>
      <c r="GU1377" s="1"/>
      <c r="GV1377" s="1"/>
      <c r="GW1377" s="1"/>
      <c r="GX1377" s="1"/>
    </row>
    <row r="1378" spans="1:206" s="4" customFormat="1">
      <c r="A1378" s="6"/>
      <c r="B1378" s="6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2"/>
      <c r="U1378" s="2"/>
      <c r="V1378" s="79"/>
      <c r="W1378" s="146"/>
      <c r="X1378" s="129"/>
      <c r="Y1378" s="79"/>
      <c r="Z1378" s="77"/>
      <c r="AA1378" s="77"/>
      <c r="AB1378" s="2"/>
      <c r="AC1378" s="2"/>
      <c r="AD1378" s="239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  <c r="BX1378" s="1"/>
      <c r="BY1378" s="1"/>
      <c r="BZ1378" s="1"/>
      <c r="CA1378" s="1"/>
      <c r="CB1378" s="1"/>
      <c r="CC1378" s="1"/>
      <c r="CD1378" s="1"/>
      <c r="CE1378" s="1"/>
      <c r="CF1378" s="1"/>
      <c r="CG1378" s="1"/>
      <c r="CH1378" s="1"/>
      <c r="CI1378" s="1"/>
      <c r="CJ1378" s="1"/>
      <c r="CK1378" s="1"/>
      <c r="CL1378" s="1"/>
      <c r="CM1378" s="1"/>
      <c r="CN1378" s="1"/>
      <c r="CO1378" s="1"/>
      <c r="CP1378" s="1"/>
      <c r="CQ1378" s="1"/>
      <c r="CR1378" s="1"/>
      <c r="CS1378" s="1"/>
      <c r="CT1378" s="1"/>
      <c r="CU1378" s="1"/>
      <c r="CV1378" s="1"/>
      <c r="CW1378" s="1"/>
      <c r="CX1378" s="1"/>
      <c r="CY1378" s="1"/>
      <c r="CZ1378" s="1"/>
      <c r="DA1378" s="1"/>
      <c r="DB1378" s="1"/>
      <c r="DC1378" s="1"/>
      <c r="DD1378" s="1"/>
      <c r="DE1378" s="1"/>
      <c r="DF1378" s="1"/>
      <c r="DG1378" s="1"/>
      <c r="DH1378" s="1"/>
      <c r="DI1378" s="1"/>
      <c r="DJ1378" s="1"/>
      <c r="DK1378" s="1"/>
      <c r="DL1378" s="1"/>
      <c r="DM1378" s="1"/>
      <c r="DN1378" s="1"/>
      <c r="DO1378" s="1"/>
      <c r="DP1378" s="1"/>
      <c r="DQ1378" s="1"/>
      <c r="DR1378" s="1"/>
      <c r="DS1378" s="1"/>
      <c r="DT1378" s="1"/>
      <c r="DU1378" s="1"/>
      <c r="DV1378" s="1"/>
      <c r="DW1378" s="1"/>
      <c r="DX1378" s="1"/>
      <c r="DY1378" s="1"/>
      <c r="DZ1378" s="1"/>
      <c r="EA1378" s="1"/>
      <c r="EB1378" s="1"/>
      <c r="EC1378" s="1"/>
      <c r="ED1378" s="1"/>
      <c r="EE1378" s="1"/>
      <c r="EF1378" s="1"/>
      <c r="EG1378" s="1"/>
      <c r="EH1378" s="1"/>
      <c r="EI1378" s="1"/>
      <c r="EJ1378" s="1"/>
      <c r="EK1378" s="1"/>
      <c r="EL1378" s="1"/>
      <c r="EM1378" s="1"/>
      <c r="EN1378" s="1"/>
      <c r="EO1378" s="1"/>
      <c r="EP1378" s="1"/>
      <c r="EQ1378" s="1"/>
      <c r="ER1378" s="1"/>
      <c r="ES1378" s="1"/>
      <c r="ET1378" s="1"/>
      <c r="EU1378" s="1"/>
      <c r="EV1378" s="1"/>
      <c r="EW1378" s="1"/>
      <c r="EX1378" s="1"/>
      <c r="EY1378" s="1"/>
      <c r="EZ1378" s="1"/>
      <c r="FA1378" s="1"/>
      <c r="FB1378" s="1"/>
      <c r="FC1378" s="1"/>
      <c r="FD1378" s="1"/>
      <c r="FE1378" s="1"/>
      <c r="FF1378" s="1"/>
      <c r="FG1378" s="1"/>
      <c r="FH1378" s="1"/>
      <c r="FI1378" s="1"/>
      <c r="FJ1378" s="1"/>
      <c r="FK1378" s="1"/>
      <c r="FL1378" s="1"/>
      <c r="FM1378" s="1"/>
      <c r="FN1378" s="1"/>
      <c r="FO1378" s="1"/>
      <c r="FP1378" s="1"/>
      <c r="FQ1378" s="1"/>
      <c r="FR1378" s="1"/>
      <c r="FS1378" s="1"/>
      <c r="FT1378" s="1"/>
      <c r="FU1378" s="1"/>
      <c r="FV1378" s="1"/>
      <c r="FW1378" s="1"/>
      <c r="FX1378" s="1"/>
      <c r="FY1378" s="1"/>
      <c r="FZ1378" s="1"/>
      <c r="GA1378" s="1"/>
      <c r="GB1378" s="1"/>
      <c r="GC1378" s="1"/>
      <c r="GD1378" s="1"/>
      <c r="GE1378" s="1"/>
      <c r="GF1378" s="1"/>
      <c r="GG1378" s="1"/>
      <c r="GH1378" s="1"/>
      <c r="GI1378" s="1"/>
      <c r="GJ1378" s="1"/>
      <c r="GK1378" s="1"/>
      <c r="GL1378" s="1"/>
      <c r="GM1378" s="1"/>
      <c r="GN1378" s="1"/>
      <c r="GO1378" s="1"/>
      <c r="GP1378" s="1"/>
      <c r="GQ1378" s="1"/>
      <c r="GR1378" s="1"/>
      <c r="GS1378" s="1"/>
      <c r="GT1378" s="1"/>
      <c r="GU1378" s="1"/>
      <c r="GV1378" s="1"/>
      <c r="GW1378" s="1"/>
      <c r="GX1378" s="1"/>
    </row>
    <row r="1379" spans="1:206" s="4" customFormat="1">
      <c r="A1379" s="6"/>
      <c r="B1379" s="6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2"/>
      <c r="U1379" s="2"/>
      <c r="V1379" s="79"/>
      <c r="W1379" s="146"/>
      <c r="X1379" s="129"/>
      <c r="Y1379" s="79"/>
      <c r="Z1379" s="77"/>
      <c r="AA1379" s="77"/>
      <c r="AB1379" s="2"/>
      <c r="AC1379" s="2"/>
      <c r="AD1379" s="239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  <c r="BX1379" s="1"/>
      <c r="BY1379" s="1"/>
      <c r="BZ1379" s="1"/>
      <c r="CA1379" s="1"/>
      <c r="CB1379" s="1"/>
      <c r="CC1379" s="1"/>
      <c r="CD1379" s="1"/>
      <c r="CE1379" s="1"/>
      <c r="CF1379" s="1"/>
      <c r="CG1379" s="1"/>
      <c r="CH1379" s="1"/>
      <c r="CI1379" s="1"/>
      <c r="CJ1379" s="1"/>
      <c r="CK1379" s="1"/>
      <c r="CL1379" s="1"/>
      <c r="CM1379" s="1"/>
      <c r="CN1379" s="1"/>
      <c r="CO1379" s="1"/>
      <c r="CP1379" s="1"/>
      <c r="CQ1379" s="1"/>
      <c r="CR1379" s="1"/>
      <c r="CS1379" s="1"/>
      <c r="CT1379" s="1"/>
      <c r="CU1379" s="1"/>
      <c r="CV1379" s="1"/>
      <c r="CW1379" s="1"/>
      <c r="CX1379" s="1"/>
      <c r="CY1379" s="1"/>
      <c r="CZ1379" s="1"/>
      <c r="DA1379" s="1"/>
      <c r="DB1379" s="1"/>
      <c r="DC1379" s="1"/>
      <c r="DD1379" s="1"/>
      <c r="DE1379" s="1"/>
      <c r="DF1379" s="1"/>
      <c r="DG1379" s="1"/>
      <c r="DH1379" s="1"/>
      <c r="DI1379" s="1"/>
      <c r="DJ1379" s="1"/>
      <c r="DK1379" s="1"/>
      <c r="DL1379" s="1"/>
      <c r="DM1379" s="1"/>
      <c r="DN1379" s="1"/>
      <c r="DO1379" s="1"/>
      <c r="DP1379" s="1"/>
      <c r="DQ1379" s="1"/>
      <c r="DR1379" s="1"/>
      <c r="DS1379" s="1"/>
      <c r="DT1379" s="1"/>
      <c r="DU1379" s="1"/>
      <c r="DV1379" s="1"/>
      <c r="DW1379" s="1"/>
      <c r="DX1379" s="1"/>
      <c r="DY1379" s="1"/>
      <c r="DZ1379" s="1"/>
      <c r="EA1379" s="1"/>
      <c r="EB1379" s="1"/>
      <c r="EC1379" s="1"/>
      <c r="ED1379" s="1"/>
      <c r="EE1379" s="1"/>
      <c r="EF1379" s="1"/>
      <c r="EG1379" s="1"/>
      <c r="EH1379" s="1"/>
      <c r="EI1379" s="1"/>
      <c r="EJ1379" s="1"/>
      <c r="EK1379" s="1"/>
      <c r="EL1379" s="1"/>
      <c r="EM1379" s="1"/>
      <c r="EN1379" s="1"/>
      <c r="EO1379" s="1"/>
      <c r="EP1379" s="1"/>
      <c r="EQ1379" s="1"/>
      <c r="ER1379" s="1"/>
      <c r="ES1379" s="1"/>
      <c r="ET1379" s="1"/>
      <c r="EU1379" s="1"/>
      <c r="EV1379" s="1"/>
      <c r="EW1379" s="1"/>
      <c r="EX1379" s="1"/>
      <c r="EY1379" s="1"/>
      <c r="EZ1379" s="1"/>
      <c r="FA1379" s="1"/>
      <c r="FB1379" s="1"/>
      <c r="FC1379" s="1"/>
      <c r="FD1379" s="1"/>
      <c r="FE1379" s="1"/>
      <c r="FF1379" s="1"/>
      <c r="FG1379" s="1"/>
      <c r="FH1379" s="1"/>
      <c r="FI1379" s="1"/>
      <c r="FJ1379" s="1"/>
      <c r="FK1379" s="1"/>
      <c r="FL1379" s="1"/>
      <c r="FM1379" s="1"/>
      <c r="FN1379" s="1"/>
      <c r="FO1379" s="1"/>
      <c r="FP1379" s="1"/>
      <c r="FQ1379" s="1"/>
      <c r="FR1379" s="1"/>
      <c r="FS1379" s="1"/>
      <c r="FT1379" s="1"/>
      <c r="FU1379" s="1"/>
      <c r="FV1379" s="1"/>
      <c r="FW1379" s="1"/>
      <c r="FX1379" s="1"/>
      <c r="FY1379" s="1"/>
      <c r="FZ1379" s="1"/>
      <c r="GA1379" s="1"/>
      <c r="GB1379" s="1"/>
      <c r="GC1379" s="1"/>
      <c r="GD1379" s="1"/>
      <c r="GE1379" s="1"/>
      <c r="GF1379" s="1"/>
      <c r="GG1379" s="1"/>
      <c r="GH1379" s="1"/>
      <c r="GI1379" s="1"/>
      <c r="GJ1379" s="1"/>
      <c r="GK1379" s="1"/>
      <c r="GL1379" s="1"/>
      <c r="GM1379" s="1"/>
      <c r="GN1379" s="1"/>
      <c r="GO1379" s="1"/>
      <c r="GP1379" s="1"/>
      <c r="GQ1379" s="1"/>
      <c r="GR1379" s="1"/>
      <c r="GS1379" s="1"/>
      <c r="GT1379" s="1"/>
      <c r="GU1379" s="1"/>
      <c r="GV1379" s="1"/>
      <c r="GW1379" s="1"/>
      <c r="GX1379" s="1"/>
    </row>
    <row r="1380" spans="1:206" s="4" customFormat="1">
      <c r="A1380" s="6"/>
      <c r="B1380" s="6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2"/>
      <c r="U1380" s="2"/>
      <c r="V1380" s="79"/>
      <c r="W1380" s="146"/>
      <c r="X1380" s="129"/>
      <c r="Y1380" s="79"/>
      <c r="Z1380" s="77"/>
      <c r="AA1380" s="77"/>
      <c r="AB1380" s="2"/>
      <c r="AC1380" s="2"/>
      <c r="AD1380" s="239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1"/>
      <c r="CA1380" s="1"/>
      <c r="CB1380" s="1"/>
      <c r="CC1380" s="1"/>
      <c r="CD1380" s="1"/>
      <c r="CE1380" s="1"/>
      <c r="CF1380" s="1"/>
      <c r="CG1380" s="1"/>
      <c r="CH1380" s="1"/>
      <c r="CI1380" s="1"/>
      <c r="CJ1380" s="1"/>
      <c r="CK1380" s="1"/>
      <c r="CL1380" s="1"/>
      <c r="CM1380" s="1"/>
      <c r="CN1380" s="1"/>
      <c r="CO1380" s="1"/>
      <c r="CP1380" s="1"/>
      <c r="CQ1380" s="1"/>
      <c r="CR1380" s="1"/>
      <c r="CS1380" s="1"/>
      <c r="CT1380" s="1"/>
      <c r="CU1380" s="1"/>
      <c r="CV1380" s="1"/>
      <c r="CW1380" s="1"/>
      <c r="CX1380" s="1"/>
      <c r="CY1380" s="1"/>
      <c r="CZ1380" s="1"/>
      <c r="DA1380" s="1"/>
      <c r="DB1380" s="1"/>
      <c r="DC1380" s="1"/>
      <c r="DD1380" s="1"/>
      <c r="DE1380" s="1"/>
      <c r="DF1380" s="1"/>
      <c r="DG1380" s="1"/>
      <c r="DH1380" s="1"/>
      <c r="DI1380" s="1"/>
      <c r="DJ1380" s="1"/>
      <c r="DK1380" s="1"/>
      <c r="DL1380" s="1"/>
      <c r="DM1380" s="1"/>
      <c r="DN1380" s="1"/>
      <c r="DO1380" s="1"/>
      <c r="DP1380" s="1"/>
      <c r="DQ1380" s="1"/>
      <c r="DR1380" s="1"/>
      <c r="DS1380" s="1"/>
      <c r="DT1380" s="1"/>
      <c r="DU1380" s="1"/>
      <c r="DV1380" s="1"/>
      <c r="DW1380" s="1"/>
      <c r="DX1380" s="1"/>
      <c r="DY1380" s="1"/>
      <c r="DZ1380" s="1"/>
      <c r="EA1380" s="1"/>
      <c r="EB1380" s="1"/>
      <c r="EC1380" s="1"/>
      <c r="ED1380" s="1"/>
      <c r="EE1380" s="1"/>
      <c r="EF1380" s="1"/>
      <c r="EG1380" s="1"/>
      <c r="EH1380" s="1"/>
      <c r="EI1380" s="1"/>
      <c r="EJ1380" s="1"/>
      <c r="EK1380" s="1"/>
      <c r="EL1380" s="1"/>
      <c r="EM1380" s="1"/>
      <c r="EN1380" s="1"/>
      <c r="EO1380" s="1"/>
      <c r="EP1380" s="1"/>
      <c r="EQ1380" s="1"/>
      <c r="ER1380" s="1"/>
      <c r="ES1380" s="1"/>
      <c r="ET1380" s="1"/>
      <c r="EU1380" s="1"/>
      <c r="EV1380" s="1"/>
      <c r="EW1380" s="1"/>
      <c r="EX1380" s="1"/>
      <c r="EY1380" s="1"/>
      <c r="EZ1380" s="1"/>
      <c r="FA1380" s="1"/>
      <c r="FB1380" s="1"/>
      <c r="FC1380" s="1"/>
      <c r="FD1380" s="1"/>
      <c r="FE1380" s="1"/>
      <c r="FF1380" s="1"/>
      <c r="FG1380" s="1"/>
      <c r="FH1380" s="1"/>
      <c r="FI1380" s="1"/>
      <c r="FJ1380" s="1"/>
      <c r="FK1380" s="1"/>
      <c r="FL1380" s="1"/>
      <c r="FM1380" s="1"/>
      <c r="FN1380" s="1"/>
      <c r="FO1380" s="1"/>
      <c r="FP1380" s="1"/>
      <c r="FQ1380" s="1"/>
      <c r="FR1380" s="1"/>
      <c r="FS1380" s="1"/>
      <c r="FT1380" s="1"/>
      <c r="FU1380" s="1"/>
      <c r="FV1380" s="1"/>
      <c r="FW1380" s="1"/>
      <c r="FX1380" s="1"/>
      <c r="FY1380" s="1"/>
      <c r="FZ1380" s="1"/>
      <c r="GA1380" s="1"/>
      <c r="GB1380" s="1"/>
      <c r="GC1380" s="1"/>
      <c r="GD1380" s="1"/>
      <c r="GE1380" s="1"/>
      <c r="GF1380" s="1"/>
      <c r="GG1380" s="1"/>
      <c r="GH1380" s="1"/>
      <c r="GI1380" s="1"/>
      <c r="GJ1380" s="1"/>
      <c r="GK1380" s="1"/>
      <c r="GL1380" s="1"/>
      <c r="GM1380" s="1"/>
      <c r="GN1380" s="1"/>
      <c r="GO1380" s="1"/>
      <c r="GP1380" s="1"/>
      <c r="GQ1380" s="1"/>
      <c r="GR1380" s="1"/>
      <c r="GS1380" s="1"/>
      <c r="GT1380" s="1"/>
      <c r="GU1380" s="1"/>
      <c r="GV1380" s="1"/>
      <c r="GW1380" s="1"/>
      <c r="GX1380" s="1"/>
    </row>
    <row r="1381" spans="1:206"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</row>
    <row r="1382" spans="1:206"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</row>
    <row r="1383" spans="1:206"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</row>
    <row r="1384" spans="1:206"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</row>
    <row r="1385" spans="1:206"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</row>
    <row r="1386" spans="1:206"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</row>
    <row r="1387" spans="1:206"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</row>
    <row r="1388" spans="1:206"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</row>
    <row r="1389" spans="1:206"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</row>
    <row r="1390" spans="1:206"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</row>
    <row r="1391" spans="1:206"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</row>
    <row r="1392" spans="1:206"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</row>
    <row r="1393" spans="1:206" s="4" customFormat="1">
      <c r="A1393" s="6"/>
      <c r="B1393" s="6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2"/>
      <c r="U1393" s="2"/>
      <c r="V1393" s="79"/>
      <c r="W1393" s="146"/>
      <c r="X1393" s="129"/>
      <c r="Y1393" s="79"/>
      <c r="Z1393" s="77"/>
      <c r="AA1393" s="77"/>
      <c r="AB1393" s="2"/>
      <c r="AC1393" s="2"/>
      <c r="AD1393" s="239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1"/>
      <c r="CA1393" s="1"/>
      <c r="CB1393" s="1"/>
      <c r="CC1393" s="1"/>
      <c r="CD1393" s="1"/>
      <c r="CE1393" s="1"/>
      <c r="CF1393" s="1"/>
      <c r="CG1393" s="1"/>
      <c r="CH1393" s="1"/>
      <c r="CI1393" s="1"/>
      <c r="CJ1393" s="1"/>
      <c r="CK1393" s="1"/>
      <c r="CL1393" s="1"/>
      <c r="CM1393" s="1"/>
      <c r="CN1393" s="1"/>
      <c r="CO1393" s="1"/>
      <c r="CP1393" s="1"/>
      <c r="CQ1393" s="1"/>
      <c r="CR1393" s="1"/>
      <c r="CS1393" s="1"/>
      <c r="CT1393" s="1"/>
      <c r="CU1393" s="1"/>
      <c r="CV1393" s="1"/>
      <c r="CW1393" s="1"/>
      <c r="CX1393" s="1"/>
      <c r="CY1393" s="1"/>
      <c r="CZ1393" s="1"/>
      <c r="DA1393" s="1"/>
      <c r="DB1393" s="1"/>
      <c r="DC1393" s="1"/>
      <c r="DD1393" s="1"/>
      <c r="DE1393" s="1"/>
      <c r="DF1393" s="1"/>
      <c r="DG1393" s="1"/>
      <c r="DH1393" s="1"/>
      <c r="DI1393" s="1"/>
      <c r="DJ1393" s="1"/>
      <c r="DK1393" s="1"/>
      <c r="DL1393" s="1"/>
      <c r="DM1393" s="1"/>
      <c r="DN1393" s="1"/>
      <c r="DO1393" s="1"/>
      <c r="DP1393" s="1"/>
      <c r="DQ1393" s="1"/>
      <c r="DR1393" s="1"/>
      <c r="DS1393" s="1"/>
      <c r="DT1393" s="1"/>
      <c r="DU1393" s="1"/>
      <c r="DV1393" s="1"/>
      <c r="DW1393" s="1"/>
      <c r="DX1393" s="1"/>
      <c r="DY1393" s="1"/>
      <c r="DZ1393" s="1"/>
      <c r="EA1393" s="1"/>
      <c r="EB1393" s="1"/>
      <c r="EC1393" s="1"/>
      <c r="ED1393" s="1"/>
      <c r="EE1393" s="1"/>
      <c r="EF1393" s="1"/>
      <c r="EG1393" s="1"/>
      <c r="EH1393" s="1"/>
      <c r="EI1393" s="1"/>
      <c r="EJ1393" s="1"/>
      <c r="EK1393" s="1"/>
      <c r="EL1393" s="1"/>
      <c r="EM1393" s="1"/>
      <c r="EN1393" s="1"/>
      <c r="EO1393" s="1"/>
      <c r="EP1393" s="1"/>
      <c r="EQ1393" s="1"/>
      <c r="ER1393" s="1"/>
      <c r="ES1393" s="1"/>
      <c r="ET1393" s="1"/>
      <c r="EU1393" s="1"/>
      <c r="EV1393" s="1"/>
      <c r="EW1393" s="1"/>
      <c r="EX1393" s="1"/>
      <c r="EY1393" s="1"/>
      <c r="EZ1393" s="1"/>
      <c r="FA1393" s="1"/>
      <c r="FB1393" s="1"/>
      <c r="FC1393" s="1"/>
      <c r="FD1393" s="1"/>
      <c r="FE1393" s="1"/>
      <c r="FF1393" s="1"/>
      <c r="FG1393" s="1"/>
      <c r="FH1393" s="1"/>
      <c r="FI1393" s="1"/>
      <c r="FJ1393" s="1"/>
      <c r="FK1393" s="1"/>
      <c r="FL1393" s="1"/>
      <c r="FM1393" s="1"/>
      <c r="FN1393" s="1"/>
      <c r="FO1393" s="1"/>
      <c r="FP1393" s="1"/>
      <c r="FQ1393" s="1"/>
      <c r="FR1393" s="1"/>
      <c r="FS1393" s="1"/>
      <c r="FT1393" s="1"/>
      <c r="FU1393" s="1"/>
      <c r="FV1393" s="1"/>
      <c r="FW1393" s="1"/>
      <c r="FX1393" s="1"/>
      <c r="FY1393" s="1"/>
      <c r="FZ1393" s="1"/>
      <c r="GA1393" s="1"/>
      <c r="GB1393" s="1"/>
      <c r="GC1393" s="1"/>
      <c r="GD1393" s="1"/>
      <c r="GE1393" s="1"/>
      <c r="GF1393" s="1"/>
      <c r="GG1393" s="1"/>
      <c r="GH1393" s="1"/>
      <c r="GI1393" s="1"/>
      <c r="GJ1393" s="1"/>
      <c r="GK1393" s="1"/>
      <c r="GL1393" s="1"/>
      <c r="GM1393" s="1"/>
      <c r="GN1393" s="1"/>
      <c r="GO1393" s="1"/>
      <c r="GP1393" s="1"/>
      <c r="GQ1393" s="1"/>
      <c r="GR1393" s="1"/>
      <c r="GS1393" s="1"/>
      <c r="GT1393" s="1"/>
      <c r="GU1393" s="1"/>
      <c r="GV1393" s="1"/>
      <c r="GW1393" s="1"/>
      <c r="GX1393" s="1"/>
    </row>
    <row r="1394" spans="1:206" s="4" customFormat="1">
      <c r="A1394" s="6"/>
      <c r="B1394" s="6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2"/>
      <c r="U1394" s="2"/>
      <c r="V1394" s="79"/>
      <c r="W1394" s="146"/>
      <c r="X1394" s="129"/>
      <c r="Y1394" s="79"/>
      <c r="Z1394" s="77"/>
      <c r="AA1394" s="77"/>
      <c r="AB1394" s="2"/>
      <c r="AC1394" s="2"/>
      <c r="AD1394" s="239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  <c r="CM1394" s="1"/>
      <c r="CN1394" s="1"/>
      <c r="CO1394" s="1"/>
      <c r="CP1394" s="1"/>
      <c r="CQ1394" s="1"/>
      <c r="CR1394" s="1"/>
      <c r="CS1394" s="1"/>
      <c r="CT1394" s="1"/>
      <c r="CU1394" s="1"/>
      <c r="CV1394" s="1"/>
      <c r="CW1394" s="1"/>
      <c r="CX1394" s="1"/>
      <c r="CY1394" s="1"/>
      <c r="CZ1394" s="1"/>
      <c r="DA1394" s="1"/>
      <c r="DB1394" s="1"/>
      <c r="DC1394" s="1"/>
      <c r="DD1394" s="1"/>
      <c r="DE1394" s="1"/>
      <c r="DF1394" s="1"/>
      <c r="DG1394" s="1"/>
      <c r="DH1394" s="1"/>
      <c r="DI1394" s="1"/>
      <c r="DJ1394" s="1"/>
      <c r="DK1394" s="1"/>
      <c r="DL1394" s="1"/>
      <c r="DM1394" s="1"/>
      <c r="DN1394" s="1"/>
      <c r="DO1394" s="1"/>
      <c r="DP1394" s="1"/>
      <c r="DQ1394" s="1"/>
      <c r="DR1394" s="1"/>
      <c r="DS1394" s="1"/>
      <c r="DT1394" s="1"/>
      <c r="DU1394" s="1"/>
      <c r="DV1394" s="1"/>
      <c r="DW1394" s="1"/>
      <c r="DX1394" s="1"/>
      <c r="DY1394" s="1"/>
      <c r="DZ1394" s="1"/>
      <c r="EA1394" s="1"/>
      <c r="EB1394" s="1"/>
      <c r="EC1394" s="1"/>
      <c r="ED1394" s="1"/>
      <c r="EE1394" s="1"/>
      <c r="EF1394" s="1"/>
      <c r="EG1394" s="1"/>
      <c r="EH1394" s="1"/>
      <c r="EI1394" s="1"/>
      <c r="EJ1394" s="1"/>
      <c r="EK1394" s="1"/>
      <c r="EL1394" s="1"/>
      <c r="EM1394" s="1"/>
      <c r="EN1394" s="1"/>
      <c r="EO1394" s="1"/>
      <c r="EP1394" s="1"/>
      <c r="EQ1394" s="1"/>
      <c r="ER1394" s="1"/>
      <c r="ES1394" s="1"/>
      <c r="ET1394" s="1"/>
      <c r="EU1394" s="1"/>
      <c r="EV1394" s="1"/>
      <c r="EW1394" s="1"/>
      <c r="EX1394" s="1"/>
      <c r="EY1394" s="1"/>
      <c r="EZ1394" s="1"/>
      <c r="FA1394" s="1"/>
      <c r="FB1394" s="1"/>
      <c r="FC1394" s="1"/>
      <c r="FD1394" s="1"/>
      <c r="FE1394" s="1"/>
      <c r="FF1394" s="1"/>
      <c r="FG1394" s="1"/>
      <c r="FH1394" s="1"/>
      <c r="FI1394" s="1"/>
      <c r="FJ1394" s="1"/>
      <c r="FK1394" s="1"/>
      <c r="FL1394" s="1"/>
      <c r="FM1394" s="1"/>
      <c r="FN1394" s="1"/>
      <c r="FO1394" s="1"/>
      <c r="FP1394" s="1"/>
      <c r="FQ1394" s="1"/>
      <c r="FR1394" s="1"/>
      <c r="FS1394" s="1"/>
      <c r="FT1394" s="1"/>
      <c r="FU1394" s="1"/>
      <c r="FV1394" s="1"/>
      <c r="FW1394" s="1"/>
      <c r="FX1394" s="1"/>
      <c r="FY1394" s="1"/>
      <c r="FZ1394" s="1"/>
      <c r="GA1394" s="1"/>
      <c r="GB1394" s="1"/>
      <c r="GC1394" s="1"/>
      <c r="GD1394" s="1"/>
      <c r="GE1394" s="1"/>
      <c r="GF1394" s="1"/>
      <c r="GG1394" s="1"/>
      <c r="GH1394" s="1"/>
      <c r="GI1394" s="1"/>
      <c r="GJ1394" s="1"/>
      <c r="GK1394" s="1"/>
      <c r="GL1394" s="1"/>
      <c r="GM1394" s="1"/>
      <c r="GN1394" s="1"/>
      <c r="GO1394" s="1"/>
      <c r="GP1394" s="1"/>
      <c r="GQ1394" s="1"/>
      <c r="GR1394" s="1"/>
      <c r="GS1394" s="1"/>
      <c r="GT1394" s="1"/>
      <c r="GU1394" s="1"/>
      <c r="GV1394" s="1"/>
      <c r="GW1394" s="1"/>
      <c r="GX1394" s="1"/>
    </row>
    <row r="1395" spans="1:206" s="4" customFormat="1">
      <c r="A1395" s="6"/>
      <c r="B1395" s="6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2"/>
      <c r="U1395" s="2"/>
      <c r="V1395" s="79"/>
      <c r="W1395" s="146"/>
      <c r="X1395" s="129"/>
      <c r="Y1395" s="79"/>
      <c r="Z1395" s="77"/>
      <c r="AA1395" s="77"/>
      <c r="AB1395" s="2"/>
      <c r="AC1395" s="2"/>
      <c r="AD1395" s="239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  <c r="CI1395" s="1"/>
      <c r="CJ1395" s="1"/>
      <c r="CK1395" s="1"/>
      <c r="CL1395" s="1"/>
      <c r="CM1395" s="1"/>
      <c r="CN1395" s="1"/>
      <c r="CO1395" s="1"/>
      <c r="CP1395" s="1"/>
      <c r="CQ1395" s="1"/>
      <c r="CR1395" s="1"/>
      <c r="CS1395" s="1"/>
      <c r="CT1395" s="1"/>
      <c r="CU1395" s="1"/>
      <c r="CV1395" s="1"/>
      <c r="CW1395" s="1"/>
      <c r="CX1395" s="1"/>
      <c r="CY1395" s="1"/>
      <c r="CZ1395" s="1"/>
      <c r="DA1395" s="1"/>
      <c r="DB1395" s="1"/>
      <c r="DC1395" s="1"/>
      <c r="DD1395" s="1"/>
      <c r="DE1395" s="1"/>
      <c r="DF1395" s="1"/>
      <c r="DG1395" s="1"/>
      <c r="DH1395" s="1"/>
      <c r="DI1395" s="1"/>
      <c r="DJ1395" s="1"/>
      <c r="DK1395" s="1"/>
      <c r="DL1395" s="1"/>
      <c r="DM1395" s="1"/>
      <c r="DN1395" s="1"/>
      <c r="DO1395" s="1"/>
      <c r="DP1395" s="1"/>
      <c r="DQ1395" s="1"/>
      <c r="DR1395" s="1"/>
      <c r="DS1395" s="1"/>
      <c r="DT1395" s="1"/>
      <c r="DU1395" s="1"/>
      <c r="DV1395" s="1"/>
      <c r="DW1395" s="1"/>
      <c r="DX1395" s="1"/>
      <c r="DY1395" s="1"/>
      <c r="DZ1395" s="1"/>
      <c r="EA1395" s="1"/>
      <c r="EB1395" s="1"/>
      <c r="EC1395" s="1"/>
      <c r="ED1395" s="1"/>
      <c r="EE1395" s="1"/>
      <c r="EF1395" s="1"/>
      <c r="EG1395" s="1"/>
      <c r="EH1395" s="1"/>
      <c r="EI1395" s="1"/>
      <c r="EJ1395" s="1"/>
      <c r="EK1395" s="1"/>
      <c r="EL1395" s="1"/>
      <c r="EM1395" s="1"/>
      <c r="EN1395" s="1"/>
      <c r="EO1395" s="1"/>
      <c r="EP1395" s="1"/>
      <c r="EQ1395" s="1"/>
      <c r="ER1395" s="1"/>
      <c r="ES1395" s="1"/>
      <c r="ET1395" s="1"/>
      <c r="EU1395" s="1"/>
      <c r="EV1395" s="1"/>
      <c r="EW1395" s="1"/>
      <c r="EX1395" s="1"/>
      <c r="EY1395" s="1"/>
      <c r="EZ1395" s="1"/>
      <c r="FA1395" s="1"/>
      <c r="FB1395" s="1"/>
      <c r="FC1395" s="1"/>
      <c r="FD1395" s="1"/>
      <c r="FE1395" s="1"/>
      <c r="FF1395" s="1"/>
      <c r="FG1395" s="1"/>
      <c r="FH1395" s="1"/>
      <c r="FI1395" s="1"/>
      <c r="FJ1395" s="1"/>
      <c r="FK1395" s="1"/>
      <c r="FL1395" s="1"/>
      <c r="FM1395" s="1"/>
      <c r="FN1395" s="1"/>
      <c r="FO1395" s="1"/>
      <c r="FP1395" s="1"/>
      <c r="FQ1395" s="1"/>
      <c r="FR1395" s="1"/>
      <c r="FS1395" s="1"/>
      <c r="FT1395" s="1"/>
      <c r="FU1395" s="1"/>
      <c r="FV1395" s="1"/>
      <c r="FW1395" s="1"/>
      <c r="FX1395" s="1"/>
      <c r="FY1395" s="1"/>
      <c r="FZ1395" s="1"/>
      <c r="GA1395" s="1"/>
      <c r="GB1395" s="1"/>
      <c r="GC1395" s="1"/>
      <c r="GD1395" s="1"/>
      <c r="GE1395" s="1"/>
      <c r="GF1395" s="1"/>
      <c r="GG1395" s="1"/>
      <c r="GH1395" s="1"/>
      <c r="GI1395" s="1"/>
      <c r="GJ1395" s="1"/>
      <c r="GK1395" s="1"/>
      <c r="GL1395" s="1"/>
      <c r="GM1395" s="1"/>
      <c r="GN1395" s="1"/>
      <c r="GO1395" s="1"/>
      <c r="GP1395" s="1"/>
      <c r="GQ1395" s="1"/>
      <c r="GR1395" s="1"/>
      <c r="GS1395" s="1"/>
      <c r="GT1395" s="1"/>
      <c r="GU1395" s="1"/>
      <c r="GV1395" s="1"/>
      <c r="GW1395" s="1"/>
      <c r="GX1395" s="1"/>
    </row>
    <row r="1396" spans="1:206" s="4" customFormat="1">
      <c r="A1396" s="6"/>
      <c r="B1396" s="6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2"/>
      <c r="U1396" s="2"/>
      <c r="V1396" s="79"/>
      <c r="W1396" s="146"/>
      <c r="X1396" s="129"/>
      <c r="Y1396" s="79"/>
      <c r="Z1396" s="77"/>
      <c r="AA1396" s="77"/>
      <c r="AB1396" s="2"/>
      <c r="AC1396" s="2"/>
      <c r="AD1396" s="239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  <c r="BY1396" s="1"/>
      <c r="BZ1396" s="1"/>
      <c r="CA1396" s="1"/>
      <c r="CB1396" s="1"/>
      <c r="CC1396" s="1"/>
      <c r="CD1396" s="1"/>
      <c r="CE1396" s="1"/>
      <c r="CF1396" s="1"/>
      <c r="CG1396" s="1"/>
      <c r="CH1396" s="1"/>
      <c r="CI1396" s="1"/>
      <c r="CJ1396" s="1"/>
      <c r="CK1396" s="1"/>
      <c r="CL1396" s="1"/>
      <c r="CM1396" s="1"/>
      <c r="CN1396" s="1"/>
      <c r="CO1396" s="1"/>
      <c r="CP1396" s="1"/>
      <c r="CQ1396" s="1"/>
      <c r="CR1396" s="1"/>
      <c r="CS1396" s="1"/>
      <c r="CT1396" s="1"/>
      <c r="CU1396" s="1"/>
      <c r="CV1396" s="1"/>
      <c r="CW1396" s="1"/>
      <c r="CX1396" s="1"/>
      <c r="CY1396" s="1"/>
      <c r="CZ1396" s="1"/>
      <c r="DA1396" s="1"/>
      <c r="DB1396" s="1"/>
      <c r="DC1396" s="1"/>
      <c r="DD1396" s="1"/>
      <c r="DE1396" s="1"/>
      <c r="DF1396" s="1"/>
      <c r="DG1396" s="1"/>
      <c r="DH1396" s="1"/>
      <c r="DI1396" s="1"/>
      <c r="DJ1396" s="1"/>
      <c r="DK1396" s="1"/>
      <c r="DL1396" s="1"/>
      <c r="DM1396" s="1"/>
      <c r="DN1396" s="1"/>
      <c r="DO1396" s="1"/>
      <c r="DP1396" s="1"/>
      <c r="DQ1396" s="1"/>
      <c r="DR1396" s="1"/>
      <c r="DS1396" s="1"/>
      <c r="DT1396" s="1"/>
      <c r="DU1396" s="1"/>
      <c r="DV1396" s="1"/>
      <c r="DW1396" s="1"/>
      <c r="DX1396" s="1"/>
      <c r="DY1396" s="1"/>
      <c r="DZ1396" s="1"/>
      <c r="EA1396" s="1"/>
      <c r="EB1396" s="1"/>
      <c r="EC1396" s="1"/>
      <c r="ED1396" s="1"/>
      <c r="EE1396" s="1"/>
      <c r="EF1396" s="1"/>
      <c r="EG1396" s="1"/>
      <c r="EH1396" s="1"/>
      <c r="EI1396" s="1"/>
      <c r="EJ1396" s="1"/>
      <c r="EK1396" s="1"/>
      <c r="EL1396" s="1"/>
      <c r="EM1396" s="1"/>
      <c r="EN1396" s="1"/>
      <c r="EO1396" s="1"/>
      <c r="EP1396" s="1"/>
      <c r="EQ1396" s="1"/>
      <c r="ER1396" s="1"/>
      <c r="ES1396" s="1"/>
      <c r="ET1396" s="1"/>
      <c r="EU1396" s="1"/>
      <c r="EV1396" s="1"/>
      <c r="EW1396" s="1"/>
      <c r="EX1396" s="1"/>
      <c r="EY1396" s="1"/>
      <c r="EZ1396" s="1"/>
      <c r="FA1396" s="1"/>
      <c r="FB1396" s="1"/>
      <c r="FC1396" s="1"/>
      <c r="FD1396" s="1"/>
      <c r="FE1396" s="1"/>
      <c r="FF1396" s="1"/>
      <c r="FG1396" s="1"/>
      <c r="FH1396" s="1"/>
      <c r="FI1396" s="1"/>
      <c r="FJ1396" s="1"/>
      <c r="FK1396" s="1"/>
      <c r="FL1396" s="1"/>
      <c r="FM1396" s="1"/>
      <c r="FN1396" s="1"/>
      <c r="FO1396" s="1"/>
      <c r="FP1396" s="1"/>
      <c r="FQ1396" s="1"/>
      <c r="FR1396" s="1"/>
      <c r="FS1396" s="1"/>
      <c r="FT1396" s="1"/>
      <c r="FU1396" s="1"/>
      <c r="FV1396" s="1"/>
      <c r="FW1396" s="1"/>
      <c r="FX1396" s="1"/>
      <c r="FY1396" s="1"/>
      <c r="FZ1396" s="1"/>
      <c r="GA1396" s="1"/>
      <c r="GB1396" s="1"/>
      <c r="GC1396" s="1"/>
      <c r="GD1396" s="1"/>
      <c r="GE1396" s="1"/>
      <c r="GF1396" s="1"/>
      <c r="GG1396" s="1"/>
      <c r="GH1396" s="1"/>
      <c r="GI1396" s="1"/>
      <c r="GJ1396" s="1"/>
      <c r="GK1396" s="1"/>
      <c r="GL1396" s="1"/>
      <c r="GM1396" s="1"/>
      <c r="GN1396" s="1"/>
      <c r="GO1396" s="1"/>
      <c r="GP1396" s="1"/>
      <c r="GQ1396" s="1"/>
      <c r="GR1396" s="1"/>
      <c r="GS1396" s="1"/>
      <c r="GT1396" s="1"/>
      <c r="GU1396" s="1"/>
      <c r="GV1396" s="1"/>
      <c r="GW1396" s="1"/>
      <c r="GX1396" s="1"/>
    </row>
    <row r="1397" spans="1:206" s="4" customFormat="1">
      <c r="A1397" s="6"/>
      <c r="B1397" s="6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2"/>
      <c r="U1397" s="2"/>
      <c r="V1397" s="79"/>
      <c r="W1397" s="146"/>
      <c r="X1397" s="129"/>
      <c r="Y1397" s="79"/>
      <c r="Z1397" s="77"/>
      <c r="AA1397" s="77"/>
      <c r="AB1397" s="2"/>
      <c r="AC1397" s="2"/>
      <c r="AD1397" s="239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  <c r="CZ1397" s="1"/>
      <c r="DA1397" s="1"/>
      <c r="DB1397" s="1"/>
      <c r="DC1397" s="1"/>
      <c r="DD1397" s="1"/>
      <c r="DE1397" s="1"/>
      <c r="DF1397" s="1"/>
      <c r="DG1397" s="1"/>
      <c r="DH1397" s="1"/>
      <c r="DI1397" s="1"/>
      <c r="DJ1397" s="1"/>
      <c r="DK1397" s="1"/>
      <c r="DL1397" s="1"/>
      <c r="DM1397" s="1"/>
      <c r="DN1397" s="1"/>
      <c r="DO1397" s="1"/>
      <c r="DP1397" s="1"/>
      <c r="DQ1397" s="1"/>
      <c r="DR1397" s="1"/>
      <c r="DS1397" s="1"/>
      <c r="DT1397" s="1"/>
      <c r="DU1397" s="1"/>
      <c r="DV1397" s="1"/>
      <c r="DW1397" s="1"/>
      <c r="DX1397" s="1"/>
      <c r="DY1397" s="1"/>
      <c r="DZ1397" s="1"/>
      <c r="EA1397" s="1"/>
      <c r="EB1397" s="1"/>
      <c r="EC1397" s="1"/>
      <c r="ED1397" s="1"/>
      <c r="EE1397" s="1"/>
      <c r="EF1397" s="1"/>
      <c r="EG1397" s="1"/>
      <c r="EH1397" s="1"/>
      <c r="EI1397" s="1"/>
      <c r="EJ1397" s="1"/>
      <c r="EK1397" s="1"/>
      <c r="EL1397" s="1"/>
      <c r="EM1397" s="1"/>
      <c r="EN1397" s="1"/>
      <c r="EO1397" s="1"/>
      <c r="EP1397" s="1"/>
      <c r="EQ1397" s="1"/>
      <c r="ER1397" s="1"/>
      <c r="ES1397" s="1"/>
      <c r="ET1397" s="1"/>
      <c r="EU1397" s="1"/>
      <c r="EV1397" s="1"/>
      <c r="EW1397" s="1"/>
      <c r="EX1397" s="1"/>
      <c r="EY1397" s="1"/>
      <c r="EZ1397" s="1"/>
      <c r="FA1397" s="1"/>
      <c r="FB1397" s="1"/>
      <c r="FC1397" s="1"/>
      <c r="FD1397" s="1"/>
      <c r="FE1397" s="1"/>
      <c r="FF1397" s="1"/>
      <c r="FG1397" s="1"/>
      <c r="FH1397" s="1"/>
      <c r="FI1397" s="1"/>
      <c r="FJ1397" s="1"/>
      <c r="FK1397" s="1"/>
      <c r="FL1397" s="1"/>
      <c r="FM1397" s="1"/>
      <c r="FN1397" s="1"/>
      <c r="FO1397" s="1"/>
      <c r="FP1397" s="1"/>
      <c r="FQ1397" s="1"/>
      <c r="FR1397" s="1"/>
      <c r="FS1397" s="1"/>
      <c r="FT1397" s="1"/>
      <c r="FU1397" s="1"/>
      <c r="FV1397" s="1"/>
      <c r="FW1397" s="1"/>
      <c r="FX1397" s="1"/>
      <c r="FY1397" s="1"/>
      <c r="FZ1397" s="1"/>
      <c r="GA1397" s="1"/>
      <c r="GB1397" s="1"/>
      <c r="GC1397" s="1"/>
      <c r="GD1397" s="1"/>
      <c r="GE1397" s="1"/>
      <c r="GF1397" s="1"/>
      <c r="GG1397" s="1"/>
      <c r="GH1397" s="1"/>
      <c r="GI1397" s="1"/>
      <c r="GJ1397" s="1"/>
      <c r="GK1397" s="1"/>
      <c r="GL1397" s="1"/>
      <c r="GM1397" s="1"/>
      <c r="GN1397" s="1"/>
      <c r="GO1397" s="1"/>
      <c r="GP1397" s="1"/>
      <c r="GQ1397" s="1"/>
      <c r="GR1397" s="1"/>
      <c r="GS1397" s="1"/>
      <c r="GT1397" s="1"/>
      <c r="GU1397" s="1"/>
      <c r="GV1397" s="1"/>
      <c r="GW1397" s="1"/>
      <c r="GX1397" s="1"/>
    </row>
    <row r="1398" spans="1:206" s="4" customFormat="1">
      <c r="A1398" s="6"/>
      <c r="B1398" s="6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2"/>
      <c r="U1398" s="2"/>
      <c r="V1398" s="79"/>
      <c r="W1398" s="146"/>
      <c r="X1398" s="129"/>
      <c r="Y1398" s="79"/>
      <c r="Z1398" s="77"/>
      <c r="AA1398" s="77"/>
      <c r="AB1398" s="2"/>
      <c r="AC1398" s="2"/>
      <c r="AD1398" s="239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  <c r="BY1398" s="1"/>
      <c r="BZ1398" s="1"/>
      <c r="CA1398" s="1"/>
      <c r="CB1398" s="1"/>
      <c r="CC1398" s="1"/>
      <c r="CD1398" s="1"/>
      <c r="CE1398" s="1"/>
      <c r="CF1398" s="1"/>
      <c r="CG1398" s="1"/>
      <c r="CH1398" s="1"/>
      <c r="CI1398" s="1"/>
      <c r="CJ1398" s="1"/>
      <c r="CK1398" s="1"/>
      <c r="CL1398" s="1"/>
      <c r="CM1398" s="1"/>
      <c r="CN1398" s="1"/>
      <c r="CO1398" s="1"/>
      <c r="CP1398" s="1"/>
      <c r="CQ1398" s="1"/>
      <c r="CR1398" s="1"/>
      <c r="CS1398" s="1"/>
      <c r="CT1398" s="1"/>
      <c r="CU1398" s="1"/>
      <c r="CV1398" s="1"/>
      <c r="CW1398" s="1"/>
      <c r="CX1398" s="1"/>
      <c r="CY1398" s="1"/>
      <c r="CZ1398" s="1"/>
      <c r="DA1398" s="1"/>
      <c r="DB1398" s="1"/>
      <c r="DC1398" s="1"/>
      <c r="DD1398" s="1"/>
      <c r="DE1398" s="1"/>
      <c r="DF1398" s="1"/>
      <c r="DG1398" s="1"/>
      <c r="DH1398" s="1"/>
      <c r="DI1398" s="1"/>
      <c r="DJ1398" s="1"/>
      <c r="DK1398" s="1"/>
      <c r="DL1398" s="1"/>
      <c r="DM1398" s="1"/>
      <c r="DN1398" s="1"/>
      <c r="DO1398" s="1"/>
      <c r="DP1398" s="1"/>
      <c r="DQ1398" s="1"/>
      <c r="DR1398" s="1"/>
      <c r="DS1398" s="1"/>
      <c r="DT1398" s="1"/>
      <c r="DU1398" s="1"/>
      <c r="DV1398" s="1"/>
      <c r="DW1398" s="1"/>
      <c r="DX1398" s="1"/>
      <c r="DY1398" s="1"/>
      <c r="DZ1398" s="1"/>
      <c r="EA1398" s="1"/>
      <c r="EB1398" s="1"/>
      <c r="EC1398" s="1"/>
      <c r="ED1398" s="1"/>
      <c r="EE1398" s="1"/>
      <c r="EF1398" s="1"/>
      <c r="EG1398" s="1"/>
      <c r="EH1398" s="1"/>
      <c r="EI1398" s="1"/>
      <c r="EJ1398" s="1"/>
      <c r="EK1398" s="1"/>
      <c r="EL1398" s="1"/>
      <c r="EM1398" s="1"/>
      <c r="EN1398" s="1"/>
      <c r="EO1398" s="1"/>
      <c r="EP1398" s="1"/>
      <c r="EQ1398" s="1"/>
      <c r="ER1398" s="1"/>
      <c r="ES1398" s="1"/>
      <c r="ET1398" s="1"/>
      <c r="EU1398" s="1"/>
      <c r="EV1398" s="1"/>
      <c r="EW1398" s="1"/>
      <c r="EX1398" s="1"/>
      <c r="EY1398" s="1"/>
      <c r="EZ1398" s="1"/>
      <c r="FA1398" s="1"/>
      <c r="FB1398" s="1"/>
      <c r="FC1398" s="1"/>
      <c r="FD1398" s="1"/>
      <c r="FE1398" s="1"/>
      <c r="FF1398" s="1"/>
      <c r="FG1398" s="1"/>
      <c r="FH1398" s="1"/>
      <c r="FI1398" s="1"/>
      <c r="FJ1398" s="1"/>
      <c r="FK1398" s="1"/>
      <c r="FL1398" s="1"/>
      <c r="FM1398" s="1"/>
      <c r="FN1398" s="1"/>
      <c r="FO1398" s="1"/>
      <c r="FP1398" s="1"/>
      <c r="FQ1398" s="1"/>
      <c r="FR1398" s="1"/>
      <c r="FS1398" s="1"/>
      <c r="FT1398" s="1"/>
      <c r="FU1398" s="1"/>
      <c r="FV1398" s="1"/>
      <c r="FW1398" s="1"/>
      <c r="FX1398" s="1"/>
      <c r="FY1398" s="1"/>
      <c r="FZ1398" s="1"/>
      <c r="GA1398" s="1"/>
      <c r="GB1398" s="1"/>
      <c r="GC1398" s="1"/>
      <c r="GD1398" s="1"/>
      <c r="GE1398" s="1"/>
      <c r="GF1398" s="1"/>
      <c r="GG1398" s="1"/>
      <c r="GH1398" s="1"/>
      <c r="GI1398" s="1"/>
      <c r="GJ1398" s="1"/>
      <c r="GK1398" s="1"/>
      <c r="GL1398" s="1"/>
      <c r="GM1398" s="1"/>
      <c r="GN1398" s="1"/>
      <c r="GO1398" s="1"/>
      <c r="GP1398" s="1"/>
      <c r="GQ1398" s="1"/>
      <c r="GR1398" s="1"/>
      <c r="GS1398" s="1"/>
      <c r="GT1398" s="1"/>
      <c r="GU1398" s="1"/>
      <c r="GV1398" s="1"/>
      <c r="GW1398" s="1"/>
      <c r="GX1398" s="1"/>
    </row>
    <row r="1399" spans="1:206" s="4" customFormat="1">
      <c r="A1399" s="6"/>
      <c r="B1399" s="6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2"/>
      <c r="U1399" s="2"/>
      <c r="V1399" s="79"/>
      <c r="W1399" s="146"/>
      <c r="X1399" s="129"/>
      <c r="Y1399" s="79"/>
      <c r="Z1399" s="77"/>
      <c r="AA1399" s="77"/>
      <c r="AB1399" s="2"/>
      <c r="AC1399" s="2"/>
      <c r="AD1399" s="239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  <c r="CI1399" s="1"/>
      <c r="CJ1399" s="1"/>
      <c r="CK1399" s="1"/>
      <c r="CL1399" s="1"/>
      <c r="CM1399" s="1"/>
      <c r="CN1399" s="1"/>
      <c r="CO1399" s="1"/>
      <c r="CP1399" s="1"/>
      <c r="CQ1399" s="1"/>
      <c r="CR1399" s="1"/>
      <c r="CS1399" s="1"/>
      <c r="CT1399" s="1"/>
      <c r="CU1399" s="1"/>
      <c r="CV1399" s="1"/>
      <c r="CW1399" s="1"/>
      <c r="CX1399" s="1"/>
      <c r="CY1399" s="1"/>
      <c r="CZ1399" s="1"/>
      <c r="DA1399" s="1"/>
      <c r="DB1399" s="1"/>
      <c r="DC1399" s="1"/>
      <c r="DD1399" s="1"/>
      <c r="DE1399" s="1"/>
      <c r="DF1399" s="1"/>
      <c r="DG1399" s="1"/>
      <c r="DH1399" s="1"/>
      <c r="DI1399" s="1"/>
      <c r="DJ1399" s="1"/>
      <c r="DK1399" s="1"/>
      <c r="DL1399" s="1"/>
      <c r="DM1399" s="1"/>
      <c r="DN1399" s="1"/>
      <c r="DO1399" s="1"/>
      <c r="DP1399" s="1"/>
      <c r="DQ1399" s="1"/>
      <c r="DR1399" s="1"/>
      <c r="DS1399" s="1"/>
      <c r="DT1399" s="1"/>
      <c r="DU1399" s="1"/>
      <c r="DV1399" s="1"/>
      <c r="DW1399" s="1"/>
      <c r="DX1399" s="1"/>
      <c r="DY1399" s="1"/>
      <c r="DZ1399" s="1"/>
      <c r="EA1399" s="1"/>
      <c r="EB1399" s="1"/>
      <c r="EC1399" s="1"/>
      <c r="ED1399" s="1"/>
      <c r="EE1399" s="1"/>
      <c r="EF1399" s="1"/>
      <c r="EG1399" s="1"/>
      <c r="EH1399" s="1"/>
      <c r="EI1399" s="1"/>
      <c r="EJ1399" s="1"/>
      <c r="EK1399" s="1"/>
      <c r="EL1399" s="1"/>
      <c r="EM1399" s="1"/>
      <c r="EN1399" s="1"/>
      <c r="EO1399" s="1"/>
      <c r="EP1399" s="1"/>
      <c r="EQ1399" s="1"/>
      <c r="ER1399" s="1"/>
      <c r="ES1399" s="1"/>
      <c r="ET1399" s="1"/>
      <c r="EU1399" s="1"/>
      <c r="EV1399" s="1"/>
      <c r="EW1399" s="1"/>
      <c r="EX1399" s="1"/>
      <c r="EY1399" s="1"/>
      <c r="EZ1399" s="1"/>
      <c r="FA1399" s="1"/>
      <c r="FB1399" s="1"/>
      <c r="FC1399" s="1"/>
      <c r="FD1399" s="1"/>
      <c r="FE1399" s="1"/>
      <c r="FF1399" s="1"/>
      <c r="FG1399" s="1"/>
      <c r="FH1399" s="1"/>
      <c r="FI1399" s="1"/>
      <c r="FJ1399" s="1"/>
      <c r="FK1399" s="1"/>
      <c r="FL1399" s="1"/>
      <c r="FM1399" s="1"/>
      <c r="FN1399" s="1"/>
      <c r="FO1399" s="1"/>
      <c r="FP1399" s="1"/>
      <c r="FQ1399" s="1"/>
      <c r="FR1399" s="1"/>
      <c r="FS1399" s="1"/>
      <c r="FT1399" s="1"/>
      <c r="FU1399" s="1"/>
      <c r="FV1399" s="1"/>
      <c r="FW1399" s="1"/>
      <c r="FX1399" s="1"/>
      <c r="FY1399" s="1"/>
      <c r="FZ1399" s="1"/>
      <c r="GA1399" s="1"/>
      <c r="GB1399" s="1"/>
      <c r="GC1399" s="1"/>
      <c r="GD1399" s="1"/>
      <c r="GE1399" s="1"/>
      <c r="GF1399" s="1"/>
      <c r="GG1399" s="1"/>
      <c r="GH1399" s="1"/>
      <c r="GI1399" s="1"/>
      <c r="GJ1399" s="1"/>
      <c r="GK1399" s="1"/>
      <c r="GL1399" s="1"/>
      <c r="GM1399" s="1"/>
      <c r="GN1399" s="1"/>
      <c r="GO1399" s="1"/>
      <c r="GP1399" s="1"/>
      <c r="GQ1399" s="1"/>
      <c r="GR1399" s="1"/>
      <c r="GS1399" s="1"/>
      <c r="GT1399" s="1"/>
      <c r="GU1399" s="1"/>
      <c r="GV1399" s="1"/>
      <c r="GW1399" s="1"/>
      <c r="GX1399" s="1"/>
    </row>
    <row r="1400" spans="1:206" s="4" customFormat="1">
      <c r="A1400" s="6"/>
      <c r="B1400" s="6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2"/>
      <c r="U1400" s="2"/>
      <c r="V1400" s="79"/>
      <c r="W1400" s="146"/>
      <c r="X1400" s="129"/>
      <c r="Y1400" s="79"/>
      <c r="Z1400" s="77"/>
      <c r="AA1400" s="77"/>
      <c r="AB1400" s="2"/>
      <c r="AC1400" s="2"/>
      <c r="AD1400" s="239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  <c r="CI1400" s="1"/>
      <c r="CJ1400" s="1"/>
      <c r="CK1400" s="1"/>
      <c r="CL1400" s="1"/>
      <c r="CM1400" s="1"/>
      <c r="CN1400" s="1"/>
      <c r="CO1400" s="1"/>
      <c r="CP1400" s="1"/>
      <c r="CQ1400" s="1"/>
      <c r="CR1400" s="1"/>
      <c r="CS1400" s="1"/>
      <c r="CT1400" s="1"/>
      <c r="CU1400" s="1"/>
      <c r="CV1400" s="1"/>
      <c r="CW1400" s="1"/>
      <c r="CX1400" s="1"/>
      <c r="CY1400" s="1"/>
      <c r="CZ1400" s="1"/>
      <c r="DA1400" s="1"/>
      <c r="DB1400" s="1"/>
      <c r="DC1400" s="1"/>
      <c r="DD1400" s="1"/>
      <c r="DE1400" s="1"/>
      <c r="DF1400" s="1"/>
      <c r="DG1400" s="1"/>
      <c r="DH1400" s="1"/>
      <c r="DI1400" s="1"/>
      <c r="DJ1400" s="1"/>
      <c r="DK1400" s="1"/>
      <c r="DL1400" s="1"/>
      <c r="DM1400" s="1"/>
      <c r="DN1400" s="1"/>
      <c r="DO1400" s="1"/>
      <c r="DP1400" s="1"/>
      <c r="DQ1400" s="1"/>
      <c r="DR1400" s="1"/>
      <c r="DS1400" s="1"/>
      <c r="DT1400" s="1"/>
      <c r="DU1400" s="1"/>
      <c r="DV1400" s="1"/>
      <c r="DW1400" s="1"/>
      <c r="DX1400" s="1"/>
      <c r="DY1400" s="1"/>
      <c r="DZ1400" s="1"/>
      <c r="EA1400" s="1"/>
      <c r="EB1400" s="1"/>
      <c r="EC1400" s="1"/>
      <c r="ED1400" s="1"/>
      <c r="EE1400" s="1"/>
      <c r="EF1400" s="1"/>
      <c r="EG1400" s="1"/>
      <c r="EH1400" s="1"/>
      <c r="EI1400" s="1"/>
      <c r="EJ1400" s="1"/>
      <c r="EK1400" s="1"/>
      <c r="EL1400" s="1"/>
      <c r="EM1400" s="1"/>
      <c r="EN1400" s="1"/>
      <c r="EO1400" s="1"/>
      <c r="EP1400" s="1"/>
      <c r="EQ1400" s="1"/>
      <c r="ER1400" s="1"/>
      <c r="ES1400" s="1"/>
      <c r="ET1400" s="1"/>
      <c r="EU1400" s="1"/>
      <c r="EV1400" s="1"/>
      <c r="EW1400" s="1"/>
      <c r="EX1400" s="1"/>
      <c r="EY1400" s="1"/>
      <c r="EZ1400" s="1"/>
      <c r="FA1400" s="1"/>
      <c r="FB1400" s="1"/>
      <c r="FC1400" s="1"/>
      <c r="FD1400" s="1"/>
      <c r="FE1400" s="1"/>
      <c r="FF1400" s="1"/>
      <c r="FG1400" s="1"/>
      <c r="FH1400" s="1"/>
      <c r="FI1400" s="1"/>
      <c r="FJ1400" s="1"/>
      <c r="FK1400" s="1"/>
      <c r="FL1400" s="1"/>
      <c r="FM1400" s="1"/>
      <c r="FN1400" s="1"/>
      <c r="FO1400" s="1"/>
      <c r="FP1400" s="1"/>
      <c r="FQ1400" s="1"/>
      <c r="FR1400" s="1"/>
      <c r="FS1400" s="1"/>
      <c r="FT1400" s="1"/>
      <c r="FU1400" s="1"/>
      <c r="FV1400" s="1"/>
      <c r="FW1400" s="1"/>
      <c r="FX1400" s="1"/>
      <c r="FY1400" s="1"/>
      <c r="FZ1400" s="1"/>
      <c r="GA1400" s="1"/>
      <c r="GB1400" s="1"/>
      <c r="GC1400" s="1"/>
      <c r="GD1400" s="1"/>
      <c r="GE1400" s="1"/>
      <c r="GF1400" s="1"/>
      <c r="GG1400" s="1"/>
      <c r="GH1400" s="1"/>
      <c r="GI1400" s="1"/>
      <c r="GJ1400" s="1"/>
      <c r="GK1400" s="1"/>
      <c r="GL1400" s="1"/>
      <c r="GM1400" s="1"/>
      <c r="GN1400" s="1"/>
      <c r="GO1400" s="1"/>
      <c r="GP1400" s="1"/>
      <c r="GQ1400" s="1"/>
      <c r="GR1400" s="1"/>
      <c r="GS1400" s="1"/>
      <c r="GT1400" s="1"/>
      <c r="GU1400" s="1"/>
      <c r="GV1400" s="1"/>
      <c r="GW1400" s="1"/>
      <c r="GX1400" s="1"/>
    </row>
    <row r="1401" spans="1:206" s="4" customFormat="1">
      <c r="A1401" s="6"/>
      <c r="B1401" s="6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2"/>
      <c r="U1401" s="2"/>
      <c r="V1401" s="79"/>
      <c r="W1401" s="146"/>
      <c r="X1401" s="129"/>
      <c r="Y1401" s="79"/>
      <c r="Z1401" s="77"/>
      <c r="AA1401" s="77"/>
      <c r="AB1401" s="2"/>
      <c r="AC1401" s="2"/>
      <c r="AD1401" s="239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1"/>
      <c r="CA1401" s="1"/>
      <c r="CB1401" s="1"/>
      <c r="CC1401" s="1"/>
      <c r="CD1401" s="1"/>
      <c r="CE1401" s="1"/>
      <c r="CF1401" s="1"/>
      <c r="CG1401" s="1"/>
      <c r="CH1401" s="1"/>
      <c r="CI1401" s="1"/>
      <c r="CJ1401" s="1"/>
      <c r="CK1401" s="1"/>
      <c r="CL1401" s="1"/>
      <c r="CM1401" s="1"/>
      <c r="CN1401" s="1"/>
      <c r="CO1401" s="1"/>
      <c r="CP1401" s="1"/>
      <c r="CQ1401" s="1"/>
      <c r="CR1401" s="1"/>
      <c r="CS1401" s="1"/>
      <c r="CT1401" s="1"/>
      <c r="CU1401" s="1"/>
      <c r="CV1401" s="1"/>
      <c r="CW1401" s="1"/>
      <c r="CX1401" s="1"/>
      <c r="CY1401" s="1"/>
      <c r="CZ1401" s="1"/>
      <c r="DA1401" s="1"/>
      <c r="DB1401" s="1"/>
      <c r="DC1401" s="1"/>
      <c r="DD1401" s="1"/>
      <c r="DE1401" s="1"/>
      <c r="DF1401" s="1"/>
      <c r="DG1401" s="1"/>
      <c r="DH1401" s="1"/>
      <c r="DI1401" s="1"/>
      <c r="DJ1401" s="1"/>
      <c r="DK1401" s="1"/>
      <c r="DL1401" s="1"/>
      <c r="DM1401" s="1"/>
      <c r="DN1401" s="1"/>
      <c r="DO1401" s="1"/>
      <c r="DP1401" s="1"/>
      <c r="DQ1401" s="1"/>
      <c r="DR1401" s="1"/>
      <c r="DS1401" s="1"/>
      <c r="DT1401" s="1"/>
      <c r="DU1401" s="1"/>
      <c r="DV1401" s="1"/>
      <c r="DW1401" s="1"/>
      <c r="DX1401" s="1"/>
      <c r="DY1401" s="1"/>
      <c r="DZ1401" s="1"/>
      <c r="EA1401" s="1"/>
      <c r="EB1401" s="1"/>
      <c r="EC1401" s="1"/>
      <c r="ED1401" s="1"/>
      <c r="EE1401" s="1"/>
      <c r="EF1401" s="1"/>
      <c r="EG1401" s="1"/>
      <c r="EH1401" s="1"/>
      <c r="EI1401" s="1"/>
      <c r="EJ1401" s="1"/>
      <c r="EK1401" s="1"/>
      <c r="EL1401" s="1"/>
      <c r="EM1401" s="1"/>
      <c r="EN1401" s="1"/>
      <c r="EO1401" s="1"/>
      <c r="EP1401" s="1"/>
      <c r="EQ1401" s="1"/>
      <c r="ER1401" s="1"/>
      <c r="ES1401" s="1"/>
      <c r="ET1401" s="1"/>
      <c r="EU1401" s="1"/>
      <c r="EV1401" s="1"/>
      <c r="EW1401" s="1"/>
      <c r="EX1401" s="1"/>
      <c r="EY1401" s="1"/>
      <c r="EZ1401" s="1"/>
      <c r="FA1401" s="1"/>
      <c r="FB1401" s="1"/>
      <c r="FC1401" s="1"/>
      <c r="FD1401" s="1"/>
      <c r="FE1401" s="1"/>
      <c r="FF1401" s="1"/>
      <c r="FG1401" s="1"/>
      <c r="FH1401" s="1"/>
      <c r="FI1401" s="1"/>
      <c r="FJ1401" s="1"/>
      <c r="FK1401" s="1"/>
      <c r="FL1401" s="1"/>
      <c r="FM1401" s="1"/>
      <c r="FN1401" s="1"/>
      <c r="FO1401" s="1"/>
      <c r="FP1401" s="1"/>
      <c r="FQ1401" s="1"/>
      <c r="FR1401" s="1"/>
      <c r="FS1401" s="1"/>
      <c r="FT1401" s="1"/>
      <c r="FU1401" s="1"/>
      <c r="FV1401" s="1"/>
      <c r="FW1401" s="1"/>
      <c r="FX1401" s="1"/>
      <c r="FY1401" s="1"/>
      <c r="FZ1401" s="1"/>
      <c r="GA1401" s="1"/>
      <c r="GB1401" s="1"/>
      <c r="GC1401" s="1"/>
      <c r="GD1401" s="1"/>
      <c r="GE1401" s="1"/>
      <c r="GF1401" s="1"/>
      <c r="GG1401" s="1"/>
      <c r="GH1401" s="1"/>
      <c r="GI1401" s="1"/>
      <c r="GJ1401" s="1"/>
      <c r="GK1401" s="1"/>
      <c r="GL1401" s="1"/>
      <c r="GM1401" s="1"/>
      <c r="GN1401" s="1"/>
      <c r="GO1401" s="1"/>
      <c r="GP1401" s="1"/>
      <c r="GQ1401" s="1"/>
      <c r="GR1401" s="1"/>
      <c r="GS1401" s="1"/>
      <c r="GT1401" s="1"/>
      <c r="GU1401" s="1"/>
      <c r="GV1401" s="1"/>
      <c r="GW1401" s="1"/>
      <c r="GX1401" s="1"/>
    </row>
    <row r="1402" spans="1:206" s="4" customFormat="1">
      <c r="A1402" s="6"/>
      <c r="B1402" s="6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2"/>
      <c r="U1402" s="2"/>
      <c r="V1402" s="79"/>
      <c r="W1402" s="146"/>
      <c r="X1402" s="129"/>
      <c r="Y1402" s="79"/>
      <c r="Z1402" s="77"/>
      <c r="AA1402" s="77"/>
      <c r="AB1402" s="2"/>
      <c r="AC1402" s="2"/>
      <c r="AD1402" s="239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  <c r="BY1402" s="1"/>
      <c r="BZ1402" s="1"/>
      <c r="CA1402" s="1"/>
      <c r="CB1402" s="1"/>
      <c r="CC1402" s="1"/>
      <c r="CD1402" s="1"/>
      <c r="CE1402" s="1"/>
      <c r="CF1402" s="1"/>
      <c r="CG1402" s="1"/>
      <c r="CH1402" s="1"/>
      <c r="CI1402" s="1"/>
      <c r="CJ1402" s="1"/>
      <c r="CK1402" s="1"/>
      <c r="CL1402" s="1"/>
      <c r="CM1402" s="1"/>
      <c r="CN1402" s="1"/>
      <c r="CO1402" s="1"/>
      <c r="CP1402" s="1"/>
      <c r="CQ1402" s="1"/>
      <c r="CR1402" s="1"/>
      <c r="CS1402" s="1"/>
      <c r="CT1402" s="1"/>
      <c r="CU1402" s="1"/>
      <c r="CV1402" s="1"/>
      <c r="CW1402" s="1"/>
      <c r="CX1402" s="1"/>
      <c r="CY1402" s="1"/>
      <c r="CZ1402" s="1"/>
      <c r="DA1402" s="1"/>
      <c r="DB1402" s="1"/>
      <c r="DC1402" s="1"/>
      <c r="DD1402" s="1"/>
      <c r="DE1402" s="1"/>
      <c r="DF1402" s="1"/>
      <c r="DG1402" s="1"/>
      <c r="DH1402" s="1"/>
      <c r="DI1402" s="1"/>
      <c r="DJ1402" s="1"/>
      <c r="DK1402" s="1"/>
      <c r="DL1402" s="1"/>
      <c r="DM1402" s="1"/>
      <c r="DN1402" s="1"/>
      <c r="DO1402" s="1"/>
      <c r="DP1402" s="1"/>
      <c r="DQ1402" s="1"/>
      <c r="DR1402" s="1"/>
      <c r="DS1402" s="1"/>
      <c r="DT1402" s="1"/>
      <c r="DU1402" s="1"/>
      <c r="DV1402" s="1"/>
      <c r="DW1402" s="1"/>
      <c r="DX1402" s="1"/>
      <c r="DY1402" s="1"/>
      <c r="DZ1402" s="1"/>
      <c r="EA1402" s="1"/>
      <c r="EB1402" s="1"/>
      <c r="EC1402" s="1"/>
      <c r="ED1402" s="1"/>
      <c r="EE1402" s="1"/>
      <c r="EF1402" s="1"/>
      <c r="EG1402" s="1"/>
      <c r="EH1402" s="1"/>
      <c r="EI1402" s="1"/>
      <c r="EJ1402" s="1"/>
      <c r="EK1402" s="1"/>
      <c r="EL1402" s="1"/>
      <c r="EM1402" s="1"/>
      <c r="EN1402" s="1"/>
      <c r="EO1402" s="1"/>
      <c r="EP1402" s="1"/>
      <c r="EQ1402" s="1"/>
      <c r="ER1402" s="1"/>
      <c r="ES1402" s="1"/>
      <c r="ET1402" s="1"/>
      <c r="EU1402" s="1"/>
      <c r="EV1402" s="1"/>
      <c r="EW1402" s="1"/>
      <c r="EX1402" s="1"/>
      <c r="EY1402" s="1"/>
      <c r="EZ1402" s="1"/>
      <c r="FA1402" s="1"/>
      <c r="FB1402" s="1"/>
      <c r="FC1402" s="1"/>
      <c r="FD1402" s="1"/>
      <c r="FE1402" s="1"/>
      <c r="FF1402" s="1"/>
      <c r="FG1402" s="1"/>
      <c r="FH1402" s="1"/>
      <c r="FI1402" s="1"/>
      <c r="FJ1402" s="1"/>
      <c r="FK1402" s="1"/>
      <c r="FL1402" s="1"/>
      <c r="FM1402" s="1"/>
      <c r="FN1402" s="1"/>
      <c r="FO1402" s="1"/>
      <c r="FP1402" s="1"/>
      <c r="FQ1402" s="1"/>
      <c r="FR1402" s="1"/>
      <c r="FS1402" s="1"/>
      <c r="FT1402" s="1"/>
      <c r="FU1402" s="1"/>
      <c r="FV1402" s="1"/>
      <c r="FW1402" s="1"/>
      <c r="FX1402" s="1"/>
      <c r="FY1402" s="1"/>
      <c r="FZ1402" s="1"/>
      <c r="GA1402" s="1"/>
      <c r="GB1402" s="1"/>
      <c r="GC1402" s="1"/>
      <c r="GD1402" s="1"/>
      <c r="GE1402" s="1"/>
      <c r="GF1402" s="1"/>
      <c r="GG1402" s="1"/>
      <c r="GH1402" s="1"/>
      <c r="GI1402" s="1"/>
      <c r="GJ1402" s="1"/>
      <c r="GK1402" s="1"/>
      <c r="GL1402" s="1"/>
      <c r="GM1402" s="1"/>
      <c r="GN1402" s="1"/>
      <c r="GO1402" s="1"/>
      <c r="GP1402" s="1"/>
      <c r="GQ1402" s="1"/>
      <c r="GR1402" s="1"/>
      <c r="GS1402" s="1"/>
      <c r="GT1402" s="1"/>
      <c r="GU1402" s="1"/>
      <c r="GV1402" s="1"/>
      <c r="GW1402" s="1"/>
      <c r="GX1402" s="1"/>
    </row>
    <row r="1403" spans="1:206" s="4" customFormat="1">
      <c r="A1403" s="6"/>
      <c r="B1403" s="6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2"/>
      <c r="U1403" s="2"/>
      <c r="V1403" s="79"/>
      <c r="W1403" s="146"/>
      <c r="X1403" s="129"/>
      <c r="Y1403" s="79"/>
      <c r="Z1403" s="77"/>
      <c r="AA1403" s="77"/>
      <c r="AB1403" s="2"/>
      <c r="AC1403" s="2"/>
      <c r="AD1403" s="239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  <c r="BY1403" s="1"/>
      <c r="BZ1403" s="1"/>
      <c r="CA1403" s="1"/>
      <c r="CB1403" s="1"/>
      <c r="CC1403" s="1"/>
      <c r="CD1403" s="1"/>
      <c r="CE1403" s="1"/>
      <c r="CF1403" s="1"/>
      <c r="CG1403" s="1"/>
      <c r="CH1403" s="1"/>
      <c r="CI1403" s="1"/>
      <c r="CJ1403" s="1"/>
      <c r="CK1403" s="1"/>
      <c r="CL1403" s="1"/>
      <c r="CM1403" s="1"/>
      <c r="CN1403" s="1"/>
      <c r="CO1403" s="1"/>
      <c r="CP1403" s="1"/>
      <c r="CQ1403" s="1"/>
      <c r="CR1403" s="1"/>
      <c r="CS1403" s="1"/>
      <c r="CT1403" s="1"/>
      <c r="CU1403" s="1"/>
      <c r="CV1403" s="1"/>
      <c r="CW1403" s="1"/>
      <c r="CX1403" s="1"/>
      <c r="CY1403" s="1"/>
      <c r="CZ1403" s="1"/>
      <c r="DA1403" s="1"/>
      <c r="DB1403" s="1"/>
      <c r="DC1403" s="1"/>
      <c r="DD1403" s="1"/>
      <c r="DE1403" s="1"/>
      <c r="DF1403" s="1"/>
      <c r="DG1403" s="1"/>
      <c r="DH1403" s="1"/>
      <c r="DI1403" s="1"/>
      <c r="DJ1403" s="1"/>
      <c r="DK1403" s="1"/>
      <c r="DL1403" s="1"/>
      <c r="DM1403" s="1"/>
      <c r="DN1403" s="1"/>
      <c r="DO1403" s="1"/>
      <c r="DP1403" s="1"/>
      <c r="DQ1403" s="1"/>
      <c r="DR1403" s="1"/>
      <c r="DS1403" s="1"/>
      <c r="DT1403" s="1"/>
      <c r="DU1403" s="1"/>
      <c r="DV1403" s="1"/>
      <c r="DW1403" s="1"/>
      <c r="DX1403" s="1"/>
      <c r="DY1403" s="1"/>
      <c r="DZ1403" s="1"/>
      <c r="EA1403" s="1"/>
      <c r="EB1403" s="1"/>
      <c r="EC1403" s="1"/>
      <c r="ED1403" s="1"/>
      <c r="EE1403" s="1"/>
      <c r="EF1403" s="1"/>
      <c r="EG1403" s="1"/>
      <c r="EH1403" s="1"/>
      <c r="EI1403" s="1"/>
      <c r="EJ1403" s="1"/>
      <c r="EK1403" s="1"/>
      <c r="EL1403" s="1"/>
      <c r="EM1403" s="1"/>
      <c r="EN1403" s="1"/>
      <c r="EO1403" s="1"/>
      <c r="EP1403" s="1"/>
      <c r="EQ1403" s="1"/>
      <c r="ER1403" s="1"/>
      <c r="ES1403" s="1"/>
      <c r="ET1403" s="1"/>
      <c r="EU1403" s="1"/>
      <c r="EV1403" s="1"/>
      <c r="EW1403" s="1"/>
      <c r="EX1403" s="1"/>
      <c r="EY1403" s="1"/>
      <c r="EZ1403" s="1"/>
      <c r="FA1403" s="1"/>
      <c r="FB1403" s="1"/>
      <c r="FC1403" s="1"/>
      <c r="FD1403" s="1"/>
      <c r="FE1403" s="1"/>
      <c r="FF1403" s="1"/>
      <c r="FG1403" s="1"/>
      <c r="FH1403" s="1"/>
      <c r="FI1403" s="1"/>
      <c r="FJ1403" s="1"/>
      <c r="FK1403" s="1"/>
      <c r="FL1403" s="1"/>
      <c r="FM1403" s="1"/>
      <c r="FN1403" s="1"/>
      <c r="FO1403" s="1"/>
      <c r="FP1403" s="1"/>
      <c r="FQ1403" s="1"/>
      <c r="FR1403" s="1"/>
      <c r="FS1403" s="1"/>
      <c r="FT1403" s="1"/>
      <c r="FU1403" s="1"/>
      <c r="FV1403" s="1"/>
      <c r="FW1403" s="1"/>
      <c r="FX1403" s="1"/>
      <c r="FY1403" s="1"/>
      <c r="FZ1403" s="1"/>
      <c r="GA1403" s="1"/>
      <c r="GB1403" s="1"/>
      <c r="GC1403" s="1"/>
      <c r="GD1403" s="1"/>
      <c r="GE1403" s="1"/>
      <c r="GF1403" s="1"/>
      <c r="GG1403" s="1"/>
      <c r="GH1403" s="1"/>
      <c r="GI1403" s="1"/>
      <c r="GJ1403" s="1"/>
      <c r="GK1403" s="1"/>
      <c r="GL1403" s="1"/>
      <c r="GM1403" s="1"/>
      <c r="GN1403" s="1"/>
      <c r="GO1403" s="1"/>
      <c r="GP1403" s="1"/>
      <c r="GQ1403" s="1"/>
      <c r="GR1403" s="1"/>
      <c r="GS1403" s="1"/>
      <c r="GT1403" s="1"/>
      <c r="GU1403" s="1"/>
      <c r="GV1403" s="1"/>
      <c r="GW1403" s="1"/>
      <c r="GX1403" s="1"/>
    </row>
    <row r="1404" spans="1:206" s="4" customFormat="1">
      <c r="A1404" s="6"/>
      <c r="B1404" s="6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2"/>
      <c r="U1404" s="2"/>
      <c r="V1404" s="79"/>
      <c r="W1404" s="146"/>
      <c r="X1404" s="129"/>
      <c r="Y1404" s="79"/>
      <c r="Z1404" s="77"/>
      <c r="AA1404" s="77"/>
      <c r="AB1404" s="2"/>
      <c r="AC1404" s="2"/>
      <c r="AD1404" s="239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  <c r="CZ1404" s="1"/>
      <c r="DA1404" s="1"/>
      <c r="DB1404" s="1"/>
      <c r="DC1404" s="1"/>
      <c r="DD1404" s="1"/>
      <c r="DE1404" s="1"/>
      <c r="DF1404" s="1"/>
      <c r="DG1404" s="1"/>
      <c r="DH1404" s="1"/>
      <c r="DI1404" s="1"/>
      <c r="DJ1404" s="1"/>
      <c r="DK1404" s="1"/>
      <c r="DL1404" s="1"/>
      <c r="DM1404" s="1"/>
      <c r="DN1404" s="1"/>
      <c r="DO1404" s="1"/>
      <c r="DP1404" s="1"/>
      <c r="DQ1404" s="1"/>
      <c r="DR1404" s="1"/>
      <c r="DS1404" s="1"/>
      <c r="DT1404" s="1"/>
      <c r="DU1404" s="1"/>
      <c r="DV1404" s="1"/>
      <c r="DW1404" s="1"/>
      <c r="DX1404" s="1"/>
      <c r="DY1404" s="1"/>
      <c r="DZ1404" s="1"/>
      <c r="EA1404" s="1"/>
      <c r="EB1404" s="1"/>
      <c r="EC1404" s="1"/>
      <c r="ED1404" s="1"/>
      <c r="EE1404" s="1"/>
      <c r="EF1404" s="1"/>
      <c r="EG1404" s="1"/>
      <c r="EH1404" s="1"/>
      <c r="EI1404" s="1"/>
      <c r="EJ1404" s="1"/>
      <c r="EK1404" s="1"/>
      <c r="EL1404" s="1"/>
      <c r="EM1404" s="1"/>
      <c r="EN1404" s="1"/>
      <c r="EO1404" s="1"/>
      <c r="EP1404" s="1"/>
      <c r="EQ1404" s="1"/>
      <c r="ER1404" s="1"/>
      <c r="ES1404" s="1"/>
      <c r="ET1404" s="1"/>
      <c r="EU1404" s="1"/>
      <c r="EV1404" s="1"/>
      <c r="EW1404" s="1"/>
      <c r="EX1404" s="1"/>
      <c r="EY1404" s="1"/>
      <c r="EZ1404" s="1"/>
      <c r="FA1404" s="1"/>
      <c r="FB1404" s="1"/>
      <c r="FC1404" s="1"/>
      <c r="FD1404" s="1"/>
      <c r="FE1404" s="1"/>
      <c r="FF1404" s="1"/>
      <c r="FG1404" s="1"/>
      <c r="FH1404" s="1"/>
      <c r="FI1404" s="1"/>
      <c r="FJ1404" s="1"/>
      <c r="FK1404" s="1"/>
      <c r="FL1404" s="1"/>
      <c r="FM1404" s="1"/>
      <c r="FN1404" s="1"/>
      <c r="FO1404" s="1"/>
      <c r="FP1404" s="1"/>
      <c r="FQ1404" s="1"/>
      <c r="FR1404" s="1"/>
      <c r="FS1404" s="1"/>
      <c r="FT1404" s="1"/>
      <c r="FU1404" s="1"/>
      <c r="FV1404" s="1"/>
      <c r="FW1404" s="1"/>
      <c r="FX1404" s="1"/>
      <c r="FY1404" s="1"/>
      <c r="FZ1404" s="1"/>
      <c r="GA1404" s="1"/>
      <c r="GB1404" s="1"/>
      <c r="GC1404" s="1"/>
      <c r="GD1404" s="1"/>
      <c r="GE1404" s="1"/>
      <c r="GF1404" s="1"/>
      <c r="GG1404" s="1"/>
      <c r="GH1404" s="1"/>
      <c r="GI1404" s="1"/>
      <c r="GJ1404" s="1"/>
      <c r="GK1404" s="1"/>
      <c r="GL1404" s="1"/>
      <c r="GM1404" s="1"/>
      <c r="GN1404" s="1"/>
      <c r="GO1404" s="1"/>
      <c r="GP1404" s="1"/>
      <c r="GQ1404" s="1"/>
      <c r="GR1404" s="1"/>
      <c r="GS1404" s="1"/>
      <c r="GT1404" s="1"/>
      <c r="GU1404" s="1"/>
      <c r="GV1404" s="1"/>
      <c r="GW1404" s="1"/>
      <c r="GX1404" s="1"/>
    </row>
    <row r="1405" spans="1:206" s="4" customFormat="1">
      <c r="A1405" s="6"/>
      <c r="B1405" s="6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2"/>
      <c r="U1405" s="2"/>
      <c r="V1405" s="79"/>
      <c r="W1405" s="146"/>
      <c r="X1405" s="129"/>
      <c r="Y1405" s="79"/>
      <c r="Z1405" s="77"/>
      <c r="AA1405" s="77"/>
      <c r="AB1405" s="2"/>
      <c r="AC1405" s="2"/>
      <c r="AD1405" s="239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  <c r="CM1405" s="1"/>
      <c r="CN1405" s="1"/>
      <c r="CO1405" s="1"/>
      <c r="CP1405" s="1"/>
      <c r="CQ1405" s="1"/>
      <c r="CR1405" s="1"/>
      <c r="CS1405" s="1"/>
      <c r="CT1405" s="1"/>
      <c r="CU1405" s="1"/>
      <c r="CV1405" s="1"/>
      <c r="CW1405" s="1"/>
      <c r="CX1405" s="1"/>
      <c r="CY1405" s="1"/>
      <c r="CZ1405" s="1"/>
      <c r="DA1405" s="1"/>
      <c r="DB1405" s="1"/>
      <c r="DC1405" s="1"/>
      <c r="DD1405" s="1"/>
      <c r="DE1405" s="1"/>
      <c r="DF1405" s="1"/>
      <c r="DG1405" s="1"/>
      <c r="DH1405" s="1"/>
      <c r="DI1405" s="1"/>
      <c r="DJ1405" s="1"/>
      <c r="DK1405" s="1"/>
      <c r="DL1405" s="1"/>
      <c r="DM1405" s="1"/>
      <c r="DN1405" s="1"/>
      <c r="DO1405" s="1"/>
      <c r="DP1405" s="1"/>
      <c r="DQ1405" s="1"/>
      <c r="DR1405" s="1"/>
      <c r="DS1405" s="1"/>
      <c r="DT1405" s="1"/>
      <c r="DU1405" s="1"/>
      <c r="DV1405" s="1"/>
      <c r="DW1405" s="1"/>
      <c r="DX1405" s="1"/>
      <c r="DY1405" s="1"/>
      <c r="DZ1405" s="1"/>
      <c r="EA1405" s="1"/>
      <c r="EB1405" s="1"/>
      <c r="EC1405" s="1"/>
      <c r="ED1405" s="1"/>
      <c r="EE1405" s="1"/>
      <c r="EF1405" s="1"/>
      <c r="EG1405" s="1"/>
      <c r="EH1405" s="1"/>
      <c r="EI1405" s="1"/>
      <c r="EJ1405" s="1"/>
      <c r="EK1405" s="1"/>
      <c r="EL1405" s="1"/>
      <c r="EM1405" s="1"/>
      <c r="EN1405" s="1"/>
      <c r="EO1405" s="1"/>
      <c r="EP1405" s="1"/>
      <c r="EQ1405" s="1"/>
      <c r="ER1405" s="1"/>
      <c r="ES1405" s="1"/>
      <c r="ET1405" s="1"/>
      <c r="EU1405" s="1"/>
      <c r="EV1405" s="1"/>
      <c r="EW1405" s="1"/>
      <c r="EX1405" s="1"/>
      <c r="EY1405" s="1"/>
      <c r="EZ1405" s="1"/>
      <c r="FA1405" s="1"/>
      <c r="FB1405" s="1"/>
      <c r="FC1405" s="1"/>
      <c r="FD1405" s="1"/>
      <c r="FE1405" s="1"/>
      <c r="FF1405" s="1"/>
      <c r="FG1405" s="1"/>
      <c r="FH1405" s="1"/>
      <c r="FI1405" s="1"/>
      <c r="FJ1405" s="1"/>
      <c r="FK1405" s="1"/>
      <c r="FL1405" s="1"/>
      <c r="FM1405" s="1"/>
      <c r="FN1405" s="1"/>
      <c r="FO1405" s="1"/>
      <c r="FP1405" s="1"/>
      <c r="FQ1405" s="1"/>
      <c r="FR1405" s="1"/>
      <c r="FS1405" s="1"/>
      <c r="FT1405" s="1"/>
      <c r="FU1405" s="1"/>
      <c r="FV1405" s="1"/>
      <c r="FW1405" s="1"/>
      <c r="FX1405" s="1"/>
      <c r="FY1405" s="1"/>
      <c r="FZ1405" s="1"/>
      <c r="GA1405" s="1"/>
      <c r="GB1405" s="1"/>
      <c r="GC1405" s="1"/>
      <c r="GD1405" s="1"/>
      <c r="GE1405" s="1"/>
      <c r="GF1405" s="1"/>
      <c r="GG1405" s="1"/>
      <c r="GH1405" s="1"/>
      <c r="GI1405" s="1"/>
      <c r="GJ1405" s="1"/>
      <c r="GK1405" s="1"/>
      <c r="GL1405" s="1"/>
      <c r="GM1405" s="1"/>
      <c r="GN1405" s="1"/>
      <c r="GO1405" s="1"/>
      <c r="GP1405" s="1"/>
      <c r="GQ1405" s="1"/>
      <c r="GR1405" s="1"/>
      <c r="GS1405" s="1"/>
      <c r="GT1405" s="1"/>
      <c r="GU1405" s="1"/>
      <c r="GV1405" s="1"/>
      <c r="GW1405" s="1"/>
      <c r="GX1405" s="1"/>
    </row>
    <row r="1406" spans="1:206" s="4" customFormat="1">
      <c r="A1406" s="6"/>
      <c r="B1406" s="6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2"/>
      <c r="U1406" s="2"/>
      <c r="V1406" s="79"/>
      <c r="W1406" s="146"/>
      <c r="X1406" s="129"/>
      <c r="Y1406" s="79"/>
      <c r="Z1406" s="77"/>
      <c r="AA1406" s="77"/>
      <c r="AB1406" s="2"/>
      <c r="AC1406" s="2"/>
      <c r="AD1406" s="239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  <c r="CM1406" s="1"/>
      <c r="CN1406" s="1"/>
      <c r="CO1406" s="1"/>
      <c r="CP1406" s="1"/>
      <c r="CQ1406" s="1"/>
      <c r="CR1406" s="1"/>
      <c r="CS1406" s="1"/>
      <c r="CT1406" s="1"/>
      <c r="CU1406" s="1"/>
      <c r="CV1406" s="1"/>
      <c r="CW1406" s="1"/>
      <c r="CX1406" s="1"/>
      <c r="CY1406" s="1"/>
      <c r="CZ1406" s="1"/>
      <c r="DA1406" s="1"/>
      <c r="DB1406" s="1"/>
      <c r="DC1406" s="1"/>
      <c r="DD1406" s="1"/>
      <c r="DE1406" s="1"/>
      <c r="DF1406" s="1"/>
      <c r="DG1406" s="1"/>
      <c r="DH1406" s="1"/>
      <c r="DI1406" s="1"/>
      <c r="DJ1406" s="1"/>
      <c r="DK1406" s="1"/>
      <c r="DL1406" s="1"/>
      <c r="DM1406" s="1"/>
      <c r="DN1406" s="1"/>
      <c r="DO1406" s="1"/>
      <c r="DP1406" s="1"/>
      <c r="DQ1406" s="1"/>
      <c r="DR1406" s="1"/>
      <c r="DS1406" s="1"/>
      <c r="DT1406" s="1"/>
      <c r="DU1406" s="1"/>
      <c r="DV1406" s="1"/>
      <c r="DW1406" s="1"/>
      <c r="DX1406" s="1"/>
      <c r="DY1406" s="1"/>
      <c r="DZ1406" s="1"/>
      <c r="EA1406" s="1"/>
      <c r="EB1406" s="1"/>
      <c r="EC1406" s="1"/>
      <c r="ED1406" s="1"/>
      <c r="EE1406" s="1"/>
      <c r="EF1406" s="1"/>
      <c r="EG1406" s="1"/>
      <c r="EH1406" s="1"/>
      <c r="EI1406" s="1"/>
      <c r="EJ1406" s="1"/>
      <c r="EK1406" s="1"/>
      <c r="EL1406" s="1"/>
      <c r="EM1406" s="1"/>
      <c r="EN1406" s="1"/>
      <c r="EO1406" s="1"/>
      <c r="EP1406" s="1"/>
      <c r="EQ1406" s="1"/>
      <c r="ER1406" s="1"/>
      <c r="ES1406" s="1"/>
      <c r="ET1406" s="1"/>
      <c r="EU1406" s="1"/>
      <c r="EV1406" s="1"/>
      <c r="EW1406" s="1"/>
      <c r="EX1406" s="1"/>
      <c r="EY1406" s="1"/>
      <c r="EZ1406" s="1"/>
      <c r="FA1406" s="1"/>
      <c r="FB1406" s="1"/>
      <c r="FC1406" s="1"/>
      <c r="FD1406" s="1"/>
      <c r="FE1406" s="1"/>
      <c r="FF1406" s="1"/>
      <c r="FG1406" s="1"/>
      <c r="FH1406" s="1"/>
      <c r="FI1406" s="1"/>
      <c r="FJ1406" s="1"/>
      <c r="FK1406" s="1"/>
      <c r="FL1406" s="1"/>
      <c r="FM1406" s="1"/>
      <c r="FN1406" s="1"/>
      <c r="FO1406" s="1"/>
      <c r="FP1406" s="1"/>
      <c r="FQ1406" s="1"/>
      <c r="FR1406" s="1"/>
      <c r="FS1406" s="1"/>
      <c r="FT1406" s="1"/>
      <c r="FU1406" s="1"/>
      <c r="FV1406" s="1"/>
      <c r="FW1406" s="1"/>
      <c r="FX1406" s="1"/>
      <c r="FY1406" s="1"/>
      <c r="FZ1406" s="1"/>
      <c r="GA1406" s="1"/>
      <c r="GB1406" s="1"/>
      <c r="GC1406" s="1"/>
      <c r="GD1406" s="1"/>
      <c r="GE1406" s="1"/>
      <c r="GF1406" s="1"/>
      <c r="GG1406" s="1"/>
      <c r="GH1406" s="1"/>
      <c r="GI1406" s="1"/>
      <c r="GJ1406" s="1"/>
      <c r="GK1406" s="1"/>
      <c r="GL1406" s="1"/>
      <c r="GM1406" s="1"/>
      <c r="GN1406" s="1"/>
      <c r="GO1406" s="1"/>
      <c r="GP1406" s="1"/>
      <c r="GQ1406" s="1"/>
      <c r="GR1406" s="1"/>
      <c r="GS1406" s="1"/>
      <c r="GT1406" s="1"/>
      <c r="GU1406" s="1"/>
      <c r="GV1406" s="1"/>
      <c r="GW1406" s="1"/>
      <c r="GX1406" s="1"/>
    </row>
    <row r="1407" spans="1:206" s="4" customFormat="1">
      <c r="A1407" s="6"/>
      <c r="B1407" s="6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2"/>
      <c r="U1407" s="2"/>
      <c r="V1407" s="79"/>
      <c r="W1407" s="146"/>
      <c r="X1407" s="129"/>
      <c r="Y1407" s="79"/>
      <c r="Z1407" s="77"/>
      <c r="AA1407" s="77"/>
      <c r="AB1407" s="2"/>
      <c r="AC1407" s="2"/>
      <c r="AD1407" s="239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  <c r="BY1407" s="1"/>
      <c r="BZ1407" s="1"/>
      <c r="CA1407" s="1"/>
      <c r="CB1407" s="1"/>
      <c r="CC1407" s="1"/>
      <c r="CD1407" s="1"/>
      <c r="CE1407" s="1"/>
      <c r="CF1407" s="1"/>
      <c r="CG1407" s="1"/>
      <c r="CH1407" s="1"/>
      <c r="CI1407" s="1"/>
      <c r="CJ1407" s="1"/>
      <c r="CK1407" s="1"/>
      <c r="CL1407" s="1"/>
      <c r="CM1407" s="1"/>
      <c r="CN1407" s="1"/>
      <c r="CO1407" s="1"/>
      <c r="CP1407" s="1"/>
      <c r="CQ1407" s="1"/>
      <c r="CR1407" s="1"/>
      <c r="CS1407" s="1"/>
      <c r="CT1407" s="1"/>
      <c r="CU1407" s="1"/>
      <c r="CV1407" s="1"/>
      <c r="CW1407" s="1"/>
      <c r="CX1407" s="1"/>
      <c r="CY1407" s="1"/>
      <c r="CZ1407" s="1"/>
      <c r="DA1407" s="1"/>
      <c r="DB1407" s="1"/>
      <c r="DC1407" s="1"/>
      <c r="DD1407" s="1"/>
      <c r="DE1407" s="1"/>
      <c r="DF1407" s="1"/>
      <c r="DG1407" s="1"/>
      <c r="DH1407" s="1"/>
      <c r="DI1407" s="1"/>
      <c r="DJ1407" s="1"/>
      <c r="DK1407" s="1"/>
      <c r="DL1407" s="1"/>
      <c r="DM1407" s="1"/>
      <c r="DN1407" s="1"/>
      <c r="DO1407" s="1"/>
      <c r="DP1407" s="1"/>
      <c r="DQ1407" s="1"/>
      <c r="DR1407" s="1"/>
      <c r="DS1407" s="1"/>
      <c r="DT1407" s="1"/>
      <c r="DU1407" s="1"/>
      <c r="DV1407" s="1"/>
      <c r="DW1407" s="1"/>
      <c r="DX1407" s="1"/>
      <c r="DY1407" s="1"/>
      <c r="DZ1407" s="1"/>
      <c r="EA1407" s="1"/>
      <c r="EB1407" s="1"/>
      <c r="EC1407" s="1"/>
      <c r="ED1407" s="1"/>
      <c r="EE1407" s="1"/>
      <c r="EF1407" s="1"/>
      <c r="EG1407" s="1"/>
      <c r="EH1407" s="1"/>
      <c r="EI1407" s="1"/>
      <c r="EJ1407" s="1"/>
      <c r="EK1407" s="1"/>
      <c r="EL1407" s="1"/>
      <c r="EM1407" s="1"/>
      <c r="EN1407" s="1"/>
      <c r="EO1407" s="1"/>
      <c r="EP1407" s="1"/>
      <c r="EQ1407" s="1"/>
      <c r="ER1407" s="1"/>
      <c r="ES1407" s="1"/>
      <c r="ET1407" s="1"/>
      <c r="EU1407" s="1"/>
      <c r="EV1407" s="1"/>
      <c r="EW1407" s="1"/>
      <c r="EX1407" s="1"/>
      <c r="EY1407" s="1"/>
      <c r="EZ1407" s="1"/>
      <c r="FA1407" s="1"/>
      <c r="FB1407" s="1"/>
      <c r="FC1407" s="1"/>
      <c r="FD1407" s="1"/>
      <c r="FE1407" s="1"/>
      <c r="FF1407" s="1"/>
      <c r="FG1407" s="1"/>
      <c r="FH1407" s="1"/>
      <c r="FI1407" s="1"/>
      <c r="FJ1407" s="1"/>
      <c r="FK1407" s="1"/>
      <c r="FL1407" s="1"/>
      <c r="FM1407" s="1"/>
      <c r="FN1407" s="1"/>
      <c r="FO1407" s="1"/>
      <c r="FP1407" s="1"/>
      <c r="FQ1407" s="1"/>
      <c r="FR1407" s="1"/>
      <c r="FS1407" s="1"/>
      <c r="FT1407" s="1"/>
      <c r="FU1407" s="1"/>
      <c r="FV1407" s="1"/>
      <c r="FW1407" s="1"/>
      <c r="FX1407" s="1"/>
      <c r="FY1407" s="1"/>
      <c r="FZ1407" s="1"/>
      <c r="GA1407" s="1"/>
      <c r="GB1407" s="1"/>
      <c r="GC1407" s="1"/>
      <c r="GD1407" s="1"/>
      <c r="GE1407" s="1"/>
      <c r="GF1407" s="1"/>
      <c r="GG1407" s="1"/>
      <c r="GH1407" s="1"/>
      <c r="GI1407" s="1"/>
      <c r="GJ1407" s="1"/>
      <c r="GK1407" s="1"/>
      <c r="GL1407" s="1"/>
      <c r="GM1407" s="1"/>
      <c r="GN1407" s="1"/>
      <c r="GO1407" s="1"/>
      <c r="GP1407" s="1"/>
      <c r="GQ1407" s="1"/>
      <c r="GR1407" s="1"/>
      <c r="GS1407" s="1"/>
      <c r="GT1407" s="1"/>
      <c r="GU1407" s="1"/>
      <c r="GV1407" s="1"/>
      <c r="GW1407" s="1"/>
      <c r="GX1407" s="1"/>
    </row>
    <row r="1408" spans="1:206" s="4" customFormat="1">
      <c r="A1408" s="6"/>
      <c r="B1408" s="6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2"/>
      <c r="U1408" s="2"/>
      <c r="V1408" s="79"/>
      <c r="W1408" s="146"/>
      <c r="X1408" s="129"/>
      <c r="Y1408" s="79"/>
      <c r="Z1408" s="77"/>
      <c r="AA1408" s="77"/>
      <c r="AB1408" s="2"/>
      <c r="AC1408" s="2"/>
      <c r="AD1408" s="239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1"/>
      <c r="CA1408" s="1"/>
      <c r="CB1408" s="1"/>
      <c r="CC1408" s="1"/>
      <c r="CD1408" s="1"/>
      <c r="CE1408" s="1"/>
      <c r="CF1408" s="1"/>
      <c r="CG1408" s="1"/>
      <c r="CH1408" s="1"/>
      <c r="CI1408" s="1"/>
      <c r="CJ1408" s="1"/>
      <c r="CK1408" s="1"/>
      <c r="CL1408" s="1"/>
      <c r="CM1408" s="1"/>
      <c r="CN1408" s="1"/>
      <c r="CO1408" s="1"/>
      <c r="CP1408" s="1"/>
      <c r="CQ1408" s="1"/>
      <c r="CR1408" s="1"/>
      <c r="CS1408" s="1"/>
      <c r="CT1408" s="1"/>
      <c r="CU1408" s="1"/>
      <c r="CV1408" s="1"/>
      <c r="CW1408" s="1"/>
      <c r="CX1408" s="1"/>
      <c r="CY1408" s="1"/>
      <c r="CZ1408" s="1"/>
      <c r="DA1408" s="1"/>
      <c r="DB1408" s="1"/>
      <c r="DC1408" s="1"/>
      <c r="DD1408" s="1"/>
      <c r="DE1408" s="1"/>
      <c r="DF1408" s="1"/>
      <c r="DG1408" s="1"/>
      <c r="DH1408" s="1"/>
      <c r="DI1408" s="1"/>
      <c r="DJ1408" s="1"/>
      <c r="DK1408" s="1"/>
      <c r="DL1408" s="1"/>
      <c r="DM1408" s="1"/>
      <c r="DN1408" s="1"/>
      <c r="DO1408" s="1"/>
      <c r="DP1408" s="1"/>
      <c r="DQ1408" s="1"/>
      <c r="DR1408" s="1"/>
      <c r="DS1408" s="1"/>
      <c r="DT1408" s="1"/>
      <c r="DU1408" s="1"/>
      <c r="DV1408" s="1"/>
      <c r="DW1408" s="1"/>
      <c r="DX1408" s="1"/>
      <c r="DY1408" s="1"/>
      <c r="DZ1408" s="1"/>
      <c r="EA1408" s="1"/>
      <c r="EB1408" s="1"/>
      <c r="EC1408" s="1"/>
      <c r="ED1408" s="1"/>
      <c r="EE1408" s="1"/>
      <c r="EF1408" s="1"/>
      <c r="EG1408" s="1"/>
      <c r="EH1408" s="1"/>
      <c r="EI1408" s="1"/>
      <c r="EJ1408" s="1"/>
      <c r="EK1408" s="1"/>
      <c r="EL1408" s="1"/>
      <c r="EM1408" s="1"/>
      <c r="EN1408" s="1"/>
      <c r="EO1408" s="1"/>
      <c r="EP1408" s="1"/>
      <c r="EQ1408" s="1"/>
      <c r="ER1408" s="1"/>
      <c r="ES1408" s="1"/>
      <c r="ET1408" s="1"/>
      <c r="EU1408" s="1"/>
      <c r="EV1408" s="1"/>
      <c r="EW1408" s="1"/>
      <c r="EX1408" s="1"/>
      <c r="EY1408" s="1"/>
      <c r="EZ1408" s="1"/>
      <c r="FA1408" s="1"/>
      <c r="FB1408" s="1"/>
      <c r="FC1408" s="1"/>
      <c r="FD1408" s="1"/>
      <c r="FE1408" s="1"/>
      <c r="FF1408" s="1"/>
      <c r="FG1408" s="1"/>
      <c r="FH1408" s="1"/>
      <c r="FI1408" s="1"/>
      <c r="FJ1408" s="1"/>
      <c r="FK1408" s="1"/>
      <c r="FL1408" s="1"/>
      <c r="FM1408" s="1"/>
      <c r="FN1408" s="1"/>
      <c r="FO1408" s="1"/>
      <c r="FP1408" s="1"/>
      <c r="FQ1408" s="1"/>
      <c r="FR1408" s="1"/>
      <c r="FS1408" s="1"/>
      <c r="FT1408" s="1"/>
      <c r="FU1408" s="1"/>
      <c r="FV1408" s="1"/>
      <c r="FW1408" s="1"/>
      <c r="FX1408" s="1"/>
      <c r="FY1408" s="1"/>
      <c r="FZ1408" s="1"/>
      <c r="GA1408" s="1"/>
      <c r="GB1408" s="1"/>
      <c r="GC1408" s="1"/>
      <c r="GD1408" s="1"/>
      <c r="GE1408" s="1"/>
      <c r="GF1408" s="1"/>
      <c r="GG1408" s="1"/>
      <c r="GH1408" s="1"/>
      <c r="GI1408" s="1"/>
      <c r="GJ1408" s="1"/>
      <c r="GK1408" s="1"/>
      <c r="GL1408" s="1"/>
      <c r="GM1408" s="1"/>
      <c r="GN1408" s="1"/>
      <c r="GO1408" s="1"/>
      <c r="GP1408" s="1"/>
      <c r="GQ1408" s="1"/>
      <c r="GR1408" s="1"/>
      <c r="GS1408" s="1"/>
      <c r="GT1408" s="1"/>
      <c r="GU1408" s="1"/>
      <c r="GV1408" s="1"/>
      <c r="GW1408" s="1"/>
      <c r="GX1408" s="1"/>
    </row>
    <row r="1409" spans="1:206" s="4" customFormat="1">
      <c r="A1409" s="6"/>
      <c r="B1409" s="6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2"/>
      <c r="U1409" s="2"/>
      <c r="V1409" s="79"/>
      <c r="W1409" s="146"/>
      <c r="X1409" s="129"/>
      <c r="Y1409" s="79"/>
      <c r="Z1409" s="77"/>
      <c r="AA1409" s="77"/>
      <c r="AB1409" s="2"/>
      <c r="AC1409" s="2"/>
      <c r="AD1409" s="239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  <c r="BY1409" s="1"/>
      <c r="BZ1409" s="1"/>
      <c r="CA1409" s="1"/>
      <c r="CB1409" s="1"/>
      <c r="CC1409" s="1"/>
      <c r="CD1409" s="1"/>
      <c r="CE1409" s="1"/>
      <c r="CF1409" s="1"/>
      <c r="CG1409" s="1"/>
      <c r="CH1409" s="1"/>
      <c r="CI1409" s="1"/>
      <c r="CJ1409" s="1"/>
      <c r="CK1409" s="1"/>
      <c r="CL1409" s="1"/>
      <c r="CM1409" s="1"/>
      <c r="CN1409" s="1"/>
      <c r="CO1409" s="1"/>
      <c r="CP1409" s="1"/>
      <c r="CQ1409" s="1"/>
      <c r="CR1409" s="1"/>
      <c r="CS1409" s="1"/>
      <c r="CT1409" s="1"/>
      <c r="CU1409" s="1"/>
      <c r="CV1409" s="1"/>
      <c r="CW1409" s="1"/>
      <c r="CX1409" s="1"/>
      <c r="CY1409" s="1"/>
      <c r="CZ1409" s="1"/>
      <c r="DA1409" s="1"/>
      <c r="DB1409" s="1"/>
      <c r="DC1409" s="1"/>
      <c r="DD1409" s="1"/>
      <c r="DE1409" s="1"/>
      <c r="DF1409" s="1"/>
      <c r="DG1409" s="1"/>
      <c r="DH1409" s="1"/>
      <c r="DI1409" s="1"/>
      <c r="DJ1409" s="1"/>
      <c r="DK1409" s="1"/>
      <c r="DL1409" s="1"/>
      <c r="DM1409" s="1"/>
      <c r="DN1409" s="1"/>
      <c r="DO1409" s="1"/>
      <c r="DP1409" s="1"/>
      <c r="DQ1409" s="1"/>
      <c r="DR1409" s="1"/>
      <c r="DS1409" s="1"/>
      <c r="DT1409" s="1"/>
      <c r="DU1409" s="1"/>
      <c r="DV1409" s="1"/>
      <c r="DW1409" s="1"/>
      <c r="DX1409" s="1"/>
      <c r="DY1409" s="1"/>
      <c r="DZ1409" s="1"/>
      <c r="EA1409" s="1"/>
      <c r="EB1409" s="1"/>
      <c r="EC1409" s="1"/>
      <c r="ED1409" s="1"/>
      <c r="EE1409" s="1"/>
      <c r="EF1409" s="1"/>
      <c r="EG1409" s="1"/>
      <c r="EH1409" s="1"/>
      <c r="EI1409" s="1"/>
      <c r="EJ1409" s="1"/>
      <c r="EK1409" s="1"/>
      <c r="EL1409" s="1"/>
      <c r="EM1409" s="1"/>
      <c r="EN1409" s="1"/>
      <c r="EO1409" s="1"/>
      <c r="EP1409" s="1"/>
      <c r="EQ1409" s="1"/>
      <c r="ER1409" s="1"/>
      <c r="ES1409" s="1"/>
      <c r="ET1409" s="1"/>
      <c r="EU1409" s="1"/>
      <c r="EV1409" s="1"/>
      <c r="EW1409" s="1"/>
      <c r="EX1409" s="1"/>
      <c r="EY1409" s="1"/>
      <c r="EZ1409" s="1"/>
      <c r="FA1409" s="1"/>
      <c r="FB1409" s="1"/>
      <c r="FC1409" s="1"/>
      <c r="FD1409" s="1"/>
      <c r="FE1409" s="1"/>
      <c r="FF1409" s="1"/>
      <c r="FG1409" s="1"/>
      <c r="FH1409" s="1"/>
      <c r="FI1409" s="1"/>
      <c r="FJ1409" s="1"/>
      <c r="FK1409" s="1"/>
      <c r="FL1409" s="1"/>
      <c r="FM1409" s="1"/>
      <c r="FN1409" s="1"/>
      <c r="FO1409" s="1"/>
      <c r="FP1409" s="1"/>
      <c r="FQ1409" s="1"/>
      <c r="FR1409" s="1"/>
      <c r="FS1409" s="1"/>
      <c r="FT1409" s="1"/>
      <c r="FU1409" s="1"/>
      <c r="FV1409" s="1"/>
      <c r="FW1409" s="1"/>
      <c r="FX1409" s="1"/>
      <c r="FY1409" s="1"/>
      <c r="FZ1409" s="1"/>
      <c r="GA1409" s="1"/>
      <c r="GB1409" s="1"/>
      <c r="GC1409" s="1"/>
      <c r="GD1409" s="1"/>
      <c r="GE1409" s="1"/>
      <c r="GF1409" s="1"/>
      <c r="GG1409" s="1"/>
      <c r="GH1409" s="1"/>
      <c r="GI1409" s="1"/>
      <c r="GJ1409" s="1"/>
      <c r="GK1409" s="1"/>
      <c r="GL1409" s="1"/>
      <c r="GM1409" s="1"/>
      <c r="GN1409" s="1"/>
      <c r="GO1409" s="1"/>
      <c r="GP1409" s="1"/>
      <c r="GQ1409" s="1"/>
      <c r="GR1409" s="1"/>
      <c r="GS1409" s="1"/>
      <c r="GT1409" s="1"/>
      <c r="GU1409" s="1"/>
      <c r="GV1409" s="1"/>
      <c r="GW1409" s="1"/>
      <c r="GX1409" s="1"/>
    </row>
    <row r="1410" spans="1:206" s="4" customFormat="1">
      <c r="A1410" s="6"/>
      <c r="B1410" s="6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2"/>
      <c r="U1410" s="2"/>
      <c r="V1410" s="79"/>
      <c r="W1410" s="146"/>
      <c r="X1410" s="129"/>
      <c r="Y1410" s="79"/>
      <c r="Z1410" s="77"/>
      <c r="AA1410" s="77"/>
      <c r="AB1410" s="2"/>
      <c r="AC1410" s="2"/>
      <c r="AD1410" s="239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  <c r="CM1410" s="1"/>
      <c r="CN1410" s="1"/>
      <c r="CO1410" s="1"/>
      <c r="CP1410" s="1"/>
      <c r="CQ1410" s="1"/>
      <c r="CR1410" s="1"/>
      <c r="CS1410" s="1"/>
      <c r="CT1410" s="1"/>
      <c r="CU1410" s="1"/>
      <c r="CV1410" s="1"/>
      <c r="CW1410" s="1"/>
      <c r="CX1410" s="1"/>
      <c r="CY1410" s="1"/>
      <c r="CZ1410" s="1"/>
      <c r="DA1410" s="1"/>
      <c r="DB1410" s="1"/>
      <c r="DC1410" s="1"/>
      <c r="DD1410" s="1"/>
      <c r="DE1410" s="1"/>
      <c r="DF1410" s="1"/>
      <c r="DG1410" s="1"/>
      <c r="DH1410" s="1"/>
      <c r="DI1410" s="1"/>
      <c r="DJ1410" s="1"/>
      <c r="DK1410" s="1"/>
      <c r="DL1410" s="1"/>
      <c r="DM1410" s="1"/>
      <c r="DN1410" s="1"/>
      <c r="DO1410" s="1"/>
      <c r="DP1410" s="1"/>
      <c r="DQ1410" s="1"/>
      <c r="DR1410" s="1"/>
      <c r="DS1410" s="1"/>
      <c r="DT1410" s="1"/>
      <c r="DU1410" s="1"/>
      <c r="DV1410" s="1"/>
      <c r="DW1410" s="1"/>
      <c r="DX1410" s="1"/>
      <c r="DY1410" s="1"/>
      <c r="DZ1410" s="1"/>
      <c r="EA1410" s="1"/>
      <c r="EB1410" s="1"/>
      <c r="EC1410" s="1"/>
      <c r="ED1410" s="1"/>
      <c r="EE1410" s="1"/>
      <c r="EF1410" s="1"/>
      <c r="EG1410" s="1"/>
      <c r="EH1410" s="1"/>
      <c r="EI1410" s="1"/>
      <c r="EJ1410" s="1"/>
      <c r="EK1410" s="1"/>
      <c r="EL1410" s="1"/>
      <c r="EM1410" s="1"/>
      <c r="EN1410" s="1"/>
      <c r="EO1410" s="1"/>
      <c r="EP1410" s="1"/>
      <c r="EQ1410" s="1"/>
      <c r="ER1410" s="1"/>
      <c r="ES1410" s="1"/>
      <c r="ET1410" s="1"/>
      <c r="EU1410" s="1"/>
      <c r="EV1410" s="1"/>
      <c r="EW1410" s="1"/>
      <c r="EX1410" s="1"/>
      <c r="EY1410" s="1"/>
      <c r="EZ1410" s="1"/>
      <c r="FA1410" s="1"/>
      <c r="FB1410" s="1"/>
      <c r="FC1410" s="1"/>
      <c r="FD1410" s="1"/>
      <c r="FE1410" s="1"/>
      <c r="FF1410" s="1"/>
      <c r="FG1410" s="1"/>
      <c r="FH1410" s="1"/>
      <c r="FI1410" s="1"/>
      <c r="FJ1410" s="1"/>
      <c r="FK1410" s="1"/>
      <c r="FL1410" s="1"/>
      <c r="FM1410" s="1"/>
      <c r="FN1410" s="1"/>
      <c r="FO1410" s="1"/>
      <c r="FP1410" s="1"/>
      <c r="FQ1410" s="1"/>
      <c r="FR1410" s="1"/>
      <c r="FS1410" s="1"/>
      <c r="FT1410" s="1"/>
      <c r="FU1410" s="1"/>
      <c r="FV1410" s="1"/>
      <c r="FW1410" s="1"/>
      <c r="FX1410" s="1"/>
      <c r="FY1410" s="1"/>
      <c r="FZ1410" s="1"/>
      <c r="GA1410" s="1"/>
      <c r="GB1410" s="1"/>
      <c r="GC1410" s="1"/>
      <c r="GD1410" s="1"/>
      <c r="GE1410" s="1"/>
      <c r="GF1410" s="1"/>
      <c r="GG1410" s="1"/>
      <c r="GH1410" s="1"/>
      <c r="GI1410" s="1"/>
      <c r="GJ1410" s="1"/>
      <c r="GK1410" s="1"/>
      <c r="GL1410" s="1"/>
      <c r="GM1410" s="1"/>
      <c r="GN1410" s="1"/>
      <c r="GO1410" s="1"/>
      <c r="GP1410" s="1"/>
      <c r="GQ1410" s="1"/>
      <c r="GR1410" s="1"/>
      <c r="GS1410" s="1"/>
      <c r="GT1410" s="1"/>
      <c r="GU1410" s="1"/>
      <c r="GV1410" s="1"/>
      <c r="GW1410" s="1"/>
      <c r="GX1410" s="1"/>
    </row>
    <row r="1411" spans="1:206" s="4" customFormat="1">
      <c r="A1411" s="6"/>
      <c r="B1411" s="6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2"/>
      <c r="U1411" s="2"/>
      <c r="V1411" s="79"/>
      <c r="W1411" s="146"/>
      <c r="X1411" s="129"/>
      <c r="Y1411" s="79"/>
      <c r="Z1411" s="77"/>
      <c r="AA1411" s="77"/>
      <c r="AB1411" s="2"/>
      <c r="AC1411" s="2"/>
      <c r="AD1411" s="239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  <c r="BY1411" s="1"/>
      <c r="BZ1411" s="1"/>
      <c r="CA1411" s="1"/>
      <c r="CB1411" s="1"/>
      <c r="CC1411" s="1"/>
      <c r="CD1411" s="1"/>
      <c r="CE1411" s="1"/>
      <c r="CF1411" s="1"/>
      <c r="CG1411" s="1"/>
      <c r="CH1411" s="1"/>
      <c r="CI1411" s="1"/>
      <c r="CJ1411" s="1"/>
      <c r="CK1411" s="1"/>
      <c r="CL1411" s="1"/>
      <c r="CM1411" s="1"/>
      <c r="CN1411" s="1"/>
      <c r="CO1411" s="1"/>
      <c r="CP1411" s="1"/>
      <c r="CQ1411" s="1"/>
      <c r="CR1411" s="1"/>
      <c r="CS1411" s="1"/>
      <c r="CT1411" s="1"/>
      <c r="CU1411" s="1"/>
      <c r="CV1411" s="1"/>
      <c r="CW1411" s="1"/>
      <c r="CX1411" s="1"/>
      <c r="CY1411" s="1"/>
      <c r="CZ1411" s="1"/>
      <c r="DA1411" s="1"/>
      <c r="DB1411" s="1"/>
      <c r="DC1411" s="1"/>
      <c r="DD1411" s="1"/>
      <c r="DE1411" s="1"/>
      <c r="DF1411" s="1"/>
      <c r="DG1411" s="1"/>
      <c r="DH1411" s="1"/>
      <c r="DI1411" s="1"/>
      <c r="DJ1411" s="1"/>
      <c r="DK1411" s="1"/>
      <c r="DL1411" s="1"/>
      <c r="DM1411" s="1"/>
      <c r="DN1411" s="1"/>
      <c r="DO1411" s="1"/>
      <c r="DP1411" s="1"/>
      <c r="DQ1411" s="1"/>
      <c r="DR1411" s="1"/>
      <c r="DS1411" s="1"/>
      <c r="DT1411" s="1"/>
      <c r="DU1411" s="1"/>
      <c r="DV1411" s="1"/>
      <c r="DW1411" s="1"/>
      <c r="DX1411" s="1"/>
      <c r="DY1411" s="1"/>
      <c r="DZ1411" s="1"/>
      <c r="EA1411" s="1"/>
      <c r="EB1411" s="1"/>
      <c r="EC1411" s="1"/>
      <c r="ED1411" s="1"/>
      <c r="EE1411" s="1"/>
      <c r="EF1411" s="1"/>
      <c r="EG1411" s="1"/>
      <c r="EH1411" s="1"/>
      <c r="EI1411" s="1"/>
      <c r="EJ1411" s="1"/>
      <c r="EK1411" s="1"/>
      <c r="EL1411" s="1"/>
      <c r="EM1411" s="1"/>
      <c r="EN1411" s="1"/>
      <c r="EO1411" s="1"/>
      <c r="EP1411" s="1"/>
      <c r="EQ1411" s="1"/>
      <c r="ER1411" s="1"/>
      <c r="ES1411" s="1"/>
      <c r="ET1411" s="1"/>
      <c r="EU1411" s="1"/>
      <c r="EV1411" s="1"/>
      <c r="EW1411" s="1"/>
      <c r="EX1411" s="1"/>
      <c r="EY1411" s="1"/>
      <c r="EZ1411" s="1"/>
      <c r="FA1411" s="1"/>
      <c r="FB1411" s="1"/>
      <c r="FC1411" s="1"/>
      <c r="FD1411" s="1"/>
      <c r="FE1411" s="1"/>
      <c r="FF1411" s="1"/>
      <c r="FG1411" s="1"/>
      <c r="FH1411" s="1"/>
      <c r="FI1411" s="1"/>
      <c r="FJ1411" s="1"/>
      <c r="FK1411" s="1"/>
      <c r="FL1411" s="1"/>
      <c r="FM1411" s="1"/>
      <c r="FN1411" s="1"/>
      <c r="FO1411" s="1"/>
      <c r="FP1411" s="1"/>
      <c r="FQ1411" s="1"/>
      <c r="FR1411" s="1"/>
      <c r="FS1411" s="1"/>
      <c r="FT1411" s="1"/>
      <c r="FU1411" s="1"/>
      <c r="FV1411" s="1"/>
      <c r="FW1411" s="1"/>
      <c r="FX1411" s="1"/>
      <c r="FY1411" s="1"/>
      <c r="FZ1411" s="1"/>
      <c r="GA1411" s="1"/>
      <c r="GB1411" s="1"/>
      <c r="GC1411" s="1"/>
      <c r="GD1411" s="1"/>
      <c r="GE1411" s="1"/>
      <c r="GF1411" s="1"/>
      <c r="GG1411" s="1"/>
      <c r="GH1411" s="1"/>
      <c r="GI1411" s="1"/>
      <c r="GJ1411" s="1"/>
      <c r="GK1411" s="1"/>
      <c r="GL1411" s="1"/>
      <c r="GM1411" s="1"/>
      <c r="GN1411" s="1"/>
      <c r="GO1411" s="1"/>
      <c r="GP1411" s="1"/>
      <c r="GQ1411" s="1"/>
      <c r="GR1411" s="1"/>
      <c r="GS1411" s="1"/>
      <c r="GT1411" s="1"/>
      <c r="GU1411" s="1"/>
      <c r="GV1411" s="1"/>
      <c r="GW1411" s="1"/>
      <c r="GX1411" s="1"/>
    </row>
    <row r="1412" spans="1:206" s="4" customFormat="1">
      <c r="A1412" s="6"/>
      <c r="B1412" s="6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2"/>
      <c r="U1412" s="2"/>
      <c r="V1412" s="79"/>
      <c r="W1412" s="146"/>
      <c r="X1412" s="129"/>
      <c r="Y1412" s="79"/>
      <c r="Z1412" s="77"/>
      <c r="AA1412" s="77"/>
      <c r="AB1412" s="2"/>
      <c r="AC1412" s="2"/>
      <c r="AD1412" s="239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  <c r="CI1412" s="1"/>
      <c r="CJ1412" s="1"/>
      <c r="CK1412" s="1"/>
      <c r="CL1412" s="1"/>
      <c r="CM1412" s="1"/>
      <c r="CN1412" s="1"/>
      <c r="CO1412" s="1"/>
      <c r="CP1412" s="1"/>
      <c r="CQ1412" s="1"/>
      <c r="CR1412" s="1"/>
      <c r="CS1412" s="1"/>
      <c r="CT1412" s="1"/>
      <c r="CU1412" s="1"/>
      <c r="CV1412" s="1"/>
      <c r="CW1412" s="1"/>
      <c r="CX1412" s="1"/>
      <c r="CY1412" s="1"/>
      <c r="CZ1412" s="1"/>
      <c r="DA1412" s="1"/>
      <c r="DB1412" s="1"/>
      <c r="DC1412" s="1"/>
      <c r="DD1412" s="1"/>
      <c r="DE1412" s="1"/>
      <c r="DF1412" s="1"/>
      <c r="DG1412" s="1"/>
      <c r="DH1412" s="1"/>
      <c r="DI1412" s="1"/>
      <c r="DJ1412" s="1"/>
      <c r="DK1412" s="1"/>
      <c r="DL1412" s="1"/>
      <c r="DM1412" s="1"/>
      <c r="DN1412" s="1"/>
      <c r="DO1412" s="1"/>
      <c r="DP1412" s="1"/>
      <c r="DQ1412" s="1"/>
      <c r="DR1412" s="1"/>
      <c r="DS1412" s="1"/>
      <c r="DT1412" s="1"/>
      <c r="DU1412" s="1"/>
      <c r="DV1412" s="1"/>
      <c r="DW1412" s="1"/>
      <c r="DX1412" s="1"/>
      <c r="DY1412" s="1"/>
      <c r="DZ1412" s="1"/>
      <c r="EA1412" s="1"/>
      <c r="EB1412" s="1"/>
      <c r="EC1412" s="1"/>
      <c r="ED1412" s="1"/>
      <c r="EE1412" s="1"/>
      <c r="EF1412" s="1"/>
      <c r="EG1412" s="1"/>
      <c r="EH1412" s="1"/>
      <c r="EI1412" s="1"/>
      <c r="EJ1412" s="1"/>
      <c r="EK1412" s="1"/>
      <c r="EL1412" s="1"/>
      <c r="EM1412" s="1"/>
      <c r="EN1412" s="1"/>
      <c r="EO1412" s="1"/>
      <c r="EP1412" s="1"/>
      <c r="EQ1412" s="1"/>
      <c r="ER1412" s="1"/>
      <c r="ES1412" s="1"/>
      <c r="ET1412" s="1"/>
      <c r="EU1412" s="1"/>
      <c r="EV1412" s="1"/>
      <c r="EW1412" s="1"/>
      <c r="EX1412" s="1"/>
      <c r="EY1412" s="1"/>
      <c r="EZ1412" s="1"/>
      <c r="FA1412" s="1"/>
      <c r="FB1412" s="1"/>
      <c r="FC1412" s="1"/>
      <c r="FD1412" s="1"/>
      <c r="FE1412" s="1"/>
      <c r="FF1412" s="1"/>
      <c r="FG1412" s="1"/>
      <c r="FH1412" s="1"/>
      <c r="FI1412" s="1"/>
      <c r="FJ1412" s="1"/>
      <c r="FK1412" s="1"/>
      <c r="FL1412" s="1"/>
      <c r="FM1412" s="1"/>
      <c r="FN1412" s="1"/>
      <c r="FO1412" s="1"/>
      <c r="FP1412" s="1"/>
      <c r="FQ1412" s="1"/>
      <c r="FR1412" s="1"/>
      <c r="FS1412" s="1"/>
      <c r="FT1412" s="1"/>
      <c r="FU1412" s="1"/>
      <c r="FV1412" s="1"/>
      <c r="FW1412" s="1"/>
      <c r="FX1412" s="1"/>
      <c r="FY1412" s="1"/>
      <c r="FZ1412" s="1"/>
      <c r="GA1412" s="1"/>
      <c r="GB1412" s="1"/>
      <c r="GC1412" s="1"/>
      <c r="GD1412" s="1"/>
      <c r="GE1412" s="1"/>
      <c r="GF1412" s="1"/>
      <c r="GG1412" s="1"/>
      <c r="GH1412" s="1"/>
      <c r="GI1412" s="1"/>
      <c r="GJ1412" s="1"/>
      <c r="GK1412" s="1"/>
      <c r="GL1412" s="1"/>
      <c r="GM1412" s="1"/>
      <c r="GN1412" s="1"/>
      <c r="GO1412" s="1"/>
      <c r="GP1412" s="1"/>
      <c r="GQ1412" s="1"/>
      <c r="GR1412" s="1"/>
      <c r="GS1412" s="1"/>
      <c r="GT1412" s="1"/>
      <c r="GU1412" s="1"/>
      <c r="GV1412" s="1"/>
      <c r="GW1412" s="1"/>
      <c r="GX1412" s="1"/>
    </row>
    <row r="1413" spans="1:206" s="4" customFormat="1">
      <c r="A1413" s="6"/>
      <c r="B1413" s="6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2"/>
      <c r="U1413" s="2"/>
      <c r="V1413" s="79"/>
      <c r="W1413" s="146"/>
      <c r="X1413" s="129"/>
      <c r="Y1413" s="79"/>
      <c r="Z1413" s="77"/>
      <c r="AA1413" s="77"/>
      <c r="AB1413" s="2"/>
      <c r="AC1413" s="2"/>
      <c r="AD1413" s="239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  <c r="BY1413" s="1"/>
      <c r="BZ1413" s="1"/>
      <c r="CA1413" s="1"/>
      <c r="CB1413" s="1"/>
      <c r="CC1413" s="1"/>
      <c r="CD1413" s="1"/>
      <c r="CE1413" s="1"/>
      <c r="CF1413" s="1"/>
      <c r="CG1413" s="1"/>
      <c r="CH1413" s="1"/>
      <c r="CI1413" s="1"/>
      <c r="CJ1413" s="1"/>
      <c r="CK1413" s="1"/>
      <c r="CL1413" s="1"/>
      <c r="CM1413" s="1"/>
      <c r="CN1413" s="1"/>
      <c r="CO1413" s="1"/>
      <c r="CP1413" s="1"/>
      <c r="CQ1413" s="1"/>
      <c r="CR1413" s="1"/>
      <c r="CS1413" s="1"/>
      <c r="CT1413" s="1"/>
      <c r="CU1413" s="1"/>
      <c r="CV1413" s="1"/>
      <c r="CW1413" s="1"/>
      <c r="CX1413" s="1"/>
      <c r="CY1413" s="1"/>
      <c r="CZ1413" s="1"/>
      <c r="DA1413" s="1"/>
      <c r="DB1413" s="1"/>
      <c r="DC1413" s="1"/>
      <c r="DD1413" s="1"/>
      <c r="DE1413" s="1"/>
      <c r="DF1413" s="1"/>
      <c r="DG1413" s="1"/>
      <c r="DH1413" s="1"/>
      <c r="DI1413" s="1"/>
      <c r="DJ1413" s="1"/>
      <c r="DK1413" s="1"/>
      <c r="DL1413" s="1"/>
      <c r="DM1413" s="1"/>
      <c r="DN1413" s="1"/>
      <c r="DO1413" s="1"/>
      <c r="DP1413" s="1"/>
      <c r="DQ1413" s="1"/>
      <c r="DR1413" s="1"/>
      <c r="DS1413" s="1"/>
      <c r="DT1413" s="1"/>
      <c r="DU1413" s="1"/>
      <c r="DV1413" s="1"/>
      <c r="DW1413" s="1"/>
      <c r="DX1413" s="1"/>
      <c r="DY1413" s="1"/>
      <c r="DZ1413" s="1"/>
      <c r="EA1413" s="1"/>
      <c r="EB1413" s="1"/>
      <c r="EC1413" s="1"/>
      <c r="ED1413" s="1"/>
      <c r="EE1413" s="1"/>
      <c r="EF1413" s="1"/>
      <c r="EG1413" s="1"/>
      <c r="EH1413" s="1"/>
      <c r="EI1413" s="1"/>
      <c r="EJ1413" s="1"/>
      <c r="EK1413" s="1"/>
      <c r="EL1413" s="1"/>
      <c r="EM1413" s="1"/>
      <c r="EN1413" s="1"/>
      <c r="EO1413" s="1"/>
      <c r="EP1413" s="1"/>
      <c r="EQ1413" s="1"/>
      <c r="ER1413" s="1"/>
      <c r="ES1413" s="1"/>
      <c r="ET1413" s="1"/>
      <c r="EU1413" s="1"/>
      <c r="EV1413" s="1"/>
      <c r="EW1413" s="1"/>
      <c r="EX1413" s="1"/>
      <c r="EY1413" s="1"/>
      <c r="EZ1413" s="1"/>
      <c r="FA1413" s="1"/>
      <c r="FB1413" s="1"/>
      <c r="FC1413" s="1"/>
      <c r="FD1413" s="1"/>
      <c r="FE1413" s="1"/>
      <c r="FF1413" s="1"/>
      <c r="FG1413" s="1"/>
      <c r="FH1413" s="1"/>
      <c r="FI1413" s="1"/>
      <c r="FJ1413" s="1"/>
      <c r="FK1413" s="1"/>
      <c r="FL1413" s="1"/>
      <c r="FM1413" s="1"/>
      <c r="FN1413" s="1"/>
      <c r="FO1413" s="1"/>
      <c r="FP1413" s="1"/>
      <c r="FQ1413" s="1"/>
      <c r="FR1413" s="1"/>
      <c r="FS1413" s="1"/>
      <c r="FT1413" s="1"/>
      <c r="FU1413" s="1"/>
      <c r="FV1413" s="1"/>
      <c r="FW1413" s="1"/>
      <c r="FX1413" s="1"/>
      <c r="FY1413" s="1"/>
      <c r="FZ1413" s="1"/>
      <c r="GA1413" s="1"/>
      <c r="GB1413" s="1"/>
      <c r="GC1413" s="1"/>
      <c r="GD1413" s="1"/>
      <c r="GE1413" s="1"/>
      <c r="GF1413" s="1"/>
      <c r="GG1413" s="1"/>
      <c r="GH1413" s="1"/>
      <c r="GI1413" s="1"/>
      <c r="GJ1413" s="1"/>
      <c r="GK1413" s="1"/>
      <c r="GL1413" s="1"/>
      <c r="GM1413" s="1"/>
      <c r="GN1413" s="1"/>
      <c r="GO1413" s="1"/>
      <c r="GP1413" s="1"/>
      <c r="GQ1413" s="1"/>
      <c r="GR1413" s="1"/>
      <c r="GS1413" s="1"/>
      <c r="GT1413" s="1"/>
      <c r="GU1413" s="1"/>
      <c r="GV1413" s="1"/>
      <c r="GW1413" s="1"/>
      <c r="GX1413" s="1"/>
    </row>
    <row r="1414" spans="1:206" s="4" customFormat="1">
      <c r="A1414" s="6"/>
      <c r="B1414" s="6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2"/>
      <c r="U1414" s="2"/>
      <c r="V1414" s="79"/>
      <c r="W1414" s="146"/>
      <c r="X1414" s="129"/>
      <c r="Y1414" s="79"/>
      <c r="Z1414" s="77"/>
      <c r="AA1414" s="77"/>
      <c r="AB1414" s="2"/>
      <c r="AC1414" s="2"/>
      <c r="AD1414" s="239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  <c r="CM1414" s="1"/>
      <c r="CN1414" s="1"/>
      <c r="CO1414" s="1"/>
      <c r="CP1414" s="1"/>
      <c r="CQ1414" s="1"/>
      <c r="CR1414" s="1"/>
      <c r="CS1414" s="1"/>
      <c r="CT1414" s="1"/>
      <c r="CU1414" s="1"/>
      <c r="CV1414" s="1"/>
      <c r="CW1414" s="1"/>
      <c r="CX1414" s="1"/>
      <c r="CY1414" s="1"/>
      <c r="CZ1414" s="1"/>
      <c r="DA1414" s="1"/>
      <c r="DB1414" s="1"/>
      <c r="DC1414" s="1"/>
      <c r="DD1414" s="1"/>
      <c r="DE1414" s="1"/>
      <c r="DF1414" s="1"/>
      <c r="DG1414" s="1"/>
      <c r="DH1414" s="1"/>
      <c r="DI1414" s="1"/>
      <c r="DJ1414" s="1"/>
      <c r="DK1414" s="1"/>
      <c r="DL1414" s="1"/>
      <c r="DM1414" s="1"/>
      <c r="DN1414" s="1"/>
      <c r="DO1414" s="1"/>
      <c r="DP1414" s="1"/>
      <c r="DQ1414" s="1"/>
      <c r="DR1414" s="1"/>
      <c r="DS1414" s="1"/>
      <c r="DT1414" s="1"/>
      <c r="DU1414" s="1"/>
      <c r="DV1414" s="1"/>
      <c r="DW1414" s="1"/>
      <c r="DX1414" s="1"/>
      <c r="DY1414" s="1"/>
      <c r="DZ1414" s="1"/>
      <c r="EA1414" s="1"/>
      <c r="EB1414" s="1"/>
      <c r="EC1414" s="1"/>
      <c r="ED1414" s="1"/>
      <c r="EE1414" s="1"/>
      <c r="EF1414" s="1"/>
      <c r="EG1414" s="1"/>
      <c r="EH1414" s="1"/>
      <c r="EI1414" s="1"/>
      <c r="EJ1414" s="1"/>
      <c r="EK1414" s="1"/>
      <c r="EL1414" s="1"/>
      <c r="EM1414" s="1"/>
      <c r="EN1414" s="1"/>
      <c r="EO1414" s="1"/>
      <c r="EP1414" s="1"/>
      <c r="EQ1414" s="1"/>
      <c r="ER1414" s="1"/>
      <c r="ES1414" s="1"/>
      <c r="ET1414" s="1"/>
      <c r="EU1414" s="1"/>
      <c r="EV1414" s="1"/>
      <c r="EW1414" s="1"/>
      <c r="EX1414" s="1"/>
      <c r="EY1414" s="1"/>
      <c r="EZ1414" s="1"/>
      <c r="FA1414" s="1"/>
      <c r="FB1414" s="1"/>
      <c r="FC1414" s="1"/>
      <c r="FD1414" s="1"/>
      <c r="FE1414" s="1"/>
      <c r="FF1414" s="1"/>
      <c r="FG1414" s="1"/>
      <c r="FH1414" s="1"/>
      <c r="FI1414" s="1"/>
      <c r="FJ1414" s="1"/>
      <c r="FK1414" s="1"/>
      <c r="FL1414" s="1"/>
      <c r="FM1414" s="1"/>
      <c r="FN1414" s="1"/>
      <c r="FO1414" s="1"/>
      <c r="FP1414" s="1"/>
      <c r="FQ1414" s="1"/>
      <c r="FR1414" s="1"/>
      <c r="FS1414" s="1"/>
      <c r="FT1414" s="1"/>
      <c r="FU1414" s="1"/>
      <c r="FV1414" s="1"/>
      <c r="FW1414" s="1"/>
      <c r="FX1414" s="1"/>
      <c r="FY1414" s="1"/>
      <c r="FZ1414" s="1"/>
      <c r="GA1414" s="1"/>
      <c r="GB1414" s="1"/>
      <c r="GC1414" s="1"/>
      <c r="GD1414" s="1"/>
      <c r="GE1414" s="1"/>
      <c r="GF1414" s="1"/>
      <c r="GG1414" s="1"/>
      <c r="GH1414" s="1"/>
      <c r="GI1414" s="1"/>
      <c r="GJ1414" s="1"/>
      <c r="GK1414" s="1"/>
      <c r="GL1414" s="1"/>
      <c r="GM1414" s="1"/>
      <c r="GN1414" s="1"/>
      <c r="GO1414" s="1"/>
      <c r="GP1414" s="1"/>
      <c r="GQ1414" s="1"/>
      <c r="GR1414" s="1"/>
      <c r="GS1414" s="1"/>
      <c r="GT1414" s="1"/>
      <c r="GU1414" s="1"/>
      <c r="GV1414" s="1"/>
      <c r="GW1414" s="1"/>
      <c r="GX1414" s="1"/>
    </row>
    <row r="1415" spans="1:206" s="4" customFormat="1">
      <c r="A1415" s="6"/>
      <c r="B1415" s="6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2"/>
      <c r="U1415" s="2"/>
      <c r="V1415" s="79"/>
      <c r="W1415" s="146"/>
      <c r="X1415" s="129"/>
      <c r="Y1415" s="79"/>
      <c r="Z1415" s="77"/>
      <c r="AA1415" s="77"/>
      <c r="AB1415" s="2"/>
      <c r="AC1415" s="2"/>
      <c r="AD1415" s="239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  <c r="CM1415" s="1"/>
      <c r="CN1415" s="1"/>
      <c r="CO1415" s="1"/>
      <c r="CP1415" s="1"/>
      <c r="CQ1415" s="1"/>
      <c r="CR1415" s="1"/>
      <c r="CS1415" s="1"/>
      <c r="CT1415" s="1"/>
      <c r="CU1415" s="1"/>
      <c r="CV1415" s="1"/>
      <c r="CW1415" s="1"/>
      <c r="CX1415" s="1"/>
      <c r="CY1415" s="1"/>
      <c r="CZ1415" s="1"/>
      <c r="DA1415" s="1"/>
      <c r="DB1415" s="1"/>
      <c r="DC1415" s="1"/>
      <c r="DD1415" s="1"/>
      <c r="DE1415" s="1"/>
      <c r="DF1415" s="1"/>
      <c r="DG1415" s="1"/>
      <c r="DH1415" s="1"/>
      <c r="DI1415" s="1"/>
      <c r="DJ1415" s="1"/>
      <c r="DK1415" s="1"/>
      <c r="DL1415" s="1"/>
      <c r="DM1415" s="1"/>
      <c r="DN1415" s="1"/>
      <c r="DO1415" s="1"/>
      <c r="DP1415" s="1"/>
      <c r="DQ1415" s="1"/>
      <c r="DR1415" s="1"/>
      <c r="DS1415" s="1"/>
      <c r="DT1415" s="1"/>
      <c r="DU1415" s="1"/>
      <c r="DV1415" s="1"/>
      <c r="DW1415" s="1"/>
      <c r="DX1415" s="1"/>
      <c r="DY1415" s="1"/>
      <c r="DZ1415" s="1"/>
      <c r="EA1415" s="1"/>
      <c r="EB1415" s="1"/>
      <c r="EC1415" s="1"/>
      <c r="ED1415" s="1"/>
      <c r="EE1415" s="1"/>
      <c r="EF1415" s="1"/>
      <c r="EG1415" s="1"/>
      <c r="EH1415" s="1"/>
      <c r="EI1415" s="1"/>
      <c r="EJ1415" s="1"/>
      <c r="EK1415" s="1"/>
      <c r="EL1415" s="1"/>
      <c r="EM1415" s="1"/>
      <c r="EN1415" s="1"/>
      <c r="EO1415" s="1"/>
      <c r="EP1415" s="1"/>
      <c r="EQ1415" s="1"/>
      <c r="ER1415" s="1"/>
      <c r="ES1415" s="1"/>
      <c r="ET1415" s="1"/>
      <c r="EU1415" s="1"/>
      <c r="EV1415" s="1"/>
      <c r="EW1415" s="1"/>
      <c r="EX1415" s="1"/>
      <c r="EY1415" s="1"/>
      <c r="EZ1415" s="1"/>
      <c r="FA1415" s="1"/>
      <c r="FB1415" s="1"/>
      <c r="FC1415" s="1"/>
      <c r="FD1415" s="1"/>
      <c r="FE1415" s="1"/>
      <c r="FF1415" s="1"/>
      <c r="FG1415" s="1"/>
      <c r="FH1415" s="1"/>
      <c r="FI1415" s="1"/>
      <c r="FJ1415" s="1"/>
      <c r="FK1415" s="1"/>
      <c r="FL1415" s="1"/>
      <c r="FM1415" s="1"/>
      <c r="FN1415" s="1"/>
      <c r="FO1415" s="1"/>
      <c r="FP1415" s="1"/>
      <c r="FQ1415" s="1"/>
      <c r="FR1415" s="1"/>
      <c r="FS1415" s="1"/>
      <c r="FT1415" s="1"/>
      <c r="FU1415" s="1"/>
      <c r="FV1415" s="1"/>
      <c r="FW1415" s="1"/>
      <c r="FX1415" s="1"/>
      <c r="FY1415" s="1"/>
      <c r="FZ1415" s="1"/>
      <c r="GA1415" s="1"/>
      <c r="GB1415" s="1"/>
      <c r="GC1415" s="1"/>
      <c r="GD1415" s="1"/>
      <c r="GE1415" s="1"/>
      <c r="GF1415" s="1"/>
      <c r="GG1415" s="1"/>
      <c r="GH1415" s="1"/>
      <c r="GI1415" s="1"/>
      <c r="GJ1415" s="1"/>
      <c r="GK1415" s="1"/>
      <c r="GL1415" s="1"/>
      <c r="GM1415" s="1"/>
      <c r="GN1415" s="1"/>
      <c r="GO1415" s="1"/>
      <c r="GP1415" s="1"/>
      <c r="GQ1415" s="1"/>
      <c r="GR1415" s="1"/>
      <c r="GS1415" s="1"/>
      <c r="GT1415" s="1"/>
      <c r="GU1415" s="1"/>
      <c r="GV1415" s="1"/>
      <c r="GW1415" s="1"/>
      <c r="GX1415" s="1"/>
    </row>
    <row r="1416" spans="1:206" s="4" customFormat="1">
      <c r="A1416" s="6"/>
      <c r="B1416" s="6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2"/>
      <c r="U1416" s="2"/>
      <c r="V1416" s="79"/>
      <c r="W1416" s="146"/>
      <c r="X1416" s="129"/>
      <c r="Y1416" s="79"/>
      <c r="Z1416" s="77"/>
      <c r="AA1416" s="77"/>
      <c r="AB1416" s="2"/>
      <c r="AC1416" s="2"/>
      <c r="AD1416" s="239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  <c r="CM1416" s="1"/>
      <c r="CN1416" s="1"/>
      <c r="CO1416" s="1"/>
      <c r="CP1416" s="1"/>
      <c r="CQ1416" s="1"/>
      <c r="CR1416" s="1"/>
      <c r="CS1416" s="1"/>
      <c r="CT1416" s="1"/>
      <c r="CU1416" s="1"/>
      <c r="CV1416" s="1"/>
      <c r="CW1416" s="1"/>
      <c r="CX1416" s="1"/>
      <c r="CY1416" s="1"/>
      <c r="CZ1416" s="1"/>
      <c r="DA1416" s="1"/>
      <c r="DB1416" s="1"/>
      <c r="DC1416" s="1"/>
      <c r="DD1416" s="1"/>
      <c r="DE1416" s="1"/>
      <c r="DF1416" s="1"/>
      <c r="DG1416" s="1"/>
      <c r="DH1416" s="1"/>
      <c r="DI1416" s="1"/>
      <c r="DJ1416" s="1"/>
      <c r="DK1416" s="1"/>
      <c r="DL1416" s="1"/>
      <c r="DM1416" s="1"/>
      <c r="DN1416" s="1"/>
      <c r="DO1416" s="1"/>
      <c r="DP1416" s="1"/>
      <c r="DQ1416" s="1"/>
      <c r="DR1416" s="1"/>
      <c r="DS1416" s="1"/>
      <c r="DT1416" s="1"/>
      <c r="DU1416" s="1"/>
      <c r="DV1416" s="1"/>
      <c r="DW1416" s="1"/>
      <c r="DX1416" s="1"/>
      <c r="DY1416" s="1"/>
      <c r="DZ1416" s="1"/>
      <c r="EA1416" s="1"/>
      <c r="EB1416" s="1"/>
      <c r="EC1416" s="1"/>
      <c r="ED1416" s="1"/>
      <c r="EE1416" s="1"/>
      <c r="EF1416" s="1"/>
      <c r="EG1416" s="1"/>
      <c r="EH1416" s="1"/>
      <c r="EI1416" s="1"/>
      <c r="EJ1416" s="1"/>
      <c r="EK1416" s="1"/>
      <c r="EL1416" s="1"/>
      <c r="EM1416" s="1"/>
      <c r="EN1416" s="1"/>
      <c r="EO1416" s="1"/>
      <c r="EP1416" s="1"/>
      <c r="EQ1416" s="1"/>
      <c r="ER1416" s="1"/>
      <c r="ES1416" s="1"/>
      <c r="ET1416" s="1"/>
      <c r="EU1416" s="1"/>
      <c r="EV1416" s="1"/>
      <c r="EW1416" s="1"/>
      <c r="EX1416" s="1"/>
      <c r="EY1416" s="1"/>
      <c r="EZ1416" s="1"/>
      <c r="FA1416" s="1"/>
      <c r="FB1416" s="1"/>
      <c r="FC1416" s="1"/>
      <c r="FD1416" s="1"/>
      <c r="FE1416" s="1"/>
      <c r="FF1416" s="1"/>
      <c r="FG1416" s="1"/>
      <c r="FH1416" s="1"/>
      <c r="FI1416" s="1"/>
      <c r="FJ1416" s="1"/>
      <c r="FK1416" s="1"/>
      <c r="FL1416" s="1"/>
      <c r="FM1416" s="1"/>
      <c r="FN1416" s="1"/>
      <c r="FO1416" s="1"/>
      <c r="FP1416" s="1"/>
      <c r="FQ1416" s="1"/>
      <c r="FR1416" s="1"/>
      <c r="FS1416" s="1"/>
      <c r="FT1416" s="1"/>
      <c r="FU1416" s="1"/>
      <c r="FV1416" s="1"/>
      <c r="FW1416" s="1"/>
      <c r="FX1416" s="1"/>
      <c r="FY1416" s="1"/>
      <c r="FZ1416" s="1"/>
      <c r="GA1416" s="1"/>
      <c r="GB1416" s="1"/>
      <c r="GC1416" s="1"/>
      <c r="GD1416" s="1"/>
      <c r="GE1416" s="1"/>
      <c r="GF1416" s="1"/>
      <c r="GG1416" s="1"/>
      <c r="GH1416" s="1"/>
      <c r="GI1416" s="1"/>
      <c r="GJ1416" s="1"/>
      <c r="GK1416" s="1"/>
      <c r="GL1416" s="1"/>
      <c r="GM1416" s="1"/>
      <c r="GN1416" s="1"/>
      <c r="GO1416" s="1"/>
      <c r="GP1416" s="1"/>
      <c r="GQ1416" s="1"/>
      <c r="GR1416" s="1"/>
      <c r="GS1416" s="1"/>
      <c r="GT1416" s="1"/>
      <c r="GU1416" s="1"/>
      <c r="GV1416" s="1"/>
      <c r="GW1416" s="1"/>
      <c r="GX1416" s="1"/>
    </row>
    <row r="1417" spans="1:206" s="4" customFormat="1">
      <c r="A1417" s="6"/>
      <c r="B1417" s="6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2"/>
      <c r="U1417" s="2"/>
      <c r="V1417" s="79"/>
      <c r="W1417" s="146"/>
      <c r="X1417" s="129"/>
      <c r="Y1417" s="79"/>
      <c r="Z1417" s="77"/>
      <c r="AA1417" s="77"/>
      <c r="AB1417" s="2"/>
      <c r="AC1417" s="2"/>
      <c r="AD1417" s="239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  <c r="CM1417" s="1"/>
      <c r="CN1417" s="1"/>
      <c r="CO1417" s="1"/>
      <c r="CP1417" s="1"/>
      <c r="CQ1417" s="1"/>
      <c r="CR1417" s="1"/>
      <c r="CS1417" s="1"/>
      <c r="CT1417" s="1"/>
      <c r="CU1417" s="1"/>
      <c r="CV1417" s="1"/>
      <c r="CW1417" s="1"/>
      <c r="CX1417" s="1"/>
      <c r="CY1417" s="1"/>
      <c r="CZ1417" s="1"/>
      <c r="DA1417" s="1"/>
      <c r="DB1417" s="1"/>
      <c r="DC1417" s="1"/>
      <c r="DD1417" s="1"/>
      <c r="DE1417" s="1"/>
      <c r="DF1417" s="1"/>
      <c r="DG1417" s="1"/>
      <c r="DH1417" s="1"/>
      <c r="DI1417" s="1"/>
      <c r="DJ1417" s="1"/>
      <c r="DK1417" s="1"/>
      <c r="DL1417" s="1"/>
      <c r="DM1417" s="1"/>
      <c r="DN1417" s="1"/>
      <c r="DO1417" s="1"/>
      <c r="DP1417" s="1"/>
      <c r="DQ1417" s="1"/>
      <c r="DR1417" s="1"/>
      <c r="DS1417" s="1"/>
      <c r="DT1417" s="1"/>
      <c r="DU1417" s="1"/>
      <c r="DV1417" s="1"/>
      <c r="DW1417" s="1"/>
      <c r="DX1417" s="1"/>
      <c r="DY1417" s="1"/>
      <c r="DZ1417" s="1"/>
      <c r="EA1417" s="1"/>
      <c r="EB1417" s="1"/>
      <c r="EC1417" s="1"/>
      <c r="ED1417" s="1"/>
      <c r="EE1417" s="1"/>
      <c r="EF1417" s="1"/>
      <c r="EG1417" s="1"/>
      <c r="EH1417" s="1"/>
      <c r="EI1417" s="1"/>
      <c r="EJ1417" s="1"/>
      <c r="EK1417" s="1"/>
      <c r="EL1417" s="1"/>
      <c r="EM1417" s="1"/>
      <c r="EN1417" s="1"/>
      <c r="EO1417" s="1"/>
      <c r="EP1417" s="1"/>
      <c r="EQ1417" s="1"/>
      <c r="ER1417" s="1"/>
      <c r="ES1417" s="1"/>
      <c r="ET1417" s="1"/>
      <c r="EU1417" s="1"/>
      <c r="EV1417" s="1"/>
      <c r="EW1417" s="1"/>
      <c r="EX1417" s="1"/>
      <c r="EY1417" s="1"/>
      <c r="EZ1417" s="1"/>
      <c r="FA1417" s="1"/>
      <c r="FB1417" s="1"/>
      <c r="FC1417" s="1"/>
      <c r="FD1417" s="1"/>
      <c r="FE1417" s="1"/>
      <c r="FF1417" s="1"/>
      <c r="FG1417" s="1"/>
      <c r="FH1417" s="1"/>
      <c r="FI1417" s="1"/>
      <c r="FJ1417" s="1"/>
      <c r="FK1417" s="1"/>
      <c r="FL1417" s="1"/>
      <c r="FM1417" s="1"/>
      <c r="FN1417" s="1"/>
      <c r="FO1417" s="1"/>
      <c r="FP1417" s="1"/>
      <c r="FQ1417" s="1"/>
      <c r="FR1417" s="1"/>
      <c r="FS1417" s="1"/>
      <c r="FT1417" s="1"/>
      <c r="FU1417" s="1"/>
      <c r="FV1417" s="1"/>
      <c r="FW1417" s="1"/>
      <c r="FX1417" s="1"/>
      <c r="FY1417" s="1"/>
      <c r="FZ1417" s="1"/>
      <c r="GA1417" s="1"/>
      <c r="GB1417" s="1"/>
      <c r="GC1417" s="1"/>
      <c r="GD1417" s="1"/>
      <c r="GE1417" s="1"/>
      <c r="GF1417" s="1"/>
      <c r="GG1417" s="1"/>
      <c r="GH1417" s="1"/>
      <c r="GI1417" s="1"/>
      <c r="GJ1417" s="1"/>
      <c r="GK1417" s="1"/>
      <c r="GL1417" s="1"/>
      <c r="GM1417" s="1"/>
      <c r="GN1417" s="1"/>
      <c r="GO1417" s="1"/>
      <c r="GP1417" s="1"/>
      <c r="GQ1417" s="1"/>
      <c r="GR1417" s="1"/>
      <c r="GS1417" s="1"/>
      <c r="GT1417" s="1"/>
      <c r="GU1417" s="1"/>
      <c r="GV1417" s="1"/>
      <c r="GW1417" s="1"/>
      <c r="GX1417" s="1"/>
    </row>
    <row r="1418" spans="1:206" s="4" customFormat="1">
      <c r="A1418" s="6"/>
      <c r="B1418" s="6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2"/>
      <c r="U1418" s="2"/>
      <c r="V1418" s="79"/>
      <c r="W1418" s="146"/>
      <c r="X1418" s="129"/>
      <c r="Y1418" s="79"/>
      <c r="Z1418" s="77"/>
      <c r="AA1418" s="77"/>
      <c r="AB1418" s="2"/>
      <c r="AC1418" s="2"/>
      <c r="AD1418" s="239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  <c r="CZ1418" s="1"/>
      <c r="DA1418" s="1"/>
      <c r="DB1418" s="1"/>
      <c r="DC1418" s="1"/>
      <c r="DD1418" s="1"/>
      <c r="DE1418" s="1"/>
      <c r="DF1418" s="1"/>
      <c r="DG1418" s="1"/>
      <c r="DH1418" s="1"/>
      <c r="DI1418" s="1"/>
      <c r="DJ1418" s="1"/>
      <c r="DK1418" s="1"/>
      <c r="DL1418" s="1"/>
      <c r="DM1418" s="1"/>
      <c r="DN1418" s="1"/>
      <c r="DO1418" s="1"/>
      <c r="DP1418" s="1"/>
      <c r="DQ1418" s="1"/>
      <c r="DR1418" s="1"/>
      <c r="DS1418" s="1"/>
      <c r="DT1418" s="1"/>
      <c r="DU1418" s="1"/>
      <c r="DV1418" s="1"/>
      <c r="DW1418" s="1"/>
      <c r="DX1418" s="1"/>
      <c r="DY1418" s="1"/>
      <c r="DZ1418" s="1"/>
      <c r="EA1418" s="1"/>
      <c r="EB1418" s="1"/>
      <c r="EC1418" s="1"/>
      <c r="ED1418" s="1"/>
      <c r="EE1418" s="1"/>
      <c r="EF1418" s="1"/>
      <c r="EG1418" s="1"/>
      <c r="EH1418" s="1"/>
      <c r="EI1418" s="1"/>
      <c r="EJ1418" s="1"/>
      <c r="EK1418" s="1"/>
      <c r="EL1418" s="1"/>
      <c r="EM1418" s="1"/>
      <c r="EN1418" s="1"/>
      <c r="EO1418" s="1"/>
      <c r="EP1418" s="1"/>
      <c r="EQ1418" s="1"/>
      <c r="ER1418" s="1"/>
      <c r="ES1418" s="1"/>
      <c r="ET1418" s="1"/>
      <c r="EU1418" s="1"/>
      <c r="EV1418" s="1"/>
      <c r="EW1418" s="1"/>
      <c r="EX1418" s="1"/>
      <c r="EY1418" s="1"/>
      <c r="EZ1418" s="1"/>
      <c r="FA1418" s="1"/>
      <c r="FB1418" s="1"/>
      <c r="FC1418" s="1"/>
      <c r="FD1418" s="1"/>
      <c r="FE1418" s="1"/>
      <c r="FF1418" s="1"/>
      <c r="FG1418" s="1"/>
      <c r="FH1418" s="1"/>
      <c r="FI1418" s="1"/>
      <c r="FJ1418" s="1"/>
      <c r="FK1418" s="1"/>
      <c r="FL1418" s="1"/>
      <c r="FM1418" s="1"/>
      <c r="FN1418" s="1"/>
      <c r="FO1418" s="1"/>
      <c r="FP1418" s="1"/>
      <c r="FQ1418" s="1"/>
      <c r="FR1418" s="1"/>
      <c r="FS1418" s="1"/>
      <c r="FT1418" s="1"/>
      <c r="FU1418" s="1"/>
      <c r="FV1418" s="1"/>
      <c r="FW1418" s="1"/>
      <c r="FX1418" s="1"/>
      <c r="FY1418" s="1"/>
      <c r="FZ1418" s="1"/>
      <c r="GA1418" s="1"/>
      <c r="GB1418" s="1"/>
      <c r="GC1418" s="1"/>
      <c r="GD1418" s="1"/>
      <c r="GE1418" s="1"/>
      <c r="GF1418" s="1"/>
      <c r="GG1418" s="1"/>
      <c r="GH1418" s="1"/>
      <c r="GI1418" s="1"/>
      <c r="GJ1418" s="1"/>
      <c r="GK1418" s="1"/>
      <c r="GL1418" s="1"/>
      <c r="GM1418" s="1"/>
      <c r="GN1418" s="1"/>
      <c r="GO1418" s="1"/>
      <c r="GP1418" s="1"/>
      <c r="GQ1418" s="1"/>
      <c r="GR1418" s="1"/>
      <c r="GS1418" s="1"/>
      <c r="GT1418" s="1"/>
      <c r="GU1418" s="1"/>
      <c r="GV1418" s="1"/>
      <c r="GW1418" s="1"/>
      <c r="GX1418" s="1"/>
    </row>
    <row r="1419" spans="1:206" s="4" customFormat="1">
      <c r="A1419" s="6"/>
      <c r="B1419" s="6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2"/>
      <c r="U1419" s="2"/>
      <c r="V1419" s="79"/>
      <c r="W1419" s="146"/>
      <c r="X1419" s="129"/>
      <c r="Y1419" s="79"/>
      <c r="Z1419" s="77"/>
      <c r="AA1419" s="77"/>
      <c r="AB1419" s="2"/>
      <c r="AC1419" s="2"/>
      <c r="AD1419" s="239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  <c r="CZ1419" s="1"/>
      <c r="DA1419" s="1"/>
      <c r="DB1419" s="1"/>
      <c r="DC1419" s="1"/>
      <c r="DD1419" s="1"/>
      <c r="DE1419" s="1"/>
      <c r="DF1419" s="1"/>
      <c r="DG1419" s="1"/>
      <c r="DH1419" s="1"/>
      <c r="DI1419" s="1"/>
      <c r="DJ1419" s="1"/>
      <c r="DK1419" s="1"/>
      <c r="DL1419" s="1"/>
      <c r="DM1419" s="1"/>
      <c r="DN1419" s="1"/>
      <c r="DO1419" s="1"/>
      <c r="DP1419" s="1"/>
      <c r="DQ1419" s="1"/>
      <c r="DR1419" s="1"/>
      <c r="DS1419" s="1"/>
      <c r="DT1419" s="1"/>
      <c r="DU1419" s="1"/>
      <c r="DV1419" s="1"/>
      <c r="DW1419" s="1"/>
      <c r="DX1419" s="1"/>
      <c r="DY1419" s="1"/>
      <c r="DZ1419" s="1"/>
      <c r="EA1419" s="1"/>
      <c r="EB1419" s="1"/>
      <c r="EC1419" s="1"/>
      <c r="ED1419" s="1"/>
      <c r="EE1419" s="1"/>
      <c r="EF1419" s="1"/>
      <c r="EG1419" s="1"/>
      <c r="EH1419" s="1"/>
      <c r="EI1419" s="1"/>
      <c r="EJ1419" s="1"/>
      <c r="EK1419" s="1"/>
      <c r="EL1419" s="1"/>
      <c r="EM1419" s="1"/>
      <c r="EN1419" s="1"/>
      <c r="EO1419" s="1"/>
      <c r="EP1419" s="1"/>
      <c r="EQ1419" s="1"/>
      <c r="ER1419" s="1"/>
      <c r="ES1419" s="1"/>
      <c r="ET1419" s="1"/>
      <c r="EU1419" s="1"/>
      <c r="EV1419" s="1"/>
      <c r="EW1419" s="1"/>
      <c r="EX1419" s="1"/>
      <c r="EY1419" s="1"/>
      <c r="EZ1419" s="1"/>
      <c r="FA1419" s="1"/>
      <c r="FB1419" s="1"/>
      <c r="FC1419" s="1"/>
      <c r="FD1419" s="1"/>
      <c r="FE1419" s="1"/>
      <c r="FF1419" s="1"/>
      <c r="FG1419" s="1"/>
      <c r="FH1419" s="1"/>
      <c r="FI1419" s="1"/>
      <c r="FJ1419" s="1"/>
      <c r="FK1419" s="1"/>
      <c r="FL1419" s="1"/>
      <c r="FM1419" s="1"/>
      <c r="FN1419" s="1"/>
      <c r="FO1419" s="1"/>
      <c r="FP1419" s="1"/>
      <c r="FQ1419" s="1"/>
      <c r="FR1419" s="1"/>
      <c r="FS1419" s="1"/>
      <c r="FT1419" s="1"/>
      <c r="FU1419" s="1"/>
      <c r="FV1419" s="1"/>
      <c r="FW1419" s="1"/>
      <c r="FX1419" s="1"/>
      <c r="FY1419" s="1"/>
      <c r="FZ1419" s="1"/>
      <c r="GA1419" s="1"/>
      <c r="GB1419" s="1"/>
      <c r="GC1419" s="1"/>
      <c r="GD1419" s="1"/>
      <c r="GE1419" s="1"/>
      <c r="GF1419" s="1"/>
      <c r="GG1419" s="1"/>
      <c r="GH1419" s="1"/>
      <c r="GI1419" s="1"/>
      <c r="GJ1419" s="1"/>
      <c r="GK1419" s="1"/>
      <c r="GL1419" s="1"/>
      <c r="GM1419" s="1"/>
      <c r="GN1419" s="1"/>
      <c r="GO1419" s="1"/>
      <c r="GP1419" s="1"/>
      <c r="GQ1419" s="1"/>
      <c r="GR1419" s="1"/>
      <c r="GS1419" s="1"/>
      <c r="GT1419" s="1"/>
      <c r="GU1419" s="1"/>
      <c r="GV1419" s="1"/>
      <c r="GW1419" s="1"/>
      <c r="GX1419" s="1"/>
    </row>
    <row r="1420" spans="1:206" s="4" customFormat="1">
      <c r="A1420" s="6"/>
      <c r="B1420" s="6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2"/>
      <c r="U1420" s="2"/>
      <c r="V1420" s="79"/>
      <c r="W1420" s="146"/>
      <c r="X1420" s="129"/>
      <c r="Y1420" s="79"/>
      <c r="Z1420" s="77"/>
      <c r="AA1420" s="77"/>
      <c r="AB1420" s="2"/>
      <c r="AC1420" s="2"/>
      <c r="AD1420" s="239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  <c r="BY1420" s="1"/>
      <c r="BZ1420" s="1"/>
      <c r="CA1420" s="1"/>
      <c r="CB1420" s="1"/>
      <c r="CC1420" s="1"/>
      <c r="CD1420" s="1"/>
      <c r="CE1420" s="1"/>
      <c r="CF1420" s="1"/>
      <c r="CG1420" s="1"/>
      <c r="CH1420" s="1"/>
      <c r="CI1420" s="1"/>
      <c r="CJ1420" s="1"/>
      <c r="CK1420" s="1"/>
      <c r="CL1420" s="1"/>
      <c r="CM1420" s="1"/>
      <c r="CN1420" s="1"/>
      <c r="CO1420" s="1"/>
      <c r="CP1420" s="1"/>
      <c r="CQ1420" s="1"/>
      <c r="CR1420" s="1"/>
      <c r="CS1420" s="1"/>
      <c r="CT1420" s="1"/>
      <c r="CU1420" s="1"/>
      <c r="CV1420" s="1"/>
      <c r="CW1420" s="1"/>
      <c r="CX1420" s="1"/>
      <c r="CY1420" s="1"/>
      <c r="CZ1420" s="1"/>
      <c r="DA1420" s="1"/>
      <c r="DB1420" s="1"/>
      <c r="DC1420" s="1"/>
      <c r="DD1420" s="1"/>
      <c r="DE1420" s="1"/>
      <c r="DF1420" s="1"/>
      <c r="DG1420" s="1"/>
      <c r="DH1420" s="1"/>
      <c r="DI1420" s="1"/>
      <c r="DJ1420" s="1"/>
      <c r="DK1420" s="1"/>
      <c r="DL1420" s="1"/>
      <c r="DM1420" s="1"/>
      <c r="DN1420" s="1"/>
      <c r="DO1420" s="1"/>
      <c r="DP1420" s="1"/>
      <c r="DQ1420" s="1"/>
      <c r="DR1420" s="1"/>
      <c r="DS1420" s="1"/>
      <c r="DT1420" s="1"/>
      <c r="DU1420" s="1"/>
      <c r="DV1420" s="1"/>
      <c r="DW1420" s="1"/>
      <c r="DX1420" s="1"/>
      <c r="DY1420" s="1"/>
      <c r="DZ1420" s="1"/>
      <c r="EA1420" s="1"/>
      <c r="EB1420" s="1"/>
      <c r="EC1420" s="1"/>
      <c r="ED1420" s="1"/>
      <c r="EE1420" s="1"/>
      <c r="EF1420" s="1"/>
      <c r="EG1420" s="1"/>
      <c r="EH1420" s="1"/>
      <c r="EI1420" s="1"/>
      <c r="EJ1420" s="1"/>
      <c r="EK1420" s="1"/>
      <c r="EL1420" s="1"/>
      <c r="EM1420" s="1"/>
      <c r="EN1420" s="1"/>
      <c r="EO1420" s="1"/>
      <c r="EP1420" s="1"/>
      <c r="EQ1420" s="1"/>
      <c r="ER1420" s="1"/>
      <c r="ES1420" s="1"/>
      <c r="ET1420" s="1"/>
      <c r="EU1420" s="1"/>
      <c r="EV1420" s="1"/>
      <c r="EW1420" s="1"/>
      <c r="EX1420" s="1"/>
      <c r="EY1420" s="1"/>
      <c r="EZ1420" s="1"/>
      <c r="FA1420" s="1"/>
      <c r="FB1420" s="1"/>
      <c r="FC1420" s="1"/>
      <c r="FD1420" s="1"/>
      <c r="FE1420" s="1"/>
      <c r="FF1420" s="1"/>
      <c r="FG1420" s="1"/>
      <c r="FH1420" s="1"/>
      <c r="FI1420" s="1"/>
      <c r="FJ1420" s="1"/>
      <c r="FK1420" s="1"/>
      <c r="FL1420" s="1"/>
      <c r="FM1420" s="1"/>
      <c r="FN1420" s="1"/>
      <c r="FO1420" s="1"/>
      <c r="FP1420" s="1"/>
      <c r="FQ1420" s="1"/>
      <c r="FR1420" s="1"/>
      <c r="FS1420" s="1"/>
      <c r="FT1420" s="1"/>
      <c r="FU1420" s="1"/>
      <c r="FV1420" s="1"/>
      <c r="FW1420" s="1"/>
      <c r="FX1420" s="1"/>
      <c r="FY1420" s="1"/>
      <c r="FZ1420" s="1"/>
      <c r="GA1420" s="1"/>
      <c r="GB1420" s="1"/>
      <c r="GC1420" s="1"/>
      <c r="GD1420" s="1"/>
      <c r="GE1420" s="1"/>
      <c r="GF1420" s="1"/>
      <c r="GG1420" s="1"/>
      <c r="GH1420" s="1"/>
      <c r="GI1420" s="1"/>
      <c r="GJ1420" s="1"/>
      <c r="GK1420" s="1"/>
      <c r="GL1420" s="1"/>
      <c r="GM1420" s="1"/>
      <c r="GN1420" s="1"/>
      <c r="GO1420" s="1"/>
      <c r="GP1420" s="1"/>
      <c r="GQ1420" s="1"/>
      <c r="GR1420" s="1"/>
      <c r="GS1420" s="1"/>
      <c r="GT1420" s="1"/>
      <c r="GU1420" s="1"/>
      <c r="GV1420" s="1"/>
      <c r="GW1420" s="1"/>
      <c r="GX1420" s="1"/>
    </row>
    <row r="1421" spans="1:206" s="4" customFormat="1">
      <c r="A1421" s="6"/>
      <c r="B1421" s="6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2"/>
      <c r="U1421" s="2"/>
      <c r="V1421" s="79"/>
      <c r="W1421" s="146"/>
      <c r="X1421" s="129"/>
      <c r="Y1421" s="79"/>
      <c r="Z1421" s="77"/>
      <c r="AA1421" s="77"/>
      <c r="AB1421" s="2"/>
      <c r="AC1421" s="2"/>
      <c r="AD1421" s="239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  <c r="CI1421" s="1"/>
      <c r="CJ1421" s="1"/>
      <c r="CK1421" s="1"/>
      <c r="CL1421" s="1"/>
      <c r="CM1421" s="1"/>
      <c r="CN1421" s="1"/>
      <c r="CO1421" s="1"/>
      <c r="CP1421" s="1"/>
      <c r="CQ1421" s="1"/>
      <c r="CR1421" s="1"/>
      <c r="CS1421" s="1"/>
      <c r="CT1421" s="1"/>
      <c r="CU1421" s="1"/>
      <c r="CV1421" s="1"/>
      <c r="CW1421" s="1"/>
      <c r="CX1421" s="1"/>
      <c r="CY1421" s="1"/>
      <c r="CZ1421" s="1"/>
      <c r="DA1421" s="1"/>
      <c r="DB1421" s="1"/>
      <c r="DC1421" s="1"/>
      <c r="DD1421" s="1"/>
      <c r="DE1421" s="1"/>
      <c r="DF1421" s="1"/>
      <c r="DG1421" s="1"/>
      <c r="DH1421" s="1"/>
      <c r="DI1421" s="1"/>
      <c r="DJ1421" s="1"/>
      <c r="DK1421" s="1"/>
      <c r="DL1421" s="1"/>
      <c r="DM1421" s="1"/>
      <c r="DN1421" s="1"/>
      <c r="DO1421" s="1"/>
      <c r="DP1421" s="1"/>
      <c r="DQ1421" s="1"/>
      <c r="DR1421" s="1"/>
      <c r="DS1421" s="1"/>
      <c r="DT1421" s="1"/>
      <c r="DU1421" s="1"/>
      <c r="DV1421" s="1"/>
      <c r="DW1421" s="1"/>
      <c r="DX1421" s="1"/>
      <c r="DY1421" s="1"/>
      <c r="DZ1421" s="1"/>
      <c r="EA1421" s="1"/>
      <c r="EB1421" s="1"/>
      <c r="EC1421" s="1"/>
      <c r="ED1421" s="1"/>
      <c r="EE1421" s="1"/>
      <c r="EF1421" s="1"/>
      <c r="EG1421" s="1"/>
      <c r="EH1421" s="1"/>
      <c r="EI1421" s="1"/>
      <c r="EJ1421" s="1"/>
      <c r="EK1421" s="1"/>
      <c r="EL1421" s="1"/>
      <c r="EM1421" s="1"/>
      <c r="EN1421" s="1"/>
      <c r="EO1421" s="1"/>
      <c r="EP1421" s="1"/>
      <c r="EQ1421" s="1"/>
      <c r="ER1421" s="1"/>
      <c r="ES1421" s="1"/>
      <c r="ET1421" s="1"/>
      <c r="EU1421" s="1"/>
      <c r="EV1421" s="1"/>
      <c r="EW1421" s="1"/>
      <c r="EX1421" s="1"/>
      <c r="EY1421" s="1"/>
      <c r="EZ1421" s="1"/>
      <c r="FA1421" s="1"/>
      <c r="FB1421" s="1"/>
      <c r="FC1421" s="1"/>
      <c r="FD1421" s="1"/>
      <c r="FE1421" s="1"/>
      <c r="FF1421" s="1"/>
      <c r="FG1421" s="1"/>
      <c r="FH1421" s="1"/>
      <c r="FI1421" s="1"/>
      <c r="FJ1421" s="1"/>
      <c r="FK1421" s="1"/>
      <c r="FL1421" s="1"/>
      <c r="FM1421" s="1"/>
      <c r="FN1421" s="1"/>
      <c r="FO1421" s="1"/>
      <c r="FP1421" s="1"/>
      <c r="FQ1421" s="1"/>
      <c r="FR1421" s="1"/>
      <c r="FS1421" s="1"/>
      <c r="FT1421" s="1"/>
      <c r="FU1421" s="1"/>
      <c r="FV1421" s="1"/>
      <c r="FW1421" s="1"/>
      <c r="FX1421" s="1"/>
      <c r="FY1421" s="1"/>
      <c r="FZ1421" s="1"/>
      <c r="GA1421" s="1"/>
      <c r="GB1421" s="1"/>
      <c r="GC1421" s="1"/>
      <c r="GD1421" s="1"/>
      <c r="GE1421" s="1"/>
      <c r="GF1421" s="1"/>
      <c r="GG1421" s="1"/>
      <c r="GH1421" s="1"/>
      <c r="GI1421" s="1"/>
      <c r="GJ1421" s="1"/>
      <c r="GK1421" s="1"/>
      <c r="GL1421" s="1"/>
      <c r="GM1421" s="1"/>
      <c r="GN1421" s="1"/>
      <c r="GO1421" s="1"/>
      <c r="GP1421" s="1"/>
      <c r="GQ1421" s="1"/>
      <c r="GR1421" s="1"/>
      <c r="GS1421" s="1"/>
      <c r="GT1421" s="1"/>
      <c r="GU1421" s="1"/>
      <c r="GV1421" s="1"/>
      <c r="GW1421" s="1"/>
      <c r="GX1421" s="1"/>
    </row>
    <row r="1422" spans="1:206" s="4" customFormat="1">
      <c r="A1422" s="6"/>
      <c r="B1422" s="6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2"/>
      <c r="U1422" s="2"/>
      <c r="V1422" s="79"/>
      <c r="W1422" s="146"/>
      <c r="X1422" s="129"/>
      <c r="Y1422" s="79"/>
      <c r="Z1422" s="77"/>
      <c r="AA1422" s="77"/>
      <c r="AB1422" s="2"/>
      <c r="AC1422" s="2"/>
      <c r="AD1422" s="239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  <c r="CM1422" s="1"/>
      <c r="CN1422" s="1"/>
      <c r="CO1422" s="1"/>
      <c r="CP1422" s="1"/>
      <c r="CQ1422" s="1"/>
      <c r="CR1422" s="1"/>
      <c r="CS1422" s="1"/>
      <c r="CT1422" s="1"/>
      <c r="CU1422" s="1"/>
      <c r="CV1422" s="1"/>
      <c r="CW1422" s="1"/>
      <c r="CX1422" s="1"/>
      <c r="CY1422" s="1"/>
      <c r="CZ1422" s="1"/>
      <c r="DA1422" s="1"/>
      <c r="DB1422" s="1"/>
      <c r="DC1422" s="1"/>
      <c r="DD1422" s="1"/>
      <c r="DE1422" s="1"/>
      <c r="DF1422" s="1"/>
      <c r="DG1422" s="1"/>
      <c r="DH1422" s="1"/>
      <c r="DI1422" s="1"/>
      <c r="DJ1422" s="1"/>
      <c r="DK1422" s="1"/>
      <c r="DL1422" s="1"/>
      <c r="DM1422" s="1"/>
      <c r="DN1422" s="1"/>
      <c r="DO1422" s="1"/>
      <c r="DP1422" s="1"/>
      <c r="DQ1422" s="1"/>
      <c r="DR1422" s="1"/>
      <c r="DS1422" s="1"/>
      <c r="DT1422" s="1"/>
      <c r="DU1422" s="1"/>
      <c r="DV1422" s="1"/>
      <c r="DW1422" s="1"/>
      <c r="DX1422" s="1"/>
      <c r="DY1422" s="1"/>
      <c r="DZ1422" s="1"/>
      <c r="EA1422" s="1"/>
      <c r="EB1422" s="1"/>
      <c r="EC1422" s="1"/>
      <c r="ED1422" s="1"/>
      <c r="EE1422" s="1"/>
      <c r="EF1422" s="1"/>
      <c r="EG1422" s="1"/>
      <c r="EH1422" s="1"/>
      <c r="EI1422" s="1"/>
      <c r="EJ1422" s="1"/>
      <c r="EK1422" s="1"/>
      <c r="EL1422" s="1"/>
      <c r="EM1422" s="1"/>
      <c r="EN1422" s="1"/>
      <c r="EO1422" s="1"/>
      <c r="EP1422" s="1"/>
      <c r="EQ1422" s="1"/>
      <c r="ER1422" s="1"/>
      <c r="ES1422" s="1"/>
      <c r="ET1422" s="1"/>
      <c r="EU1422" s="1"/>
      <c r="EV1422" s="1"/>
      <c r="EW1422" s="1"/>
      <c r="EX1422" s="1"/>
      <c r="EY1422" s="1"/>
      <c r="EZ1422" s="1"/>
      <c r="FA1422" s="1"/>
      <c r="FB1422" s="1"/>
      <c r="FC1422" s="1"/>
      <c r="FD1422" s="1"/>
      <c r="FE1422" s="1"/>
      <c r="FF1422" s="1"/>
      <c r="FG1422" s="1"/>
      <c r="FH1422" s="1"/>
      <c r="FI1422" s="1"/>
      <c r="FJ1422" s="1"/>
      <c r="FK1422" s="1"/>
      <c r="FL1422" s="1"/>
      <c r="FM1422" s="1"/>
      <c r="FN1422" s="1"/>
      <c r="FO1422" s="1"/>
      <c r="FP1422" s="1"/>
      <c r="FQ1422" s="1"/>
      <c r="FR1422" s="1"/>
      <c r="FS1422" s="1"/>
      <c r="FT1422" s="1"/>
      <c r="FU1422" s="1"/>
      <c r="FV1422" s="1"/>
      <c r="FW1422" s="1"/>
      <c r="FX1422" s="1"/>
      <c r="FY1422" s="1"/>
      <c r="FZ1422" s="1"/>
      <c r="GA1422" s="1"/>
      <c r="GB1422" s="1"/>
      <c r="GC1422" s="1"/>
      <c r="GD1422" s="1"/>
      <c r="GE1422" s="1"/>
      <c r="GF1422" s="1"/>
      <c r="GG1422" s="1"/>
      <c r="GH1422" s="1"/>
      <c r="GI1422" s="1"/>
      <c r="GJ1422" s="1"/>
      <c r="GK1422" s="1"/>
      <c r="GL1422" s="1"/>
      <c r="GM1422" s="1"/>
      <c r="GN1422" s="1"/>
      <c r="GO1422" s="1"/>
      <c r="GP1422" s="1"/>
      <c r="GQ1422" s="1"/>
      <c r="GR1422" s="1"/>
      <c r="GS1422" s="1"/>
      <c r="GT1422" s="1"/>
      <c r="GU1422" s="1"/>
      <c r="GV1422" s="1"/>
      <c r="GW1422" s="1"/>
      <c r="GX1422" s="1"/>
    </row>
    <row r="1423" spans="1:206" s="4" customFormat="1">
      <c r="A1423" s="6"/>
      <c r="B1423" s="6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2"/>
      <c r="U1423" s="2"/>
      <c r="V1423" s="79"/>
      <c r="W1423" s="146"/>
      <c r="X1423" s="129"/>
      <c r="Y1423" s="79"/>
      <c r="Z1423" s="77"/>
      <c r="AA1423" s="77"/>
      <c r="AB1423" s="2"/>
      <c r="AC1423" s="2"/>
      <c r="AD1423" s="239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  <c r="BY1423" s="1"/>
      <c r="BZ1423" s="1"/>
      <c r="CA1423" s="1"/>
      <c r="CB1423" s="1"/>
      <c r="CC1423" s="1"/>
      <c r="CD1423" s="1"/>
      <c r="CE1423" s="1"/>
      <c r="CF1423" s="1"/>
      <c r="CG1423" s="1"/>
      <c r="CH1423" s="1"/>
      <c r="CI1423" s="1"/>
      <c r="CJ1423" s="1"/>
      <c r="CK1423" s="1"/>
      <c r="CL1423" s="1"/>
      <c r="CM1423" s="1"/>
      <c r="CN1423" s="1"/>
      <c r="CO1423" s="1"/>
      <c r="CP1423" s="1"/>
      <c r="CQ1423" s="1"/>
      <c r="CR1423" s="1"/>
      <c r="CS1423" s="1"/>
      <c r="CT1423" s="1"/>
      <c r="CU1423" s="1"/>
      <c r="CV1423" s="1"/>
      <c r="CW1423" s="1"/>
      <c r="CX1423" s="1"/>
      <c r="CY1423" s="1"/>
      <c r="CZ1423" s="1"/>
      <c r="DA1423" s="1"/>
      <c r="DB1423" s="1"/>
      <c r="DC1423" s="1"/>
      <c r="DD1423" s="1"/>
      <c r="DE1423" s="1"/>
      <c r="DF1423" s="1"/>
      <c r="DG1423" s="1"/>
      <c r="DH1423" s="1"/>
      <c r="DI1423" s="1"/>
      <c r="DJ1423" s="1"/>
      <c r="DK1423" s="1"/>
      <c r="DL1423" s="1"/>
      <c r="DM1423" s="1"/>
      <c r="DN1423" s="1"/>
      <c r="DO1423" s="1"/>
      <c r="DP1423" s="1"/>
      <c r="DQ1423" s="1"/>
      <c r="DR1423" s="1"/>
      <c r="DS1423" s="1"/>
      <c r="DT1423" s="1"/>
      <c r="DU1423" s="1"/>
      <c r="DV1423" s="1"/>
      <c r="DW1423" s="1"/>
      <c r="DX1423" s="1"/>
      <c r="DY1423" s="1"/>
      <c r="DZ1423" s="1"/>
      <c r="EA1423" s="1"/>
      <c r="EB1423" s="1"/>
      <c r="EC1423" s="1"/>
      <c r="ED1423" s="1"/>
      <c r="EE1423" s="1"/>
      <c r="EF1423" s="1"/>
      <c r="EG1423" s="1"/>
      <c r="EH1423" s="1"/>
      <c r="EI1423" s="1"/>
      <c r="EJ1423" s="1"/>
      <c r="EK1423" s="1"/>
      <c r="EL1423" s="1"/>
      <c r="EM1423" s="1"/>
      <c r="EN1423" s="1"/>
      <c r="EO1423" s="1"/>
      <c r="EP1423" s="1"/>
      <c r="EQ1423" s="1"/>
      <c r="ER1423" s="1"/>
      <c r="ES1423" s="1"/>
      <c r="ET1423" s="1"/>
      <c r="EU1423" s="1"/>
      <c r="EV1423" s="1"/>
      <c r="EW1423" s="1"/>
      <c r="EX1423" s="1"/>
      <c r="EY1423" s="1"/>
      <c r="EZ1423" s="1"/>
      <c r="FA1423" s="1"/>
      <c r="FB1423" s="1"/>
      <c r="FC1423" s="1"/>
      <c r="FD1423" s="1"/>
      <c r="FE1423" s="1"/>
      <c r="FF1423" s="1"/>
      <c r="FG1423" s="1"/>
      <c r="FH1423" s="1"/>
      <c r="FI1423" s="1"/>
      <c r="FJ1423" s="1"/>
      <c r="FK1423" s="1"/>
      <c r="FL1423" s="1"/>
      <c r="FM1423" s="1"/>
      <c r="FN1423" s="1"/>
      <c r="FO1423" s="1"/>
      <c r="FP1423" s="1"/>
      <c r="FQ1423" s="1"/>
      <c r="FR1423" s="1"/>
      <c r="FS1423" s="1"/>
      <c r="FT1423" s="1"/>
      <c r="FU1423" s="1"/>
      <c r="FV1423" s="1"/>
      <c r="FW1423" s="1"/>
      <c r="FX1423" s="1"/>
      <c r="FY1423" s="1"/>
      <c r="FZ1423" s="1"/>
      <c r="GA1423" s="1"/>
      <c r="GB1423" s="1"/>
      <c r="GC1423" s="1"/>
      <c r="GD1423" s="1"/>
      <c r="GE1423" s="1"/>
      <c r="GF1423" s="1"/>
      <c r="GG1423" s="1"/>
      <c r="GH1423" s="1"/>
      <c r="GI1423" s="1"/>
      <c r="GJ1423" s="1"/>
      <c r="GK1423" s="1"/>
      <c r="GL1423" s="1"/>
      <c r="GM1423" s="1"/>
      <c r="GN1423" s="1"/>
      <c r="GO1423" s="1"/>
      <c r="GP1423" s="1"/>
      <c r="GQ1423" s="1"/>
      <c r="GR1423" s="1"/>
      <c r="GS1423" s="1"/>
      <c r="GT1423" s="1"/>
      <c r="GU1423" s="1"/>
      <c r="GV1423" s="1"/>
      <c r="GW1423" s="1"/>
      <c r="GX1423" s="1"/>
    </row>
    <row r="1424" spans="1:206" s="4" customFormat="1">
      <c r="A1424" s="6"/>
      <c r="B1424" s="6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2"/>
      <c r="U1424" s="2"/>
      <c r="V1424" s="79"/>
      <c r="W1424" s="146"/>
      <c r="X1424" s="129"/>
      <c r="Y1424" s="79"/>
      <c r="Z1424" s="77"/>
      <c r="AA1424" s="77"/>
      <c r="AB1424" s="2"/>
      <c r="AC1424" s="2"/>
      <c r="AD1424" s="239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  <c r="BY1424" s="1"/>
      <c r="BZ1424" s="1"/>
      <c r="CA1424" s="1"/>
      <c r="CB1424" s="1"/>
      <c r="CC1424" s="1"/>
      <c r="CD1424" s="1"/>
      <c r="CE1424" s="1"/>
      <c r="CF1424" s="1"/>
      <c r="CG1424" s="1"/>
      <c r="CH1424" s="1"/>
      <c r="CI1424" s="1"/>
      <c r="CJ1424" s="1"/>
      <c r="CK1424" s="1"/>
      <c r="CL1424" s="1"/>
      <c r="CM1424" s="1"/>
      <c r="CN1424" s="1"/>
      <c r="CO1424" s="1"/>
      <c r="CP1424" s="1"/>
      <c r="CQ1424" s="1"/>
      <c r="CR1424" s="1"/>
      <c r="CS1424" s="1"/>
      <c r="CT1424" s="1"/>
      <c r="CU1424" s="1"/>
      <c r="CV1424" s="1"/>
      <c r="CW1424" s="1"/>
      <c r="CX1424" s="1"/>
      <c r="CY1424" s="1"/>
      <c r="CZ1424" s="1"/>
      <c r="DA1424" s="1"/>
      <c r="DB1424" s="1"/>
      <c r="DC1424" s="1"/>
      <c r="DD1424" s="1"/>
      <c r="DE1424" s="1"/>
      <c r="DF1424" s="1"/>
      <c r="DG1424" s="1"/>
      <c r="DH1424" s="1"/>
      <c r="DI1424" s="1"/>
      <c r="DJ1424" s="1"/>
      <c r="DK1424" s="1"/>
      <c r="DL1424" s="1"/>
      <c r="DM1424" s="1"/>
      <c r="DN1424" s="1"/>
      <c r="DO1424" s="1"/>
      <c r="DP1424" s="1"/>
      <c r="DQ1424" s="1"/>
      <c r="DR1424" s="1"/>
      <c r="DS1424" s="1"/>
      <c r="DT1424" s="1"/>
      <c r="DU1424" s="1"/>
      <c r="DV1424" s="1"/>
      <c r="DW1424" s="1"/>
      <c r="DX1424" s="1"/>
      <c r="DY1424" s="1"/>
      <c r="DZ1424" s="1"/>
      <c r="EA1424" s="1"/>
      <c r="EB1424" s="1"/>
      <c r="EC1424" s="1"/>
      <c r="ED1424" s="1"/>
      <c r="EE1424" s="1"/>
      <c r="EF1424" s="1"/>
      <c r="EG1424" s="1"/>
      <c r="EH1424" s="1"/>
      <c r="EI1424" s="1"/>
      <c r="EJ1424" s="1"/>
      <c r="EK1424" s="1"/>
      <c r="EL1424" s="1"/>
      <c r="EM1424" s="1"/>
      <c r="EN1424" s="1"/>
      <c r="EO1424" s="1"/>
      <c r="EP1424" s="1"/>
      <c r="EQ1424" s="1"/>
      <c r="ER1424" s="1"/>
      <c r="ES1424" s="1"/>
      <c r="ET1424" s="1"/>
      <c r="EU1424" s="1"/>
      <c r="EV1424" s="1"/>
      <c r="EW1424" s="1"/>
      <c r="EX1424" s="1"/>
      <c r="EY1424" s="1"/>
      <c r="EZ1424" s="1"/>
      <c r="FA1424" s="1"/>
      <c r="FB1424" s="1"/>
      <c r="FC1424" s="1"/>
      <c r="FD1424" s="1"/>
      <c r="FE1424" s="1"/>
      <c r="FF1424" s="1"/>
      <c r="FG1424" s="1"/>
      <c r="FH1424" s="1"/>
      <c r="FI1424" s="1"/>
      <c r="FJ1424" s="1"/>
      <c r="FK1424" s="1"/>
      <c r="FL1424" s="1"/>
      <c r="FM1424" s="1"/>
      <c r="FN1424" s="1"/>
      <c r="FO1424" s="1"/>
      <c r="FP1424" s="1"/>
      <c r="FQ1424" s="1"/>
      <c r="FR1424" s="1"/>
      <c r="FS1424" s="1"/>
      <c r="FT1424" s="1"/>
      <c r="FU1424" s="1"/>
      <c r="FV1424" s="1"/>
      <c r="FW1424" s="1"/>
      <c r="FX1424" s="1"/>
      <c r="FY1424" s="1"/>
      <c r="FZ1424" s="1"/>
      <c r="GA1424" s="1"/>
      <c r="GB1424" s="1"/>
      <c r="GC1424" s="1"/>
      <c r="GD1424" s="1"/>
      <c r="GE1424" s="1"/>
      <c r="GF1424" s="1"/>
      <c r="GG1424" s="1"/>
      <c r="GH1424" s="1"/>
      <c r="GI1424" s="1"/>
      <c r="GJ1424" s="1"/>
      <c r="GK1424" s="1"/>
      <c r="GL1424" s="1"/>
      <c r="GM1424" s="1"/>
      <c r="GN1424" s="1"/>
      <c r="GO1424" s="1"/>
      <c r="GP1424" s="1"/>
      <c r="GQ1424" s="1"/>
      <c r="GR1424" s="1"/>
      <c r="GS1424" s="1"/>
      <c r="GT1424" s="1"/>
      <c r="GU1424" s="1"/>
      <c r="GV1424" s="1"/>
      <c r="GW1424" s="1"/>
      <c r="GX1424" s="1"/>
    </row>
    <row r="1425" spans="1:206" s="4" customFormat="1">
      <c r="A1425" s="6"/>
      <c r="B1425" s="6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2"/>
      <c r="U1425" s="2"/>
      <c r="V1425" s="79"/>
      <c r="W1425" s="146"/>
      <c r="X1425" s="129"/>
      <c r="Y1425" s="79"/>
      <c r="Z1425" s="77"/>
      <c r="AA1425" s="77"/>
      <c r="AB1425" s="2"/>
      <c r="AC1425" s="2"/>
      <c r="AD1425" s="239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  <c r="CM1425" s="1"/>
      <c r="CN1425" s="1"/>
      <c r="CO1425" s="1"/>
      <c r="CP1425" s="1"/>
      <c r="CQ1425" s="1"/>
      <c r="CR1425" s="1"/>
      <c r="CS1425" s="1"/>
      <c r="CT1425" s="1"/>
      <c r="CU1425" s="1"/>
      <c r="CV1425" s="1"/>
      <c r="CW1425" s="1"/>
      <c r="CX1425" s="1"/>
      <c r="CY1425" s="1"/>
      <c r="CZ1425" s="1"/>
      <c r="DA1425" s="1"/>
      <c r="DB1425" s="1"/>
      <c r="DC1425" s="1"/>
      <c r="DD1425" s="1"/>
      <c r="DE1425" s="1"/>
      <c r="DF1425" s="1"/>
      <c r="DG1425" s="1"/>
      <c r="DH1425" s="1"/>
      <c r="DI1425" s="1"/>
      <c r="DJ1425" s="1"/>
      <c r="DK1425" s="1"/>
      <c r="DL1425" s="1"/>
      <c r="DM1425" s="1"/>
      <c r="DN1425" s="1"/>
      <c r="DO1425" s="1"/>
      <c r="DP1425" s="1"/>
      <c r="DQ1425" s="1"/>
      <c r="DR1425" s="1"/>
      <c r="DS1425" s="1"/>
      <c r="DT1425" s="1"/>
      <c r="DU1425" s="1"/>
      <c r="DV1425" s="1"/>
      <c r="DW1425" s="1"/>
      <c r="DX1425" s="1"/>
      <c r="DY1425" s="1"/>
      <c r="DZ1425" s="1"/>
      <c r="EA1425" s="1"/>
      <c r="EB1425" s="1"/>
      <c r="EC1425" s="1"/>
      <c r="ED1425" s="1"/>
      <c r="EE1425" s="1"/>
      <c r="EF1425" s="1"/>
      <c r="EG1425" s="1"/>
      <c r="EH1425" s="1"/>
      <c r="EI1425" s="1"/>
      <c r="EJ1425" s="1"/>
      <c r="EK1425" s="1"/>
      <c r="EL1425" s="1"/>
      <c r="EM1425" s="1"/>
      <c r="EN1425" s="1"/>
      <c r="EO1425" s="1"/>
      <c r="EP1425" s="1"/>
      <c r="EQ1425" s="1"/>
      <c r="ER1425" s="1"/>
      <c r="ES1425" s="1"/>
      <c r="ET1425" s="1"/>
      <c r="EU1425" s="1"/>
      <c r="EV1425" s="1"/>
      <c r="EW1425" s="1"/>
      <c r="EX1425" s="1"/>
      <c r="EY1425" s="1"/>
      <c r="EZ1425" s="1"/>
      <c r="FA1425" s="1"/>
      <c r="FB1425" s="1"/>
      <c r="FC1425" s="1"/>
      <c r="FD1425" s="1"/>
      <c r="FE1425" s="1"/>
      <c r="FF1425" s="1"/>
      <c r="FG1425" s="1"/>
      <c r="FH1425" s="1"/>
      <c r="FI1425" s="1"/>
      <c r="FJ1425" s="1"/>
      <c r="FK1425" s="1"/>
      <c r="FL1425" s="1"/>
      <c r="FM1425" s="1"/>
      <c r="FN1425" s="1"/>
      <c r="FO1425" s="1"/>
      <c r="FP1425" s="1"/>
      <c r="FQ1425" s="1"/>
      <c r="FR1425" s="1"/>
      <c r="FS1425" s="1"/>
      <c r="FT1425" s="1"/>
      <c r="FU1425" s="1"/>
      <c r="FV1425" s="1"/>
      <c r="FW1425" s="1"/>
      <c r="FX1425" s="1"/>
      <c r="FY1425" s="1"/>
      <c r="FZ1425" s="1"/>
      <c r="GA1425" s="1"/>
      <c r="GB1425" s="1"/>
      <c r="GC1425" s="1"/>
      <c r="GD1425" s="1"/>
      <c r="GE1425" s="1"/>
      <c r="GF1425" s="1"/>
      <c r="GG1425" s="1"/>
      <c r="GH1425" s="1"/>
      <c r="GI1425" s="1"/>
      <c r="GJ1425" s="1"/>
      <c r="GK1425" s="1"/>
      <c r="GL1425" s="1"/>
      <c r="GM1425" s="1"/>
      <c r="GN1425" s="1"/>
      <c r="GO1425" s="1"/>
      <c r="GP1425" s="1"/>
      <c r="GQ1425" s="1"/>
      <c r="GR1425" s="1"/>
      <c r="GS1425" s="1"/>
      <c r="GT1425" s="1"/>
      <c r="GU1425" s="1"/>
      <c r="GV1425" s="1"/>
      <c r="GW1425" s="1"/>
      <c r="GX1425" s="1"/>
    </row>
    <row r="1426" spans="1:206" s="4" customFormat="1">
      <c r="A1426" s="6"/>
      <c r="B1426" s="6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2"/>
      <c r="U1426" s="2"/>
      <c r="V1426" s="79"/>
      <c r="W1426" s="146"/>
      <c r="X1426" s="129"/>
      <c r="Y1426" s="79"/>
      <c r="Z1426" s="77"/>
      <c r="AA1426" s="77"/>
      <c r="AB1426" s="2"/>
      <c r="AC1426" s="2"/>
      <c r="AD1426" s="239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  <c r="CM1426" s="1"/>
      <c r="CN1426" s="1"/>
      <c r="CO1426" s="1"/>
      <c r="CP1426" s="1"/>
      <c r="CQ1426" s="1"/>
      <c r="CR1426" s="1"/>
      <c r="CS1426" s="1"/>
      <c r="CT1426" s="1"/>
      <c r="CU1426" s="1"/>
      <c r="CV1426" s="1"/>
      <c r="CW1426" s="1"/>
      <c r="CX1426" s="1"/>
      <c r="CY1426" s="1"/>
      <c r="CZ1426" s="1"/>
      <c r="DA1426" s="1"/>
      <c r="DB1426" s="1"/>
      <c r="DC1426" s="1"/>
      <c r="DD1426" s="1"/>
      <c r="DE1426" s="1"/>
      <c r="DF1426" s="1"/>
      <c r="DG1426" s="1"/>
      <c r="DH1426" s="1"/>
      <c r="DI1426" s="1"/>
      <c r="DJ1426" s="1"/>
      <c r="DK1426" s="1"/>
      <c r="DL1426" s="1"/>
      <c r="DM1426" s="1"/>
      <c r="DN1426" s="1"/>
      <c r="DO1426" s="1"/>
      <c r="DP1426" s="1"/>
      <c r="DQ1426" s="1"/>
      <c r="DR1426" s="1"/>
      <c r="DS1426" s="1"/>
      <c r="DT1426" s="1"/>
      <c r="DU1426" s="1"/>
      <c r="DV1426" s="1"/>
      <c r="DW1426" s="1"/>
      <c r="DX1426" s="1"/>
      <c r="DY1426" s="1"/>
      <c r="DZ1426" s="1"/>
      <c r="EA1426" s="1"/>
      <c r="EB1426" s="1"/>
      <c r="EC1426" s="1"/>
      <c r="ED1426" s="1"/>
      <c r="EE1426" s="1"/>
      <c r="EF1426" s="1"/>
      <c r="EG1426" s="1"/>
      <c r="EH1426" s="1"/>
      <c r="EI1426" s="1"/>
      <c r="EJ1426" s="1"/>
      <c r="EK1426" s="1"/>
      <c r="EL1426" s="1"/>
      <c r="EM1426" s="1"/>
      <c r="EN1426" s="1"/>
      <c r="EO1426" s="1"/>
      <c r="EP1426" s="1"/>
      <c r="EQ1426" s="1"/>
      <c r="ER1426" s="1"/>
      <c r="ES1426" s="1"/>
      <c r="ET1426" s="1"/>
      <c r="EU1426" s="1"/>
      <c r="EV1426" s="1"/>
      <c r="EW1426" s="1"/>
      <c r="EX1426" s="1"/>
      <c r="EY1426" s="1"/>
      <c r="EZ1426" s="1"/>
      <c r="FA1426" s="1"/>
      <c r="FB1426" s="1"/>
      <c r="FC1426" s="1"/>
      <c r="FD1426" s="1"/>
      <c r="FE1426" s="1"/>
      <c r="FF1426" s="1"/>
      <c r="FG1426" s="1"/>
      <c r="FH1426" s="1"/>
      <c r="FI1426" s="1"/>
      <c r="FJ1426" s="1"/>
      <c r="FK1426" s="1"/>
      <c r="FL1426" s="1"/>
      <c r="FM1426" s="1"/>
      <c r="FN1426" s="1"/>
      <c r="FO1426" s="1"/>
      <c r="FP1426" s="1"/>
      <c r="FQ1426" s="1"/>
      <c r="FR1426" s="1"/>
      <c r="FS1426" s="1"/>
      <c r="FT1426" s="1"/>
      <c r="FU1426" s="1"/>
      <c r="FV1426" s="1"/>
      <c r="FW1426" s="1"/>
      <c r="FX1426" s="1"/>
      <c r="FY1426" s="1"/>
      <c r="FZ1426" s="1"/>
      <c r="GA1426" s="1"/>
      <c r="GB1426" s="1"/>
      <c r="GC1426" s="1"/>
      <c r="GD1426" s="1"/>
      <c r="GE1426" s="1"/>
      <c r="GF1426" s="1"/>
      <c r="GG1426" s="1"/>
      <c r="GH1426" s="1"/>
      <c r="GI1426" s="1"/>
      <c r="GJ1426" s="1"/>
      <c r="GK1426" s="1"/>
      <c r="GL1426" s="1"/>
      <c r="GM1426" s="1"/>
      <c r="GN1426" s="1"/>
      <c r="GO1426" s="1"/>
      <c r="GP1426" s="1"/>
      <c r="GQ1426" s="1"/>
      <c r="GR1426" s="1"/>
      <c r="GS1426" s="1"/>
      <c r="GT1426" s="1"/>
      <c r="GU1426" s="1"/>
      <c r="GV1426" s="1"/>
      <c r="GW1426" s="1"/>
      <c r="GX1426" s="1"/>
    </row>
    <row r="1427" spans="1:206" s="4" customFormat="1">
      <c r="A1427" s="6"/>
      <c r="B1427" s="6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2"/>
      <c r="U1427" s="2"/>
      <c r="V1427" s="79"/>
      <c r="W1427" s="146"/>
      <c r="X1427" s="129"/>
      <c r="Y1427" s="79"/>
      <c r="Z1427" s="77"/>
      <c r="AA1427" s="77"/>
      <c r="AB1427" s="2"/>
      <c r="AC1427" s="2"/>
      <c r="AD1427" s="239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  <c r="BX1427" s="1"/>
      <c r="BY1427" s="1"/>
      <c r="BZ1427" s="1"/>
      <c r="CA1427" s="1"/>
      <c r="CB1427" s="1"/>
      <c r="CC1427" s="1"/>
      <c r="CD1427" s="1"/>
      <c r="CE1427" s="1"/>
      <c r="CF1427" s="1"/>
      <c r="CG1427" s="1"/>
      <c r="CH1427" s="1"/>
      <c r="CI1427" s="1"/>
      <c r="CJ1427" s="1"/>
      <c r="CK1427" s="1"/>
      <c r="CL1427" s="1"/>
      <c r="CM1427" s="1"/>
      <c r="CN1427" s="1"/>
      <c r="CO1427" s="1"/>
      <c r="CP1427" s="1"/>
      <c r="CQ1427" s="1"/>
      <c r="CR1427" s="1"/>
      <c r="CS1427" s="1"/>
      <c r="CT1427" s="1"/>
      <c r="CU1427" s="1"/>
      <c r="CV1427" s="1"/>
      <c r="CW1427" s="1"/>
      <c r="CX1427" s="1"/>
      <c r="CY1427" s="1"/>
      <c r="CZ1427" s="1"/>
      <c r="DA1427" s="1"/>
      <c r="DB1427" s="1"/>
      <c r="DC1427" s="1"/>
      <c r="DD1427" s="1"/>
      <c r="DE1427" s="1"/>
      <c r="DF1427" s="1"/>
      <c r="DG1427" s="1"/>
      <c r="DH1427" s="1"/>
      <c r="DI1427" s="1"/>
      <c r="DJ1427" s="1"/>
      <c r="DK1427" s="1"/>
      <c r="DL1427" s="1"/>
      <c r="DM1427" s="1"/>
      <c r="DN1427" s="1"/>
      <c r="DO1427" s="1"/>
      <c r="DP1427" s="1"/>
      <c r="DQ1427" s="1"/>
      <c r="DR1427" s="1"/>
      <c r="DS1427" s="1"/>
      <c r="DT1427" s="1"/>
      <c r="DU1427" s="1"/>
      <c r="DV1427" s="1"/>
      <c r="DW1427" s="1"/>
      <c r="DX1427" s="1"/>
      <c r="DY1427" s="1"/>
      <c r="DZ1427" s="1"/>
      <c r="EA1427" s="1"/>
      <c r="EB1427" s="1"/>
      <c r="EC1427" s="1"/>
      <c r="ED1427" s="1"/>
      <c r="EE1427" s="1"/>
      <c r="EF1427" s="1"/>
      <c r="EG1427" s="1"/>
      <c r="EH1427" s="1"/>
      <c r="EI1427" s="1"/>
      <c r="EJ1427" s="1"/>
      <c r="EK1427" s="1"/>
      <c r="EL1427" s="1"/>
      <c r="EM1427" s="1"/>
      <c r="EN1427" s="1"/>
      <c r="EO1427" s="1"/>
      <c r="EP1427" s="1"/>
      <c r="EQ1427" s="1"/>
      <c r="ER1427" s="1"/>
      <c r="ES1427" s="1"/>
      <c r="ET1427" s="1"/>
      <c r="EU1427" s="1"/>
      <c r="EV1427" s="1"/>
      <c r="EW1427" s="1"/>
      <c r="EX1427" s="1"/>
      <c r="EY1427" s="1"/>
      <c r="EZ1427" s="1"/>
      <c r="FA1427" s="1"/>
      <c r="FB1427" s="1"/>
      <c r="FC1427" s="1"/>
      <c r="FD1427" s="1"/>
      <c r="FE1427" s="1"/>
      <c r="FF1427" s="1"/>
      <c r="FG1427" s="1"/>
      <c r="FH1427" s="1"/>
      <c r="FI1427" s="1"/>
      <c r="FJ1427" s="1"/>
      <c r="FK1427" s="1"/>
      <c r="FL1427" s="1"/>
      <c r="FM1427" s="1"/>
      <c r="FN1427" s="1"/>
      <c r="FO1427" s="1"/>
      <c r="FP1427" s="1"/>
      <c r="FQ1427" s="1"/>
      <c r="FR1427" s="1"/>
      <c r="FS1427" s="1"/>
      <c r="FT1427" s="1"/>
      <c r="FU1427" s="1"/>
      <c r="FV1427" s="1"/>
      <c r="FW1427" s="1"/>
      <c r="FX1427" s="1"/>
      <c r="FY1427" s="1"/>
      <c r="FZ1427" s="1"/>
      <c r="GA1427" s="1"/>
      <c r="GB1427" s="1"/>
      <c r="GC1427" s="1"/>
      <c r="GD1427" s="1"/>
      <c r="GE1427" s="1"/>
      <c r="GF1427" s="1"/>
      <c r="GG1427" s="1"/>
      <c r="GH1427" s="1"/>
      <c r="GI1427" s="1"/>
      <c r="GJ1427" s="1"/>
      <c r="GK1427" s="1"/>
      <c r="GL1427" s="1"/>
      <c r="GM1427" s="1"/>
      <c r="GN1427" s="1"/>
      <c r="GO1427" s="1"/>
      <c r="GP1427" s="1"/>
      <c r="GQ1427" s="1"/>
      <c r="GR1427" s="1"/>
      <c r="GS1427" s="1"/>
      <c r="GT1427" s="1"/>
      <c r="GU1427" s="1"/>
      <c r="GV1427" s="1"/>
      <c r="GW1427" s="1"/>
      <c r="GX1427" s="1"/>
    </row>
    <row r="1428" spans="1:206" s="4" customFormat="1">
      <c r="A1428" s="6"/>
      <c r="B1428" s="6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2"/>
      <c r="U1428" s="2"/>
      <c r="V1428" s="79"/>
      <c r="W1428" s="146"/>
      <c r="X1428" s="129"/>
      <c r="Y1428" s="79"/>
      <c r="Z1428" s="77"/>
      <c r="AA1428" s="77"/>
      <c r="AB1428" s="2"/>
      <c r="AC1428" s="2"/>
      <c r="AD1428" s="239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  <c r="BW1428" s="1"/>
      <c r="BX1428" s="1"/>
      <c r="BY1428" s="1"/>
      <c r="BZ1428" s="1"/>
      <c r="CA1428" s="1"/>
      <c r="CB1428" s="1"/>
      <c r="CC1428" s="1"/>
      <c r="CD1428" s="1"/>
      <c r="CE1428" s="1"/>
      <c r="CF1428" s="1"/>
      <c r="CG1428" s="1"/>
      <c r="CH1428" s="1"/>
      <c r="CI1428" s="1"/>
      <c r="CJ1428" s="1"/>
      <c r="CK1428" s="1"/>
      <c r="CL1428" s="1"/>
      <c r="CM1428" s="1"/>
      <c r="CN1428" s="1"/>
      <c r="CO1428" s="1"/>
      <c r="CP1428" s="1"/>
      <c r="CQ1428" s="1"/>
      <c r="CR1428" s="1"/>
      <c r="CS1428" s="1"/>
      <c r="CT1428" s="1"/>
      <c r="CU1428" s="1"/>
      <c r="CV1428" s="1"/>
      <c r="CW1428" s="1"/>
      <c r="CX1428" s="1"/>
      <c r="CY1428" s="1"/>
      <c r="CZ1428" s="1"/>
      <c r="DA1428" s="1"/>
      <c r="DB1428" s="1"/>
      <c r="DC1428" s="1"/>
      <c r="DD1428" s="1"/>
      <c r="DE1428" s="1"/>
      <c r="DF1428" s="1"/>
      <c r="DG1428" s="1"/>
      <c r="DH1428" s="1"/>
      <c r="DI1428" s="1"/>
      <c r="DJ1428" s="1"/>
      <c r="DK1428" s="1"/>
      <c r="DL1428" s="1"/>
      <c r="DM1428" s="1"/>
      <c r="DN1428" s="1"/>
      <c r="DO1428" s="1"/>
      <c r="DP1428" s="1"/>
      <c r="DQ1428" s="1"/>
      <c r="DR1428" s="1"/>
      <c r="DS1428" s="1"/>
      <c r="DT1428" s="1"/>
      <c r="DU1428" s="1"/>
      <c r="DV1428" s="1"/>
      <c r="DW1428" s="1"/>
      <c r="DX1428" s="1"/>
      <c r="DY1428" s="1"/>
      <c r="DZ1428" s="1"/>
      <c r="EA1428" s="1"/>
      <c r="EB1428" s="1"/>
      <c r="EC1428" s="1"/>
      <c r="ED1428" s="1"/>
      <c r="EE1428" s="1"/>
      <c r="EF1428" s="1"/>
      <c r="EG1428" s="1"/>
      <c r="EH1428" s="1"/>
      <c r="EI1428" s="1"/>
      <c r="EJ1428" s="1"/>
      <c r="EK1428" s="1"/>
      <c r="EL1428" s="1"/>
      <c r="EM1428" s="1"/>
      <c r="EN1428" s="1"/>
      <c r="EO1428" s="1"/>
      <c r="EP1428" s="1"/>
      <c r="EQ1428" s="1"/>
      <c r="ER1428" s="1"/>
      <c r="ES1428" s="1"/>
      <c r="ET1428" s="1"/>
      <c r="EU1428" s="1"/>
      <c r="EV1428" s="1"/>
      <c r="EW1428" s="1"/>
      <c r="EX1428" s="1"/>
      <c r="EY1428" s="1"/>
      <c r="EZ1428" s="1"/>
      <c r="FA1428" s="1"/>
      <c r="FB1428" s="1"/>
      <c r="FC1428" s="1"/>
      <c r="FD1428" s="1"/>
      <c r="FE1428" s="1"/>
      <c r="FF1428" s="1"/>
      <c r="FG1428" s="1"/>
      <c r="FH1428" s="1"/>
      <c r="FI1428" s="1"/>
      <c r="FJ1428" s="1"/>
      <c r="FK1428" s="1"/>
      <c r="FL1428" s="1"/>
      <c r="FM1428" s="1"/>
      <c r="FN1428" s="1"/>
      <c r="FO1428" s="1"/>
      <c r="FP1428" s="1"/>
      <c r="FQ1428" s="1"/>
      <c r="FR1428" s="1"/>
      <c r="FS1428" s="1"/>
      <c r="FT1428" s="1"/>
      <c r="FU1428" s="1"/>
      <c r="FV1428" s="1"/>
      <c r="FW1428" s="1"/>
      <c r="FX1428" s="1"/>
      <c r="FY1428" s="1"/>
      <c r="FZ1428" s="1"/>
      <c r="GA1428" s="1"/>
      <c r="GB1428" s="1"/>
      <c r="GC1428" s="1"/>
      <c r="GD1428" s="1"/>
      <c r="GE1428" s="1"/>
      <c r="GF1428" s="1"/>
      <c r="GG1428" s="1"/>
      <c r="GH1428" s="1"/>
      <c r="GI1428" s="1"/>
      <c r="GJ1428" s="1"/>
      <c r="GK1428" s="1"/>
      <c r="GL1428" s="1"/>
      <c r="GM1428" s="1"/>
      <c r="GN1428" s="1"/>
      <c r="GO1428" s="1"/>
      <c r="GP1428" s="1"/>
      <c r="GQ1428" s="1"/>
      <c r="GR1428" s="1"/>
      <c r="GS1428" s="1"/>
      <c r="GT1428" s="1"/>
      <c r="GU1428" s="1"/>
      <c r="GV1428" s="1"/>
      <c r="GW1428" s="1"/>
      <c r="GX1428" s="1"/>
    </row>
    <row r="1429" spans="1:206" s="4" customFormat="1">
      <c r="A1429" s="6"/>
      <c r="B1429" s="6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2"/>
      <c r="U1429" s="2"/>
      <c r="V1429" s="79"/>
      <c r="W1429" s="146"/>
      <c r="X1429" s="129"/>
      <c r="Y1429" s="79"/>
      <c r="Z1429" s="77"/>
      <c r="AA1429" s="77"/>
      <c r="AB1429" s="2"/>
      <c r="AC1429" s="2"/>
      <c r="AD1429" s="239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  <c r="BY1429" s="1"/>
      <c r="BZ1429" s="1"/>
      <c r="CA1429" s="1"/>
      <c r="CB1429" s="1"/>
      <c r="CC1429" s="1"/>
      <c r="CD1429" s="1"/>
      <c r="CE1429" s="1"/>
      <c r="CF1429" s="1"/>
      <c r="CG1429" s="1"/>
      <c r="CH1429" s="1"/>
      <c r="CI1429" s="1"/>
      <c r="CJ1429" s="1"/>
      <c r="CK1429" s="1"/>
      <c r="CL1429" s="1"/>
      <c r="CM1429" s="1"/>
      <c r="CN1429" s="1"/>
      <c r="CO1429" s="1"/>
      <c r="CP1429" s="1"/>
      <c r="CQ1429" s="1"/>
      <c r="CR1429" s="1"/>
      <c r="CS1429" s="1"/>
      <c r="CT1429" s="1"/>
      <c r="CU1429" s="1"/>
      <c r="CV1429" s="1"/>
      <c r="CW1429" s="1"/>
      <c r="CX1429" s="1"/>
      <c r="CY1429" s="1"/>
      <c r="CZ1429" s="1"/>
      <c r="DA1429" s="1"/>
      <c r="DB1429" s="1"/>
      <c r="DC1429" s="1"/>
      <c r="DD1429" s="1"/>
      <c r="DE1429" s="1"/>
      <c r="DF1429" s="1"/>
      <c r="DG1429" s="1"/>
      <c r="DH1429" s="1"/>
      <c r="DI1429" s="1"/>
      <c r="DJ1429" s="1"/>
      <c r="DK1429" s="1"/>
      <c r="DL1429" s="1"/>
      <c r="DM1429" s="1"/>
      <c r="DN1429" s="1"/>
      <c r="DO1429" s="1"/>
      <c r="DP1429" s="1"/>
      <c r="DQ1429" s="1"/>
      <c r="DR1429" s="1"/>
      <c r="DS1429" s="1"/>
      <c r="DT1429" s="1"/>
      <c r="DU1429" s="1"/>
      <c r="DV1429" s="1"/>
      <c r="DW1429" s="1"/>
      <c r="DX1429" s="1"/>
      <c r="DY1429" s="1"/>
      <c r="DZ1429" s="1"/>
      <c r="EA1429" s="1"/>
      <c r="EB1429" s="1"/>
      <c r="EC1429" s="1"/>
      <c r="ED1429" s="1"/>
      <c r="EE1429" s="1"/>
      <c r="EF1429" s="1"/>
      <c r="EG1429" s="1"/>
      <c r="EH1429" s="1"/>
      <c r="EI1429" s="1"/>
      <c r="EJ1429" s="1"/>
      <c r="EK1429" s="1"/>
      <c r="EL1429" s="1"/>
      <c r="EM1429" s="1"/>
      <c r="EN1429" s="1"/>
      <c r="EO1429" s="1"/>
      <c r="EP1429" s="1"/>
      <c r="EQ1429" s="1"/>
      <c r="ER1429" s="1"/>
      <c r="ES1429" s="1"/>
      <c r="ET1429" s="1"/>
      <c r="EU1429" s="1"/>
      <c r="EV1429" s="1"/>
      <c r="EW1429" s="1"/>
      <c r="EX1429" s="1"/>
      <c r="EY1429" s="1"/>
      <c r="EZ1429" s="1"/>
      <c r="FA1429" s="1"/>
      <c r="FB1429" s="1"/>
      <c r="FC1429" s="1"/>
      <c r="FD1429" s="1"/>
      <c r="FE1429" s="1"/>
      <c r="FF1429" s="1"/>
      <c r="FG1429" s="1"/>
      <c r="FH1429" s="1"/>
      <c r="FI1429" s="1"/>
      <c r="FJ1429" s="1"/>
      <c r="FK1429" s="1"/>
      <c r="FL1429" s="1"/>
      <c r="FM1429" s="1"/>
      <c r="FN1429" s="1"/>
      <c r="FO1429" s="1"/>
      <c r="FP1429" s="1"/>
      <c r="FQ1429" s="1"/>
      <c r="FR1429" s="1"/>
      <c r="FS1429" s="1"/>
      <c r="FT1429" s="1"/>
      <c r="FU1429" s="1"/>
      <c r="FV1429" s="1"/>
      <c r="FW1429" s="1"/>
      <c r="FX1429" s="1"/>
      <c r="FY1429" s="1"/>
      <c r="FZ1429" s="1"/>
      <c r="GA1429" s="1"/>
      <c r="GB1429" s="1"/>
      <c r="GC1429" s="1"/>
      <c r="GD1429" s="1"/>
      <c r="GE1429" s="1"/>
      <c r="GF1429" s="1"/>
      <c r="GG1429" s="1"/>
      <c r="GH1429" s="1"/>
      <c r="GI1429" s="1"/>
      <c r="GJ1429" s="1"/>
      <c r="GK1429" s="1"/>
      <c r="GL1429" s="1"/>
      <c r="GM1429" s="1"/>
      <c r="GN1429" s="1"/>
      <c r="GO1429" s="1"/>
      <c r="GP1429" s="1"/>
      <c r="GQ1429" s="1"/>
      <c r="GR1429" s="1"/>
      <c r="GS1429" s="1"/>
      <c r="GT1429" s="1"/>
      <c r="GU1429" s="1"/>
      <c r="GV1429" s="1"/>
      <c r="GW1429" s="1"/>
      <c r="GX1429" s="1"/>
    </row>
  </sheetData>
  <mergeCells count="26">
    <mergeCell ref="J12:AN12"/>
    <mergeCell ref="A8:AC8"/>
    <mergeCell ref="J10:AN10"/>
    <mergeCell ref="J11:AN11"/>
    <mergeCell ref="X1:AB1"/>
    <mergeCell ref="X2:AC5"/>
    <mergeCell ref="A6:AC6"/>
    <mergeCell ref="A7:AC7"/>
    <mergeCell ref="V18:AA20"/>
    <mergeCell ref="J13:AN13"/>
    <mergeCell ref="J14:AN14"/>
    <mergeCell ref="J15:AN15"/>
    <mergeCell ref="J16:AN16"/>
    <mergeCell ref="J19:S19"/>
    <mergeCell ref="J20:K21"/>
    <mergeCell ref="L20:L21"/>
    <mergeCell ref="A19:A20"/>
    <mergeCell ref="C19:E21"/>
    <mergeCell ref="F19:G21"/>
    <mergeCell ref="H19:I21"/>
    <mergeCell ref="AB18:AC20"/>
    <mergeCell ref="C18:S18"/>
    <mergeCell ref="M20:N21"/>
    <mergeCell ref="O20:S21"/>
    <mergeCell ref="T18:T21"/>
    <mergeCell ref="U18:U21"/>
  </mergeCells>
  <phoneticPr fontId="42" type="noConversion"/>
  <pageMargins left="0.27559055118110237" right="0.19685039370078741" top="0.86614173228346458" bottom="0.19685039370078741" header="0.19685039370078741" footer="0.19685039370078741"/>
  <pageSetup paperSize="9" scale="59" firstPageNumber="32" fitToHeight="0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муниц.прогр. на 2015-2020гг </vt:lpstr>
      <vt:lpstr>'муниц.прогр. на 2015-2020гг '!Заголовки_для_печати</vt:lpstr>
      <vt:lpstr>'муниц.прогр. на 2015-2020гг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mahinistka</cp:lastModifiedBy>
  <cp:lastPrinted>2018-03-28T11:39:50Z</cp:lastPrinted>
  <dcterms:created xsi:type="dcterms:W3CDTF">2011-12-09T07:36:49Z</dcterms:created>
  <dcterms:modified xsi:type="dcterms:W3CDTF">2018-03-28T11:40:30Z</dcterms:modified>
</cp:coreProperties>
</file>