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5480" windowHeight="10920"/>
  </bookViews>
  <sheets>
    <sheet name="муниц.прогр. на 2015-2020гг" sheetId="9" r:id="rId1"/>
  </sheets>
  <definedNames>
    <definedName name="_xlnm.Print_Titles" localSheetId="0">'муниц.прогр. на 2015-2020гг'!$25:$28</definedName>
    <definedName name="_xlnm.Print_Area" localSheetId="0">'муниц.прогр. на 2015-2020гг'!$C$1:$AC$312</definedName>
  </definedNames>
  <calcPr calcId="114210" fullCalcOnLoad="1"/>
</workbook>
</file>

<file path=xl/calcChain.xml><?xml version="1.0" encoding="utf-8"?>
<calcChain xmlns="http://schemas.openxmlformats.org/spreadsheetml/2006/main">
  <c r="X281" i="9"/>
  <c r="X286"/>
  <c r="X116"/>
  <c r="X172"/>
  <c r="X58"/>
  <c r="V286"/>
  <c r="Y291"/>
  <c r="Y290"/>
  <c r="Y289"/>
  <c r="Y267"/>
  <c r="X267"/>
  <c r="AA198"/>
  <c r="V204"/>
  <c r="AB205"/>
  <c r="Z246"/>
  <c r="AA246"/>
  <c r="Z222"/>
  <c r="Z224"/>
  <c r="Z226"/>
  <c r="Z228"/>
  <c r="Z230"/>
  <c r="Z232"/>
  <c r="Z234"/>
  <c r="Z236"/>
  <c r="Z238"/>
  <c r="Z240"/>
  <c r="Z242"/>
  <c r="Z248"/>
  <c r="Z250"/>
  <c r="Z252"/>
  <c r="AA252"/>
  <c r="Z254"/>
  <c r="AA254"/>
  <c r="Z256"/>
  <c r="Z260"/>
  <c r="AA260"/>
  <c r="Z262"/>
  <c r="AA262"/>
  <c r="Z264"/>
  <c r="AA264"/>
  <c r="X212"/>
  <c r="X204"/>
  <c r="Y212"/>
  <c r="Y204"/>
  <c r="AA222"/>
  <c r="AA224"/>
  <c r="AA226"/>
  <c r="AA228"/>
  <c r="AA230"/>
  <c r="AA232"/>
  <c r="AA234"/>
  <c r="AA236"/>
  <c r="AA238"/>
  <c r="AA240"/>
  <c r="AA242"/>
  <c r="AA248"/>
  <c r="AA256"/>
  <c r="AB278"/>
  <c r="AB178"/>
  <c r="Z258"/>
  <c r="AA258"/>
  <c r="AB207"/>
  <c r="Z285"/>
  <c r="AA285"/>
  <c r="AB285"/>
  <c r="Z284"/>
  <c r="AA284"/>
  <c r="AB284"/>
  <c r="W281"/>
  <c r="V281"/>
  <c r="W172"/>
  <c r="X151"/>
  <c r="Z269"/>
  <c r="Z273"/>
  <c r="Y273"/>
  <c r="X273"/>
  <c r="Z271"/>
  <c r="AA271"/>
  <c r="Y85"/>
  <c r="X85"/>
  <c r="Y116"/>
  <c r="AA275"/>
  <c r="AA273"/>
  <c r="W273"/>
  <c r="V273"/>
  <c r="W267"/>
  <c r="W266"/>
  <c r="V267"/>
  <c r="V266"/>
  <c r="X139"/>
  <c r="Y58"/>
  <c r="W85"/>
  <c r="W139"/>
  <c r="V139"/>
  <c r="Y139"/>
  <c r="Z139"/>
  <c r="AA139"/>
  <c r="AB139"/>
  <c r="W116"/>
  <c r="V116"/>
  <c r="V84"/>
  <c r="AA137"/>
  <c r="Z137"/>
  <c r="Y137"/>
  <c r="X137"/>
  <c r="V137"/>
  <c r="W58"/>
  <c r="X37"/>
  <c r="X36"/>
  <c r="W151"/>
  <c r="AA193"/>
  <c r="Z193"/>
  <c r="Y183"/>
  <c r="Y172"/>
  <c r="Z185"/>
  <c r="AA185"/>
  <c r="AB60"/>
  <c r="W311"/>
  <c r="X311"/>
  <c r="Y311"/>
  <c r="Z311"/>
  <c r="AA311"/>
  <c r="Z216"/>
  <c r="AA216"/>
  <c r="AB216"/>
  <c r="Z215"/>
  <c r="AA215"/>
  <c r="AB215"/>
  <c r="Z214"/>
  <c r="Z213"/>
  <c r="AA213"/>
  <c r="AB213"/>
  <c r="AB211"/>
  <c r="AB206"/>
  <c r="V151"/>
  <c r="V172"/>
  <c r="Z160"/>
  <c r="AA160"/>
  <c r="Z165"/>
  <c r="AA165"/>
  <c r="Z180"/>
  <c r="AA180"/>
  <c r="Z106"/>
  <c r="AA106"/>
  <c r="Z109"/>
  <c r="AA109"/>
  <c r="Z120"/>
  <c r="Z123"/>
  <c r="AA123"/>
  <c r="AA126"/>
  <c r="AA129"/>
  <c r="Z56"/>
  <c r="AA56"/>
  <c r="AA37"/>
  <c r="Z66"/>
  <c r="Z58"/>
  <c r="V37"/>
  <c r="V58"/>
  <c r="V36"/>
  <c r="W37"/>
  <c r="W67"/>
  <c r="Y37"/>
  <c r="V245"/>
  <c r="W212"/>
  <c r="W204"/>
  <c r="AB219"/>
  <c r="AA75"/>
  <c r="Z75"/>
  <c r="Y75"/>
  <c r="X75"/>
  <c r="W75"/>
  <c r="V67"/>
  <c r="Z291"/>
  <c r="AA291"/>
  <c r="Z290"/>
  <c r="AA290"/>
  <c r="X295"/>
  <c r="AB295"/>
  <c r="AB175"/>
  <c r="AB174"/>
  <c r="AB173"/>
  <c r="AB115"/>
  <c r="AB63"/>
  <c r="Z57"/>
  <c r="AA57"/>
  <c r="V152"/>
  <c r="AB217"/>
  <c r="Z292"/>
  <c r="AA292"/>
  <c r="AB292"/>
  <c r="Z293"/>
  <c r="AA294"/>
  <c r="V296"/>
  <c r="W296"/>
  <c r="X296"/>
  <c r="Z91"/>
  <c r="AA91"/>
  <c r="Z158"/>
  <c r="AA158"/>
  <c r="Z155"/>
  <c r="Y151"/>
  <c r="AA295"/>
  <c r="Y295"/>
  <c r="Z295"/>
  <c r="Z99"/>
  <c r="AA99"/>
  <c r="W150"/>
  <c r="W164"/>
  <c r="AA293"/>
  <c r="AA155"/>
  <c r="AA214"/>
  <c r="AB214"/>
  <c r="V150"/>
  <c r="V193"/>
  <c r="Z37"/>
  <c r="Z36"/>
  <c r="Y84"/>
  <c r="Y100"/>
  <c r="AA120"/>
  <c r="V221"/>
  <c r="Y266"/>
  <c r="Y268"/>
  <c r="V259"/>
  <c r="W84"/>
  <c r="W92"/>
  <c r="V164"/>
  <c r="V169"/>
  <c r="Y95"/>
  <c r="W110"/>
  <c r="W102"/>
  <c r="W135"/>
  <c r="W127"/>
  <c r="W107"/>
  <c r="W137"/>
  <c r="AB137"/>
  <c r="W95"/>
  <c r="W133"/>
  <c r="V181"/>
  <c r="V156"/>
  <c r="V184"/>
  <c r="W169"/>
  <c r="V159"/>
  <c r="W181"/>
  <c r="W159"/>
  <c r="W186"/>
  <c r="AA250"/>
  <c r="W124"/>
  <c r="W121"/>
  <c r="W97"/>
  <c r="W130"/>
  <c r="W100"/>
  <c r="W104"/>
  <c r="V191"/>
  <c r="W193"/>
  <c r="V189"/>
  <c r="W161"/>
  <c r="V186"/>
  <c r="W221"/>
  <c r="W259"/>
  <c r="V45"/>
  <c r="V54"/>
  <c r="V51"/>
  <c r="V73"/>
  <c r="Y102"/>
  <c r="V166"/>
  <c r="V161"/>
  <c r="AA116"/>
  <c r="V279"/>
  <c r="W279"/>
  <c r="W280"/>
  <c r="X279"/>
  <c r="W36"/>
  <c r="AA212"/>
  <c r="AA204"/>
  <c r="X266"/>
  <c r="X268"/>
  <c r="W166"/>
  <c r="Z151"/>
  <c r="AA85"/>
  <c r="Z116"/>
  <c r="Y150"/>
  <c r="X280"/>
  <c r="Z212"/>
  <c r="Y36"/>
  <c r="AB293"/>
  <c r="Z267"/>
  <c r="Z266"/>
  <c r="AA269"/>
  <c r="AA267"/>
  <c r="Z268"/>
  <c r="X150"/>
  <c r="X189"/>
  <c r="X84"/>
  <c r="X73"/>
  <c r="Y286"/>
  <c r="Y279"/>
  <c r="Z289"/>
  <c r="V280"/>
  <c r="V133"/>
  <c r="V135"/>
  <c r="V107"/>
  <c r="V130"/>
  <c r="V97"/>
  <c r="V127"/>
  <c r="V121"/>
  <c r="V92"/>
  <c r="V95"/>
  <c r="V124"/>
  <c r="V110"/>
  <c r="V102"/>
  <c r="V100"/>
  <c r="V104"/>
  <c r="Y31"/>
  <c r="Y73"/>
  <c r="X245"/>
  <c r="X221"/>
  <c r="X259"/>
  <c r="AA266"/>
  <c r="AA268"/>
  <c r="Z73"/>
  <c r="Y159"/>
  <c r="Y193"/>
  <c r="Y164"/>
  <c r="Y169"/>
  <c r="Y191"/>
  <c r="Y184"/>
  <c r="Y189"/>
  <c r="W70"/>
  <c r="W51"/>
  <c r="W54"/>
  <c r="W45"/>
  <c r="W31"/>
  <c r="W48"/>
  <c r="W73"/>
  <c r="W30"/>
  <c r="Z204"/>
  <c r="AA151"/>
  <c r="AA84"/>
  <c r="AB290"/>
  <c r="V31"/>
  <c r="W245"/>
  <c r="AB291"/>
  <c r="W189"/>
  <c r="W184"/>
  <c r="W191"/>
  <c r="V48"/>
  <c r="V70"/>
  <c r="V75"/>
  <c r="AB75"/>
  <c r="Y296"/>
  <c r="Z296"/>
  <c r="AA296"/>
  <c r="W156"/>
  <c r="Y133"/>
  <c r="Z183"/>
  <c r="Z85"/>
  <c r="Z84"/>
  <c r="Y135"/>
  <c r="AA66"/>
  <c r="AA58"/>
  <c r="AA36"/>
  <c r="X133"/>
  <c r="X135"/>
  <c r="X102"/>
  <c r="X100"/>
  <c r="X164"/>
  <c r="X159"/>
  <c r="X169"/>
  <c r="X30"/>
  <c r="X191"/>
  <c r="X193"/>
  <c r="X184"/>
  <c r="X31"/>
  <c r="X95"/>
  <c r="AA73"/>
  <c r="Z172"/>
  <c r="AA183"/>
  <c r="Z102"/>
  <c r="Z133"/>
  <c r="AA133"/>
  <c r="AB133"/>
  <c r="Z95"/>
  <c r="Z135"/>
  <c r="Z100"/>
  <c r="AA102"/>
  <c r="AA95"/>
  <c r="AA135"/>
  <c r="AA100"/>
  <c r="AB296"/>
  <c r="AB73"/>
  <c r="AA289"/>
  <c r="Z286"/>
  <c r="AB135"/>
  <c r="Z279"/>
  <c r="Z280"/>
  <c r="AA172"/>
  <c r="AA150"/>
  <c r="AA184"/>
  <c r="Z150"/>
  <c r="AA286"/>
  <c r="AB289"/>
  <c r="Y280"/>
  <c r="Y30"/>
  <c r="AA279"/>
  <c r="AA280"/>
  <c r="Z191"/>
  <c r="Z189"/>
  <c r="Z164"/>
  <c r="Z169"/>
  <c r="Z159"/>
  <c r="Z184"/>
  <c r="AB184"/>
  <c r="Z30"/>
  <c r="Z31"/>
  <c r="AA189"/>
  <c r="AA169"/>
  <c r="AA164"/>
  <c r="AA191"/>
  <c r="AA159"/>
  <c r="AA30"/>
  <c r="AA31"/>
  <c r="AB169"/>
  <c r="AB189"/>
</calcChain>
</file>

<file path=xl/sharedStrings.xml><?xml version="1.0" encoding="utf-8"?>
<sst xmlns="http://schemas.openxmlformats.org/spreadsheetml/2006/main" count="1019" uniqueCount="328">
  <si>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 «Количество объектов,  из числа учреждений дополнительного образования в области культуры оборудованных необходимыми средствами для беспрепятственного доступа лиц с ограниченными возможностями»</t>
    </r>
  </si>
  <si>
    <t>П</t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</si>
  <si>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«Количество  приобретенных журналов и книг в рамках комплектования книжных фондов (федеральный бюджет)»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</si>
  <si>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Процент обеспеченности муниципальных учреждений культурно-досугового типа города Ржева Тверской области в соответствии с нормативами, необходимыми для качественного оказания муниципальных услуг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</si>
  <si>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Процент обеспеченности муниципальных образовательных учреждений дополнительного образования детей  в области культуры города Ржева Тверской области в соответствии с нормативами, необходимыми для качественного оказания муниципальных услуг
</t>
    </r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</si>
  <si>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 Доля муниципальных образовательных учреждений дополнительного образования детей в области культуры, пополняющих фонд учреждения музыкальными инструментами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</si>
  <si>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 казенных муниципальных учреждений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</si>
  <si>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1 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 бюджетных муниципальных учреждений культурно-досугового типа за счет средств бюджета города Ржева в общем объёме средств,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</si>
  <si>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«Доля расходов на укрепление материально-технической базы бюджетных муниципальных учреждений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</si>
  <si>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Доля муниципальных учреждений культуры, пополняющих фонд учреждения современным оборудованием</t>
    </r>
  </si>
  <si>
    <r>
      <rPr>
        <b/>
        <sz val="11"/>
        <rFont val="Times New Roman"/>
        <family val="1"/>
        <charset val="204"/>
      </rPr>
      <t xml:space="preserve">Показатель1 </t>
    </r>
    <r>
      <rPr>
        <sz val="11"/>
        <rFont val="Times New Roman"/>
        <family val="1"/>
        <charset val="204"/>
      </rPr>
      <t xml:space="preserve">  «Доля расходов на проведение противопожарных мероприятий в казенных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</si>
  <si>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t xml:space="preserve">Показатель2 </t>
    </r>
    <r>
      <rPr>
        <sz val="11"/>
        <rFont val="Times New Roman"/>
        <family val="1"/>
        <charset val="204"/>
      </rPr>
      <t xml:space="preserve">«Доля казенных муниципальных учреждениях культурно-досугового типа, полностью отвечающих требованиям пожарной безопасности»
</t>
    </r>
  </si>
  <si>
    <r>
      <rPr>
        <b/>
        <sz val="11"/>
        <rFont val="Times New Roman"/>
        <family val="1"/>
        <charset val="204"/>
      </rPr>
      <t xml:space="preserve">Показатель1  </t>
    </r>
    <r>
      <rPr>
        <sz val="11"/>
        <rFont val="Times New Roman"/>
        <family val="1"/>
        <charset val="204"/>
      </rPr>
      <t xml:space="preserve"> «Доля расходов на проведение ремонтных работ в казенных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</si>
  <si>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Показатель1  </t>
    </r>
    <r>
      <rPr>
        <sz val="11"/>
        <rFont val="Times New Roman"/>
        <family val="1"/>
        <charset val="204"/>
      </rPr>
      <t xml:space="preserve"> «Доля расходов на проведение ремонтных работ в бюджетных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</si>
  <si>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t xml:space="preserve">Показатель </t>
    </r>
    <r>
      <rPr>
        <sz val="11"/>
        <rFont val="Times New Roman"/>
        <family val="1"/>
        <charset val="204"/>
      </rPr>
      <t>«Объем выполненных ремонтных работ в муниципальных учреждений культуры Тверской области  от объема запланированных работ»</t>
    </r>
  </si>
  <si>
    <r>
      <rPr>
        <b/>
        <sz val="11"/>
        <rFont val="Times New Roman"/>
        <family val="1"/>
        <charset val="204"/>
      </rPr>
      <t xml:space="preserve">Показатель 1  </t>
    </r>
    <r>
      <rPr>
        <sz val="11"/>
        <rFont val="Times New Roman"/>
        <family val="1"/>
        <charset val="204"/>
      </rPr>
      <t xml:space="preserve"> «Доля расходов на обновление библиотечного фонда за счет средств бюджета города Ржева в общем объёме средств выделенных на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</si>
  <si>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>Показатель 2 «</t>
    </r>
    <r>
      <rPr>
        <sz val="11"/>
        <rFont val="Times New Roman"/>
        <family val="1"/>
        <charset val="204"/>
      </rPr>
      <t>Доля приобретенной литературы к запланированному объему»</t>
    </r>
  </si>
  <si>
    <r>
      <rPr>
        <b/>
        <sz val="11"/>
        <rFont val="Times New Roman"/>
        <family val="1"/>
        <charset val="204"/>
      </rPr>
      <t xml:space="preserve">Показатель 1  </t>
    </r>
    <r>
      <rPr>
        <sz val="11"/>
        <rFont val="Times New Roman"/>
        <family val="1"/>
        <charset val="204"/>
      </rPr>
      <t xml:space="preserve"> «Доля расходов на проведение ремонта  в казенном учреждении МУК «Ржевская ЦБС» за счет средств бюджета города Ржева в общем объёме средств выделенных для  МУК «Ржевская централизованная библиотечная система»</t>
    </r>
  </si>
  <si>
    <r>
      <t xml:space="preserve">Показатель 2 </t>
    </r>
    <r>
      <rPr>
        <sz val="11"/>
        <rFont val="Times New Roman"/>
        <family val="1"/>
        <charset val="204"/>
      </rPr>
      <t>«Доля выполненных работ от общего объема запланированных работ»</t>
    </r>
  </si>
  <si>
    <t>Показатель  «Количество участников  Открытого праздника Гармонистов»</t>
  </si>
  <si>
    <r>
      <t>Мероприятие  2.017</t>
    </r>
    <r>
      <rPr>
        <sz val="11"/>
        <rFont val="Times New Roman"/>
        <family val="1"/>
        <charset val="204"/>
      </rPr>
      <t xml:space="preserve"> «Организация и проведение Открытого праздника Гармонистов»</t>
    </r>
  </si>
  <si>
    <r>
      <t xml:space="preserve">Мероприятие  2.018  </t>
    </r>
    <r>
      <rPr>
        <sz val="11"/>
        <rFont val="Times New Roman"/>
        <family val="1"/>
        <charset val="204"/>
      </rPr>
      <t>«Организация  и проведение мероприятий в казенных учреждениях, посвященных значимым событиям культуры и развитию культурного  сотрудничества в городе Ржеве Тверской области»</t>
    </r>
  </si>
  <si>
    <r>
      <t>Мероприятие  2.019</t>
    </r>
    <r>
      <rPr>
        <sz val="11"/>
        <rFont val="Times New Roman"/>
        <family val="1"/>
        <charset val="204"/>
      </rPr>
      <t xml:space="preserve">  «Проведение праздничных мероприятий, посвященных  неделе детской и юношеской книге»</t>
    </r>
  </si>
  <si>
    <r>
      <rPr>
        <b/>
        <sz val="11"/>
        <rFont val="Times New Roman"/>
        <family val="1"/>
        <charset val="204"/>
      </rPr>
      <t xml:space="preserve">Мероприятие  2.020 </t>
    </r>
    <r>
      <rPr>
        <sz val="11"/>
        <rFont val="Times New Roman"/>
        <family val="1"/>
        <charset val="204"/>
      </rPr>
      <t>«Проведение мероприятий, посвященных Общероссийскому Дню библиотек»</t>
    </r>
  </si>
  <si>
    <r>
      <rPr>
        <b/>
        <sz val="11"/>
        <rFont val="Times New Roman"/>
        <family val="1"/>
        <charset val="204"/>
      </rPr>
      <t xml:space="preserve">Мероприятие 2.001 </t>
    </r>
    <r>
      <rPr>
        <sz val="11"/>
        <rFont val="Times New Roman"/>
        <family val="1"/>
        <charset val="204"/>
      </rPr>
      <t>«Проведение ремонта в казенном учреждении ЦО г. Ржева»</t>
    </r>
  </si>
  <si>
    <t xml:space="preserve">"Приложение 1 к Муниципальной программе города Ржева Тверской области «Развитие культуры города Ржева Тверской области"  на 2014 - 2019 годы </t>
  </si>
  <si>
    <t>Мероприятие  2.008   «Расходы на комплектование книжных фондов библиотек муниципальных образований и государственных библиотек городов Москвы и Санкт-Петербурга (федеральный бюджет) »</t>
  </si>
  <si>
    <t>Л</t>
  </si>
  <si>
    <r>
      <rPr>
        <b/>
        <sz val="11"/>
        <rFont val="Times New Roman"/>
        <family val="1"/>
        <charset val="204"/>
      </rPr>
      <t xml:space="preserve">Мероприятие  2.008 </t>
    </r>
    <r>
      <rPr>
        <sz val="11"/>
        <rFont val="Times New Roman"/>
        <family val="1"/>
        <charset val="204"/>
      </rPr>
      <t>«Обеспечение беспрепятственного доступа лиц с ограниченными возможностями в учреждениях дополнительного образования в области культуры»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</si>
  <si>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Количество  массовых мероприятий, проводимых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</si>
  <si>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 xml:space="preserve"> Количество посетителей массовых мероприятий, проводимых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</si>
  <si>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Количество экземпляров библиотечного фонда</t>
    </r>
  </si>
  <si>
    <r>
      <rPr>
        <b/>
        <sz val="11"/>
        <rFont val="Times New Roman"/>
        <family val="1"/>
        <charset val="204"/>
      </rPr>
      <t>Показатель  4</t>
    </r>
    <r>
      <rPr>
        <sz val="11"/>
        <rFont val="Times New Roman"/>
        <family val="1"/>
        <charset val="204"/>
      </rPr>
      <t xml:space="preserve">  Средняя книгообеспеченность (количество изданий в библиотеках на количество читателей)</t>
    </r>
  </si>
  <si>
    <r>
      <rPr>
        <b/>
        <sz val="11"/>
        <rFont val="Times New Roman"/>
        <family val="1"/>
        <charset val="204"/>
      </rPr>
      <t>Показатель  5</t>
    </r>
    <r>
      <rPr>
        <sz val="11"/>
        <rFont val="Times New Roman"/>
        <family val="1"/>
        <charset val="204"/>
      </rPr>
      <t xml:space="preserve">  Количество поступлений новых изданий (книг и периодических изданий) на 1000 жителей</t>
    </r>
  </si>
  <si>
    <r>
      <rPr>
        <b/>
        <sz val="11"/>
        <rFont val="Times New Roman"/>
        <family val="1"/>
        <charset val="204"/>
      </rPr>
      <t>Показатель  6</t>
    </r>
    <r>
      <rPr>
        <sz val="11"/>
        <rFont val="Times New Roman"/>
        <family val="1"/>
        <charset val="204"/>
      </rPr>
      <t xml:space="preserve">  Количество специалистов сферы культуры, прошедших повышение квалификации
</t>
    </r>
  </si>
  <si>
    <r>
      <rPr>
        <b/>
        <sz val="11"/>
        <rFont val="Times New Roman"/>
        <family val="1"/>
        <charset val="204"/>
      </rPr>
      <t>Мероприятие 2.002</t>
    </r>
    <r>
      <rPr>
        <sz val="11"/>
        <rFont val="Times New Roman"/>
        <family val="1"/>
        <charset val="204"/>
      </rPr>
      <t xml:space="preserve">   «Капитальный ремонт объектов  муниципальной собственности» </t>
    </r>
  </si>
  <si>
    <r>
      <rPr>
        <b/>
        <sz val="11"/>
        <rFont val="Times New Roman"/>
        <family val="1"/>
        <charset val="204"/>
      </rPr>
      <t>Мероприятие  2.003</t>
    </r>
    <r>
      <rPr>
        <sz val="11"/>
        <rFont val="Times New Roman"/>
        <family val="1"/>
        <charset val="204"/>
      </rPr>
      <t xml:space="preserve"> «Проведение ремонта в казенном учреждении МУК Ржевская ЦБС» (местный бюджет)</t>
    </r>
  </si>
  <si>
    <r>
      <rPr>
        <b/>
        <sz val="11"/>
        <rFont val="Times New Roman"/>
        <family val="1"/>
        <charset val="204"/>
      </rPr>
      <t>Мероприятие  2.004</t>
    </r>
    <r>
      <rPr>
        <sz val="11"/>
        <rFont val="Times New Roman"/>
        <family val="1"/>
        <charset val="204"/>
      </rPr>
      <t xml:space="preserve">   «Комплектование библиотечных фондов библиотек муниципальных образований Тверской области» (областной бюджет)</t>
    </r>
  </si>
  <si>
    <r>
      <rPr>
        <b/>
        <sz val="11"/>
        <rFont val="Times New Roman"/>
        <family val="1"/>
        <charset val="204"/>
      </rPr>
      <t>Мероприятие  2.005</t>
    </r>
    <r>
      <rPr>
        <sz val="11"/>
        <rFont val="Times New Roman"/>
        <family val="1"/>
        <charset val="204"/>
      </rPr>
      <t xml:space="preserve"> Расходы на комплектование книжных фондов библиотек МО и государственных библиотек городов Москвы и Санкт- Петербурга (федеральный бюджет)</t>
    </r>
  </si>
  <si>
    <r>
      <rPr>
        <b/>
        <sz val="10"/>
        <rFont val="Times New Roman"/>
        <family val="1"/>
        <charset val="204"/>
      </rPr>
      <t xml:space="preserve">Мероприятие  2.006 </t>
    </r>
    <r>
      <rPr>
        <sz val="10"/>
        <rFont val="Times New Roman"/>
        <family val="1"/>
        <charset val="204"/>
      </rPr>
      <t xml:space="preserve"> Расходы на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оцифровки»</t>
    </r>
  </si>
  <si>
    <t>Задача   1.  «Сохранение и развитие выставочного дела в городе Ржеве Тверской области»</t>
  </si>
  <si>
    <r>
      <rPr>
        <b/>
        <sz val="11"/>
        <rFont val="Times New Roman"/>
        <family val="1"/>
        <charset val="204"/>
      </rPr>
      <t xml:space="preserve">Показатель  1 </t>
    </r>
    <r>
      <rPr>
        <sz val="11"/>
        <rFont val="Times New Roman"/>
        <family val="1"/>
        <charset val="204"/>
      </rPr>
      <t xml:space="preserve"> Количество мероприятий, проводимых МУК «Ржевский Выставочный  зал»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</si>
  <si>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 xml:space="preserve"> Количество посещений  МУК «Ржевский Выставочный  зал»</t>
    </r>
  </si>
  <si>
    <t>Задача   2. «Сохранение и развитие самодеятельного и народного творчества в городе Ржеве Тверской области»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</si>
  <si>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Количество культурно-массовых мероприятий, проводимых в учреждениях культуры в г.Ржеве Тверской области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</si>
  <si>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 xml:space="preserve">  Количество посетителей культурно-массовых мероприятий, проводимых в учреждениях культуры в г.Ржеве Тверской области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</si>
  <si>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  Количество  любительских формирований самодеятельного народного творчества в учреждениях культурно-досугового типа</t>
    </r>
  </si>
  <si>
    <r>
      <rPr>
        <b/>
        <sz val="11"/>
        <rFont val="Times New Roman"/>
        <family val="1"/>
        <charset val="204"/>
      </rPr>
      <t>Показатель  4</t>
    </r>
    <r>
      <rPr>
        <sz val="11"/>
        <rFont val="Times New Roman"/>
        <family val="1"/>
        <charset val="204"/>
      </rPr>
      <t xml:space="preserve"> Количество участников любительских формирований самодеятельного народного творчества в учреждениях культурно-досугового типа</t>
    </r>
  </si>
  <si>
    <t>Задача  1.  «Совершенствование механизмов обслуживания  учреждений подведомственных Отделу культуры администрации г. Ржева»</t>
  </si>
  <si>
    <r>
      <t>Мероприятие  1.001 «</t>
    </r>
    <r>
      <rPr>
        <sz val="11"/>
        <rFont val="Times New Roman"/>
        <family val="1"/>
        <charset val="204"/>
      </rPr>
      <t xml:space="preserve"> Обеспечение деятельности казенного учреждения  "ЦО г. Ржева"  (в части совершенствования оплаты труда категорий работников, на которые не распространяются Указы Президента РФ)» </t>
    </r>
  </si>
  <si>
    <t>-</t>
  </si>
  <si>
    <t>1. Обеспечение деятельности главного администратора программы и администраторов  программы</t>
  </si>
  <si>
    <t>7. Показатель - показатель цели подпрограммы, показатель задачи подпрограммы, показатель мероприятия подпрограммы (административного мероприятия).</t>
  </si>
  <si>
    <t>1.004 Обеспечение деятельности подведомственных учреждений (в части гашения кредиторской задолженности)</t>
  </si>
  <si>
    <t>(да-1/нет-0)</t>
  </si>
  <si>
    <t>Подпрограмма 2  «Улучшение условий организации досуга и обеспечение жителей города Ржева услугами организаций культуры"</t>
  </si>
  <si>
    <t>да-1/нет-0</t>
  </si>
  <si>
    <t>Задача  2. «Укрепление и развитие материально-технической базы КУ «Центр Обслуживания учреждений подведомственных Отделу культуры г.Ржева»</t>
  </si>
  <si>
    <r>
      <t xml:space="preserve">Мероприятие  1.006 </t>
    </r>
    <r>
      <rPr>
        <sz val="11"/>
        <rFont val="Times New Roman"/>
        <family val="1"/>
        <charset val="204"/>
      </rPr>
      <t>«Обеспечение деятельности подведомственных учреждений (в части гашения кредиторской задолженности )»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</si>
  <si>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«Количество муниципальных учреждений дополнительного образования детей в области культуры, имеющих просроченную кредиторскую задолженность»</t>
    </r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</si>
  <si>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«Проведение капитального ремонта в казенном учреждении МУК Ржевская ЦБС»</t>
    </r>
  </si>
  <si>
    <t>Н</t>
  </si>
  <si>
    <r>
      <rPr>
        <b/>
        <sz val="11"/>
        <rFont val="Times New Roman"/>
        <family val="1"/>
        <charset val="204"/>
      </rPr>
      <t>Мероприятие  2.011</t>
    </r>
    <r>
      <rPr>
        <sz val="11"/>
        <rFont val="Times New Roman"/>
        <family val="1"/>
        <charset val="204"/>
      </rPr>
      <t xml:space="preserve"> 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</t>
    </r>
  </si>
  <si>
    <r>
      <rPr>
        <b/>
        <sz val="11"/>
        <rFont val="Times New Roman"/>
        <family val="1"/>
        <charset val="204"/>
      </rPr>
      <t>Мероприятие  2.012</t>
    </r>
    <r>
      <rPr>
        <sz val="11"/>
        <rFont val="Times New Roman"/>
        <family val="1"/>
        <charset val="204"/>
      </rPr>
      <t xml:space="preserve">  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 за счет средств местного бюджета</t>
    </r>
  </si>
  <si>
    <r>
      <rPr>
        <b/>
        <sz val="11"/>
        <rFont val="Times New Roman"/>
        <family val="1"/>
        <charset val="204"/>
      </rPr>
      <t xml:space="preserve">Мероприятие  2.010 </t>
    </r>
    <r>
      <rPr>
        <sz val="11"/>
        <rFont val="Times New Roman"/>
        <family val="1"/>
        <charset val="204"/>
      </rPr>
      <t>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</t>
    </r>
  </si>
  <si>
    <r>
      <rPr>
        <b/>
        <sz val="11"/>
        <rFont val="Times New Roman"/>
        <family val="1"/>
        <charset val="204"/>
      </rPr>
      <t>Мероприятие  2.013</t>
    </r>
    <r>
      <rPr>
        <sz val="11"/>
        <rFont val="Times New Roman"/>
        <family val="1"/>
        <charset val="204"/>
      </rPr>
      <t xml:space="preserve">  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 за счет средств местного бюджета</t>
    </r>
  </si>
  <si>
    <r>
      <rPr>
        <b/>
        <sz val="11"/>
        <rFont val="Times New Roman"/>
        <family val="1"/>
        <charset val="204"/>
      </rPr>
      <t>Мероприятие  2.008</t>
    </r>
    <r>
      <rPr>
        <sz val="11"/>
        <rFont val="Times New Roman"/>
        <family val="1"/>
        <charset val="204"/>
      </rPr>
      <t xml:space="preserve">   «Расходы на государственную поддержку (грант) комплексного развития региональных и муниципальных учреждений культуры (федеральный бюджет)»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</si>
  <si>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 на государственную поддержку (грант) комплексного развития региональных и муниципальных учреждений культуры (федеральный бюджет)» </t>
    </r>
  </si>
  <si>
    <r>
      <rPr>
        <b/>
        <sz val="11"/>
        <rFont val="Times New Roman"/>
        <family val="1"/>
        <charset val="204"/>
      </rPr>
      <t>Мероприятие  2.010</t>
    </r>
    <r>
      <rPr>
        <sz val="11"/>
        <rFont val="Times New Roman"/>
        <family val="1"/>
        <charset val="204"/>
      </rPr>
      <t xml:space="preserve"> «Расходы на проведение ремонтных работ на объектах муниципальных организаций дополнительного образования в сфере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области"за счет средств местного бюджета»</t>
    </r>
  </si>
  <si>
    <r>
      <rPr>
        <b/>
        <sz val="11"/>
        <rFont val="Times New Roman"/>
        <family val="1"/>
        <charset val="204"/>
      </rPr>
      <t>Мероприятие  2.011</t>
    </r>
    <r>
      <rPr>
        <sz val="11"/>
        <rFont val="Times New Roman"/>
        <family val="1"/>
        <charset val="204"/>
      </rPr>
      <t xml:space="preserve">  «Расходы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 за счет средств местного бюджета»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</si>
  <si>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 xml:space="preserve"> «Доля освоения выделенных средств бюджета города Ржева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</si>
  <si>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1 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 за счет средств бюджета города Ржева в общем объёме средств выделенных на дополнительное образование детей в области культуры»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</si>
  <si>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общедоступного и бесплатного дополнительного образования  детей в  части совершенствования оплаты труда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</si>
  <si>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2  «Процент реализации запланированного объема укрепления материально - технической базы»</t>
    </r>
  </si>
  <si>
    <r>
      <rPr>
        <b/>
        <sz val="11"/>
        <rFont val="Times New Roman"/>
        <family val="1"/>
        <charset val="204"/>
      </rPr>
      <t xml:space="preserve">Показатель 1  </t>
    </r>
    <r>
      <rPr>
        <sz val="11"/>
        <rFont val="Times New Roman"/>
        <family val="1"/>
        <charset val="204"/>
      </rPr>
      <t xml:space="preserve"> «Доля расходов на учреждения дополнительного образования детей направленная на укрепление материально-технической базы и иными расходами на предоставление образовательной услуги за счет средств бюджета города Ржева в общем объёме средств на  дополнительное образование детей в области культуры»</t>
    </r>
  </si>
  <si>
    <r>
      <rPr>
        <b/>
        <sz val="11"/>
        <rFont val="Times New Roman"/>
        <family val="1"/>
        <charset val="204"/>
      </rPr>
      <t>Показатель1</t>
    </r>
    <r>
      <rPr>
        <sz val="11"/>
        <rFont val="Times New Roman"/>
        <family val="1"/>
        <charset val="204"/>
      </rPr>
      <t xml:space="preserve">  «Доля расходов на приобретение оборудования и музыкальных инструментов за счет средств бюджета города Ржева в общем объёме средств выделенных на дополнительное образование детей в области культуры»</t>
    </r>
  </si>
  <si>
    <r>
      <rPr>
        <b/>
        <sz val="11"/>
        <rFont val="Times New Roman"/>
        <family val="1"/>
        <charset val="204"/>
      </rPr>
      <t>Показатель2</t>
    </r>
    <r>
      <rPr>
        <sz val="11"/>
        <rFont val="Times New Roman"/>
        <family val="1"/>
        <charset val="204"/>
      </rPr>
      <t xml:space="preserve">  «Количество музыкальных инструментов, приобретенных для учреждений дополнительного образования по отрасли культура»</t>
    </r>
  </si>
  <si>
    <r>
      <rPr>
        <b/>
        <sz val="11"/>
        <rFont val="Times New Roman"/>
        <family val="1"/>
        <charset val="204"/>
      </rPr>
      <t xml:space="preserve">Показатель1  </t>
    </r>
    <r>
      <rPr>
        <sz val="11"/>
        <rFont val="Times New Roman"/>
        <family val="1"/>
        <charset val="204"/>
      </rPr>
      <t xml:space="preserve"> «Доля расходов казенных учреждений культурно-досугового типа в  части совершенствования оплаты труда по категориям работников в соответствии с Указами Президента РФ»</t>
    </r>
  </si>
  <si>
    <r>
      <rPr>
        <b/>
        <sz val="11"/>
        <rFont val="Times New Roman"/>
        <family val="1"/>
        <charset val="204"/>
      </rPr>
      <t xml:space="preserve">Показатель2  </t>
    </r>
    <r>
      <rPr>
        <sz val="11"/>
        <rFont val="Times New Roman"/>
        <family val="1"/>
        <charset val="204"/>
      </rPr>
      <t>«Отношение среднемесячной заработной платы работников  казенных учреждений культурно-досугового типа в г.Ржеве к среднемесячной заработной плате по Тверской области»</t>
    </r>
  </si>
  <si>
    <r>
      <rPr>
        <b/>
        <sz val="11"/>
        <rFont val="Times New Roman"/>
        <family val="1"/>
        <charset val="204"/>
      </rPr>
      <t xml:space="preserve">Показатель2 </t>
    </r>
    <r>
      <rPr>
        <sz val="11"/>
        <rFont val="Times New Roman"/>
        <family val="1"/>
        <charset val="204"/>
      </rPr>
      <t xml:space="preserve"> «Доля освоения  бюджетными учреждениями культурно-досугового типа выделенных средств из бюджета города Ржева Тверской области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</si>
  <si>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 xml:space="preserve"> «Доля освоения казенными учреждениями культурно-досугового типа выделенных средств из бюджета города Ржева Тверской области (в части расходов на текущее содержание)»</t>
    </r>
  </si>
  <si>
    <r>
      <t xml:space="preserve">Показатель2 </t>
    </r>
    <r>
      <rPr>
        <sz val="11"/>
        <rFont val="Times New Roman"/>
        <family val="1"/>
        <charset val="204"/>
      </rPr>
      <t>«Объем выполненных ремонтных работ в казенных муниципальных учреждениях культурно-досугового типа от объема запланированных работ»</t>
    </r>
  </si>
  <si>
    <r>
      <t xml:space="preserve">Показатель2 </t>
    </r>
    <r>
      <rPr>
        <sz val="11"/>
        <rFont val="Times New Roman"/>
        <family val="1"/>
        <charset val="204"/>
      </rPr>
      <t>«Объем выполненных ремонтных работ в бюджетных  учреждениях досугового типа по отрасли культура от объема запланированных работ»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</si>
  <si>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учреждения «Ржевская централизованная библиотечная система» в  части совершенствования оплаты труда по категориям работников в соответствии с Указами Президента РФ в общем объёме средств, выделенных на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</si>
  <si>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Показатель2  </t>
    </r>
    <r>
      <rPr>
        <sz val="11"/>
        <rFont val="Times New Roman"/>
        <family val="1"/>
        <charset val="204"/>
      </rPr>
      <t>«Отношение среднемесячной заработной платы работников  учреждения «Ржевская централизованная библиотечная система» к среднемесячной заработной плате по Тверской области»</t>
    </r>
  </si>
  <si>
    <r>
      <rPr>
        <b/>
        <sz val="11"/>
        <rFont val="Times New Roman"/>
        <family val="1"/>
        <charset val="204"/>
      </rPr>
      <t xml:space="preserve">Показатель 2  </t>
    </r>
    <r>
      <rPr>
        <sz val="11"/>
        <rFont val="Times New Roman"/>
        <family val="1"/>
        <charset val="204"/>
      </rPr>
      <t xml:space="preserve"> «Доля освоения учреждением «Ржевская централизованная библиотечная система» выделенных средств бюджетом города Ржева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</si>
  <si>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1 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услуги, за счет средств бюджета города Ржева в общем объёме средств выделенных на  МУК «Ржевская централизованная библиотечная система»»</t>
    </r>
  </si>
  <si>
    <r>
      <rPr>
        <b/>
        <sz val="11"/>
        <rFont val="Times New Roman"/>
        <family val="1"/>
        <charset val="204"/>
      </rPr>
      <t xml:space="preserve">Показатель1  </t>
    </r>
    <r>
      <rPr>
        <sz val="11"/>
        <rFont val="Times New Roman"/>
        <family val="1"/>
        <charset val="204"/>
      </rPr>
      <t xml:space="preserve"> «Доля расходов на проведение противопожарных мероприятий за счет средств бюджета города Ржева в общем объёме средств выделенных на  МУК «Ржевская централизованная библиотечная система»</t>
    </r>
  </si>
  <si>
    <r>
      <t xml:space="preserve">Показатель2 </t>
    </r>
    <r>
      <rPr>
        <sz val="11"/>
        <rFont val="Times New Roman"/>
        <family val="1"/>
        <charset val="204"/>
      </rPr>
      <t xml:space="preserve">«Процент соответствия требованиям пожарной безопасности учреждения «Ржевская централизованная библиотечная система»
</t>
    </r>
  </si>
  <si>
    <r>
      <rPr>
        <b/>
        <sz val="11"/>
        <rFont val="Times New Roman"/>
        <family val="1"/>
        <charset val="204"/>
      </rPr>
      <t>Мероприятие 2.016</t>
    </r>
    <r>
      <rPr>
        <sz val="11"/>
        <rFont val="Times New Roman"/>
        <family val="1"/>
        <charset val="204"/>
      </rPr>
      <t xml:space="preserve"> «Проведение фестиваля детского творчества «Таланты нового века»</t>
    </r>
  </si>
  <si>
    <r>
      <rPr>
        <b/>
        <sz val="11"/>
        <rFont val="Times New Roman"/>
        <family val="1"/>
        <charset val="204"/>
      </rPr>
      <t>Мероприятие  2.015</t>
    </r>
    <r>
      <rPr>
        <sz val="11"/>
        <rFont val="Times New Roman"/>
        <family val="1"/>
        <charset val="204"/>
      </rPr>
      <t xml:space="preserve"> «Проведение фольклорного праздника "Ржевские гостевания»</t>
    </r>
  </si>
  <si>
    <r>
      <t xml:space="preserve">Показатель2 </t>
    </r>
    <r>
      <rPr>
        <sz val="11"/>
        <rFont val="Times New Roman"/>
        <family val="1"/>
        <charset val="204"/>
      </rPr>
      <t xml:space="preserve"> «Процентное отношение суммы  заработной платы текущего года к (общей сумме)показателя заработной платы прошлого года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</si>
  <si>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 xml:space="preserve"> Мероприятие  2.021  «</t>
    </r>
    <r>
      <rPr>
        <sz val="11"/>
        <rFont val="Times New Roman"/>
        <family val="1"/>
        <charset val="204"/>
      </rPr>
      <t>Проведение мероприятий, посвященных 120-летию центральной библиотеке им. А.Н. Островского»</t>
    </r>
  </si>
  <si>
    <t>Приложение к постановлению Администрации города Ржева Тверской области от 30.12.2016 № 1298</t>
  </si>
  <si>
    <r>
      <rPr>
        <b/>
        <sz val="11"/>
        <rFont val="Times New Roman"/>
        <family val="1"/>
        <charset val="204"/>
      </rPr>
      <t xml:space="preserve">Показатель 1  </t>
    </r>
    <r>
      <rPr>
        <sz val="11"/>
        <rFont val="Times New Roman"/>
        <family val="1"/>
        <charset val="204"/>
      </rPr>
      <t>«Доля расходов общедоступного и бесплатного дополнительного образования детей в  части совершенствования оплаты труда, по категориям работников в соответствии с Указами Президента РФ»</t>
    </r>
  </si>
  <si>
    <r>
      <rPr>
        <b/>
        <sz val="11"/>
        <rFont val="Times New Roman"/>
        <family val="1"/>
        <charset val="204"/>
      </rPr>
      <t xml:space="preserve">Показатель 2  </t>
    </r>
    <r>
      <rPr>
        <sz val="11"/>
        <rFont val="Times New Roman"/>
        <family val="1"/>
        <charset val="204"/>
      </rPr>
      <t>«Отношение среднемесячной заработной платы педагогических работников дополнительного образования детей в г.Ржеве к среднемесячной заработной плате по Тверской области»</t>
    </r>
  </si>
  <si>
    <r>
      <t xml:space="preserve">Показатель </t>
    </r>
    <r>
      <rPr>
        <sz val="11"/>
        <rFont val="Times New Roman"/>
        <family val="1"/>
        <charset val="204"/>
      </rPr>
      <t>«Объем выполненных ремонтных работ в учреждениях дополнительного образования по отрасли культура от объема запланированных работ»</t>
    </r>
  </si>
  <si>
    <r>
      <t xml:space="preserve">Мероприятие  2.002   </t>
    </r>
    <r>
      <rPr>
        <sz val="11"/>
        <rFont val="Times New Roman"/>
        <family val="1"/>
        <charset val="204"/>
      </rPr>
      <t>«Проведение ремонта  в  учреждениях дополнительного образования по отрасли культура (местный бюджет)»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</si>
  <si>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«Доля расходов на проведение противопожарных мероприятий в учреждениях дополнительного образования  в общем объёме средств выделенных на учреждения дополнительного образования»
</t>
    </r>
  </si>
  <si>
    <r>
      <t xml:space="preserve">Показатель 2 </t>
    </r>
    <r>
      <rPr>
        <sz val="11"/>
        <rFont val="Times New Roman"/>
        <family val="1"/>
        <charset val="204"/>
      </rPr>
      <t xml:space="preserve">«Доля учреждений дополнительного образования по отрасли культура, полностью отвечающих требованиям пожарной безопасности»
</t>
    </r>
  </si>
  <si>
    <r>
      <rPr>
        <b/>
        <sz val="11"/>
        <rFont val="Times New Roman"/>
        <family val="1"/>
        <charset val="204"/>
      </rPr>
      <t xml:space="preserve">Показатель 1   </t>
    </r>
    <r>
      <rPr>
        <sz val="11"/>
        <rFont val="Times New Roman"/>
        <family val="1"/>
        <charset val="204"/>
      </rPr>
      <t xml:space="preserve"> «Доля расходов бюджетных учреждений культурно-досугового типа в  части совершенствования оплаты труда по категориям работников в соответствии с Указами Президента РФ»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</si>
  <si>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>«Отношение среднемесячной заработной платы работников  бюджетных учреждений культурно-досугового типа в г. Ржеве  к среднемесячной заработной плате по Тверской области»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</si>
  <si>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«Процент реализации запланированного объема укрепления  материально-технической базы»</t>
    </r>
  </si>
  <si>
    <r>
      <t xml:space="preserve">Показатель 2 </t>
    </r>
    <r>
      <rPr>
        <sz val="11"/>
        <rFont val="Times New Roman"/>
        <family val="1"/>
        <charset val="204"/>
      </rPr>
      <t xml:space="preserve">«Доля бюджетных муниципальных учреждениях культурно-досугового типа, полностью отвечающих требованиям пожарной безопасности»
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</si>
  <si>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 «Доля расходов на проведение противопожарных мероприятий в бюджетных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</si>
  <si>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 «Доля расходов на приобретение музыкальных инструментов для муниципальных детских школ искусств, музыкальных школ путем предоставления субсидий из областного бюджета»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</si>
  <si>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>«Доля расходов бюджетных учреждений культурно-досугового типа в  части совершенствования оплаты труда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</si>
  <si>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«Количество казенных  муниципальных учреждений культурно-досугового типа, имеющих просроченную кредиторскую задолженность»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</si>
  <si>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«Доля расходов на проведение противопожарных мероприятий и ремонта зданий и помещений, находящихся в муниципальной собственности и используемых для размещения учреждений культуры Тверской области (областной бюджет)» за счет средств областного бюджета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</si>
  <si>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расходов на модернизацию материально -технической базы учреждений культуры муниципальных образований Тверской области, в том числе на приобретение специализированного транспорта (областной бюджет)» за счет средств областного бюджета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</si>
  <si>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 на укрепление материально - технической базы муниципальных учреждений культуры Тверской области (областной бюджет)» </t>
    </r>
  </si>
  <si>
    <r>
      <t xml:space="preserve">Показатель </t>
    </r>
    <r>
      <rPr>
        <b/>
        <sz val="11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«Доля расходов учреждения «Ржевская централизованная библиотечная система» в  части совершенствования оплаты труда по категориям работников на которые не распространяются  Указы Президента РФ 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</si>
  <si>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комплектование книжных фондов библиотек МО и государственных библиотек городов Москвы и Санкт- Петербурга (федеральный бюджет) за счет средств федерального бюджета в общем объёме средств выделенных для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</si>
  <si>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 за счет средств федерального бюджета в общем объёме средств выделенных для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</si>
  <si>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>«Количество мероприятий выставочной деятельности и художественных конкурсов за счет средств бюджета города Ржева в общем объёме средств выделенных на  организацию досуга населения»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</si>
  <si>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«Процент удовлетворенности населения  и гостей города Ржева, проводимыми общегородскими мероприятиями»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</si>
  <si>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организацию и проведение мероприятий, посвященных значимым событиям культуры и развитию культурного  сотрудничества в городе Ржеве Тверской области"  за счет средств бюджета города Ржева в общем объёме средств выделенных на  организацию досуга населения»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</si>
  <si>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Процент обеспеченности санитарно - технических работ в учреждениях культурно-досугового типа города Ржева Тверской области в соответствии с нормативами, необходимыми для качественного оказания муниципальных услуг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</si>
  <si>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расходов  казенного учреждения библиотечного типа по предпринимательской и иной приносящей доход деятельности» за счет средств бюджета города Ржева в общем объёме средств выделенных на  МУК «Ржевская централизованная библиотечная система»</t>
    </r>
  </si>
  <si>
    <t>Задача   2. «Развитие библиотечного дела в городе Ржеве Тверской области, сохранение культурного наследия города Ржева Тверской области»</t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</si>
  <si>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 «Доля расходов  на реализацию мероприятий федеральной целевой программы" Культура России (2012 - 2018 годы)" государственной программы Российской Федерации "Развитие культуры и туризма" на 2013 - 2020 годы в общем объёме средств выделенных на  дополнительное образование детей в области культуры»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</si>
  <si>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в части погашения кредиторской задолженности по оплате труда и начислениям на выплаты по оплате труда за счет средств бюджета города Ржева в общем объёме средств выделенных на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</si>
  <si>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Мероприятие  2.001 </t>
    </r>
    <r>
      <rPr>
        <sz val="11"/>
        <rFont val="Times New Roman"/>
        <family val="1"/>
        <charset val="204"/>
      </rPr>
      <t>«Комплектование библиотечных фондов  МУК  «Ржевская ЦБС»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</si>
  <si>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комплектование библиотечных фондов библиотек муниципальных образований Тверской области (областной бюджет)» за счет средств областного бюджета в общем объёме средств выделенных для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</si>
  <si>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>Мероприятие  2.007</t>
    </r>
    <r>
      <rPr>
        <sz val="11"/>
        <rFont val="Times New Roman"/>
        <family val="1"/>
        <charset val="204"/>
      </rPr>
      <t xml:space="preserve">   «Комплектование библиотечных фондов в рамках реализации программы «Доступная среда»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</si>
  <si>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«Процент удовлетворенности участников и посетителей мероприятий, проводимых в МУК «Ржевский Выставочный  зал»</t>
    </r>
  </si>
  <si>
    <r>
      <rPr>
        <b/>
        <sz val="11"/>
        <rFont val="Times New Roman"/>
        <family val="1"/>
        <charset val="204"/>
      </rPr>
      <t>Мероприятие  2.002</t>
    </r>
    <r>
      <rPr>
        <sz val="11"/>
        <rFont val="Times New Roman"/>
        <family val="1"/>
        <charset val="204"/>
      </rPr>
      <t xml:space="preserve">  «Организация  и проведение мероприятий, посвященных значимым событиям культуры и развитию культурного  сотрудничества в городе Ржеве Тверской области»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</si>
  <si>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расходов на организацию и проведение мероприятий в бюджетных учреждениях, посвященных значимым событиям культуры и развитию культурного  сотрудничества в городе Ржеве Тверской области за счет средств бюджета города Ржева в общем объёме средств выделенных на  организацию досуга населения»</t>
    </r>
  </si>
  <si>
    <r>
      <rPr>
        <b/>
        <sz val="11"/>
        <rFont val="Times New Roman"/>
        <family val="1"/>
        <charset val="204"/>
      </rPr>
      <t>Мероприятие  1.002</t>
    </r>
    <r>
      <rPr>
        <sz val="11"/>
        <rFont val="Times New Roman"/>
        <family val="1"/>
        <charset val="204"/>
      </rPr>
      <t xml:space="preserve">  «Обеспечение деятельности казенного учреждения ЦО г. Ржева  (в части расходов на текущее содержание и на укрепление МТБ)»
</t>
    </r>
  </si>
  <si>
    <r>
      <rPr>
        <b/>
        <sz val="11"/>
        <rFont val="Times New Roman"/>
        <family val="1"/>
        <charset val="204"/>
      </rPr>
      <t xml:space="preserve">Мероприятие  2.002 </t>
    </r>
    <r>
      <rPr>
        <sz val="11"/>
        <rFont val="Times New Roman"/>
        <family val="1"/>
        <charset val="204"/>
      </rPr>
      <t xml:space="preserve">« Противопожарные мероприятия казенного учреждения ЦО г. Ржева»
</t>
    </r>
  </si>
  <si>
    <t>1.002 Расходы на руководство и управление (Централизованная бухгалтерия)</t>
  </si>
  <si>
    <r>
      <rPr>
        <b/>
        <sz val="11"/>
        <rFont val="Times New Roman"/>
        <family val="1"/>
        <charset val="204"/>
      </rPr>
      <t>1.003 Расходы на руководство и управление (Централизованная бухгалтерия</t>
    </r>
    <r>
      <rPr>
        <sz val="11"/>
        <rFont val="Times New Roman"/>
        <family val="1"/>
        <charset val="204"/>
      </rPr>
      <t xml:space="preserve"> «Профессиональная подготовка, переподготовка и повышение квалификации»)
</t>
    </r>
  </si>
  <si>
    <t>1.001 Расходы на руководство и управление (Центральный аппарат)</t>
  </si>
  <si>
    <r>
      <rPr>
        <b/>
        <sz val="11"/>
        <rFont val="Times New Roman"/>
        <family val="1"/>
        <charset val="204"/>
      </rPr>
      <t xml:space="preserve">Показатель  5 </t>
    </r>
    <r>
      <rPr>
        <sz val="11"/>
        <rFont val="Times New Roman"/>
        <family val="1"/>
        <charset val="204"/>
      </rPr>
      <t xml:space="preserve"> «Доля Лауреатов  и дипломантов фестивалей, выставок и конкурсов  различного уровня, от общего количества обучающихся в учреждениях культуры города Ржева Тверской области»                  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</si>
  <si>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 «Количество объектов, прошедших обязательное энергетическое обследование в учреждениях дополнительного образования по отрасли культура»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</si>
  <si>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 «Количество объектов, прошедших обязательное энергетическое обследование в бюджетных учреждениях культурно-досугового типа по отрасли культура»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</si>
  <si>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 «Количество объектов, прошедших обязательное энергетическое обследование в МУК «Ржевская централизованная библиотечная система»</t>
    </r>
  </si>
  <si>
    <r>
      <t xml:space="preserve">Показатель </t>
    </r>
    <r>
      <rPr>
        <sz val="11"/>
        <rFont val="Times New Roman"/>
        <family val="1"/>
        <charset val="204"/>
      </rPr>
      <t>«Количество приобретенного противопожарного оборудования в казенном учреждения ЦО»</t>
    </r>
  </si>
  <si>
    <t xml:space="preserve"> Мероприятие  2.018 «Организация и проведение Открытого фестиваля семейного творчества «Созвездие под названием Семья»</t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</si>
  <si>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мероприятий посвященных Дню освобождения города Ржева от немецко-фашистских захватчиков»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</si>
  <si>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открытого фестиваля детского и юношеского творчества «Созвездие талантов»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</si>
  <si>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 ко Дню Победы»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</si>
  <si>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Всероссийскому Дню работника культуры»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</si>
  <si>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Дню защиты детей»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</si>
  <si>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 Дню города Ржева»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</si>
  <si>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художников участвующих в проведении живописного пленэра «Ржевская палитра»</t>
    </r>
  </si>
  <si>
    <t>Мероприятие 2.017 «Организация и проведение Чемпионата по частушкам»</t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</si>
  <si>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 неделе детской и юношеской книге»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</si>
  <si>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мероприятий, посвященных 120-летию центральной библиотеке им. А.Н. Островского»</t>
    </r>
  </si>
  <si>
    <r>
      <t xml:space="preserve">Мероприятие  1.005 </t>
    </r>
    <r>
      <rPr>
        <sz val="11"/>
        <rFont val="Times New Roman"/>
        <family val="1"/>
        <charset val="204"/>
      </rPr>
      <t>«Обеспечение деятельности подведомственных учреждений (в части гашения кредиторской задолженности в рамках МЗ прошлых лет)»</t>
    </r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</si>
  <si>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  «Улучшение условий охраны в казенных учреждениях досугового типа по отрасли культура»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</si>
  <si>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фольклорного праздника «Ржевские гостевания»</t>
    </r>
  </si>
  <si>
    <r>
      <t xml:space="preserve">Показатель </t>
    </r>
    <r>
      <rPr>
        <sz val="11"/>
        <rFont val="Times New Roman"/>
        <family val="1"/>
        <charset val="204"/>
      </rPr>
      <t>«Доля выполненных работ от общего объема запланированных работ»</t>
    </r>
  </si>
  <si>
    <r>
      <rPr>
        <b/>
        <sz val="11"/>
        <rFont val="Times New Roman"/>
        <family val="1"/>
        <charset val="204"/>
      </rPr>
      <t xml:space="preserve">Мероприятие  1.005 </t>
    </r>
    <r>
      <rPr>
        <sz val="11"/>
        <rFont val="Times New Roman"/>
        <family val="1"/>
        <charset val="204"/>
      </rPr>
      <t xml:space="preserve">«Противопожарные мероприятия казенного учреждения  «Ржевская ЦБС»
</t>
    </r>
  </si>
  <si>
    <r>
      <rPr>
        <b/>
        <sz val="11"/>
        <rFont val="Times New Roman"/>
        <family val="1"/>
        <charset val="204"/>
      </rPr>
      <t>Показатель 7</t>
    </r>
    <r>
      <rPr>
        <sz val="11"/>
        <rFont val="Times New Roman"/>
        <family val="1"/>
        <charset val="204"/>
      </rPr>
      <t xml:space="preserve"> Доля учреждений культуры города Ржева Тверской области, расположенных в зданиях - объектах культурно исторического наследия требующих проведения ремонтных работ</t>
    </r>
  </si>
  <si>
    <t>"</t>
  </si>
  <si>
    <t>задачи подпрограммы</t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</si>
  <si>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проведенных мероприятий, посвященных Общероссийскому Дню библиотек»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</si>
  <si>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«Среднее значение заработной платы  категорий работников, на которые не распространяются Указы Президента РФ</t>
    </r>
  </si>
  <si>
    <r>
      <rPr>
        <b/>
        <sz val="11"/>
        <rFont val="Times New Roman"/>
        <family val="1"/>
        <charset val="204"/>
      </rPr>
      <t xml:space="preserve"> Мероприятие  2.003</t>
    </r>
    <r>
      <rPr>
        <sz val="11"/>
        <rFont val="Times New Roman"/>
        <family val="1"/>
        <charset val="204"/>
      </rPr>
      <t xml:space="preserve"> «Проведение фестиваля искусств «Ржевская осень»</t>
    </r>
  </si>
  <si>
    <r>
      <rPr>
        <b/>
        <sz val="11"/>
        <rFont val="Times New Roman"/>
        <family val="1"/>
        <charset val="204"/>
      </rPr>
      <t xml:space="preserve">Мероприятие  2.004 </t>
    </r>
    <r>
      <rPr>
        <sz val="11"/>
        <rFont val="Times New Roman"/>
        <family val="1"/>
        <charset val="204"/>
      </rPr>
      <t xml:space="preserve">   «Организация и проведение новогодних и рождественских праздников»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</si>
  <si>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новогодних и рождественских мероприятий»</t>
    </r>
  </si>
  <si>
    <r>
      <rPr>
        <b/>
        <sz val="11"/>
        <rFont val="Times New Roman"/>
        <family val="1"/>
        <charset val="204"/>
      </rPr>
      <t xml:space="preserve">Мероприятие  2.006 </t>
    </r>
    <r>
      <rPr>
        <sz val="11"/>
        <rFont val="Times New Roman"/>
        <family val="1"/>
        <charset val="204"/>
      </rPr>
      <t xml:space="preserve"> «Проведение праздничных мероприятий, посвященных Дню освобождения города Ржева от немецко-фашистских захватчиков»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</si>
  <si>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молодежного фестиваля уличного танца "Street Danc»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</si>
  <si>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 участников фестиваля детского творчества Таланты нового века»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</si>
  <si>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 участников Чемпионата по частушкам»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</si>
  <si>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Открытого фестиваля семейного творчества «Созвездие под названием Семья»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</si>
  <si>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на организацию и проведение мероприятий в казенных учреждениях, посвященных значимым событиям культуры и развитию культурного  сотрудничества в городе Ржеве Тверской области за счет средств бюджета города Ржева в общем объёме средств выделенных на  организацию досуга населения»  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</si>
  <si>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 участников  фестиваля струнной музыки «Волшебная скрипка»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</si>
  <si>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фестиваля искусств «Ржевская осень»</t>
    </r>
  </si>
  <si>
    <r>
      <rPr>
        <b/>
        <sz val="11"/>
        <rFont val="Times New Roman"/>
        <family val="1"/>
        <charset val="204"/>
      </rPr>
      <t xml:space="preserve">Мероприятие  2.005 </t>
    </r>
    <r>
      <rPr>
        <sz val="11"/>
        <rFont val="Times New Roman"/>
        <family val="1"/>
        <charset val="204"/>
      </rPr>
      <t xml:space="preserve">  «Организация праздников «Широкая масленица", "Проводы зимы»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</si>
  <si>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мероприятия посвященного празднику «Широкая масленица", "Проводы зимы»</t>
    </r>
  </si>
  <si>
    <r>
      <rPr>
        <b/>
        <sz val="11"/>
        <rFont val="Times New Roman"/>
        <family val="1"/>
        <charset val="204"/>
      </rPr>
      <t>Мероприятие  2.008</t>
    </r>
    <r>
      <rPr>
        <sz val="11"/>
        <rFont val="Times New Roman"/>
        <family val="1"/>
        <charset val="204"/>
      </rPr>
      <t xml:space="preserve">   «Проведение открытого фестиваля детского и юношеского творчества «Созвездие талантов»</t>
    </r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</si>
  <si>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 «Проведение праздничных мероприятий ко Дню Победы»</t>
    </r>
  </si>
  <si>
    <r>
      <rPr>
        <b/>
        <sz val="11"/>
        <rFont val="Times New Roman"/>
        <family val="1"/>
        <charset val="204"/>
      </rPr>
      <t>Мероприятие  2.010</t>
    </r>
    <r>
      <rPr>
        <sz val="11"/>
        <rFont val="Times New Roman"/>
        <family val="1"/>
        <charset val="204"/>
      </rPr>
      <t xml:space="preserve">  « Проведение праздничных мероприятий, посвященных Всероссийскому Дню работника культуры»</t>
    </r>
  </si>
  <si>
    <r>
      <rPr>
        <b/>
        <sz val="11"/>
        <rFont val="Times New Roman"/>
        <family val="1"/>
        <charset val="204"/>
      </rPr>
      <t>Мероприятие 2.011</t>
    </r>
    <r>
      <rPr>
        <sz val="11"/>
        <rFont val="Times New Roman"/>
        <family val="1"/>
        <charset val="204"/>
      </rPr>
      <t xml:space="preserve">   «Проведение праздничных мероприятий, посвященных Дню защиты детей»</t>
    </r>
  </si>
  <si>
    <r>
      <rPr>
        <b/>
        <sz val="11"/>
        <rFont val="Times New Roman"/>
        <family val="1"/>
        <charset val="204"/>
      </rPr>
      <t>Мероприятие  2.012</t>
    </r>
    <r>
      <rPr>
        <sz val="11"/>
        <rFont val="Times New Roman"/>
        <family val="1"/>
        <charset val="204"/>
      </rPr>
      <t xml:space="preserve">   «Проведение праздничных мероприятий, посвященных  Дню города Ржева»</t>
    </r>
  </si>
  <si>
    <r>
      <rPr>
        <b/>
        <sz val="11"/>
        <rFont val="Times New Roman"/>
        <family val="1"/>
        <charset val="204"/>
      </rPr>
      <t xml:space="preserve">  Мероприятие  2.013 «</t>
    </r>
    <r>
      <rPr>
        <sz val="11"/>
        <rFont val="Times New Roman"/>
        <family val="1"/>
        <charset val="204"/>
      </rPr>
      <t xml:space="preserve"> Проведение живописного пленэра «Ржевская палитра»</t>
    </r>
  </si>
  <si>
    <r>
      <rPr>
        <b/>
        <sz val="11"/>
        <rFont val="Times New Roman"/>
        <family val="1"/>
        <charset val="204"/>
      </rPr>
      <t>Мероприятие  2.014</t>
    </r>
    <r>
      <rPr>
        <sz val="11"/>
        <rFont val="Times New Roman"/>
        <family val="1"/>
        <charset val="204"/>
      </rPr>
      <t xml:space="preserve"> «Организация  и проведение мероприятий в бюджетных учреждениях, посвященных значимым событиям культуры и развитию культурного  сотрудничества в городе Ржеве Тверской области» </t>
    </r>
  </si>
  <si>
    <t xml:space="preserve"> Мероприятие  2.015 «Проведение молодежного фестиваля уличного танца "Street Danc»</t>
  </si>
  <si>
    <t xml:space="preserve">Подпрограмма 1 «Развитие дополнительного образования детей в области культуры города Ржева Тверской области"   </t>
  </si>
  <si>
    <r>
      <rPr>
        <b/>
        <sz val="11"/>
        <rFont val="Times New Roman"/>
        <family val="1"/>
        <charset val="204"/>
      </rPr>
      <t>Показатель 1.</t>
    </r>
    <r>
      <rPr>
        <sz val="11"/>
        <rFont val="Times New Roman"/>
        <family val="1"/>
        <charset val="204"/>
      </rPr>
      <t xml:space="preserve"> «Фонд оплаты труда  государственных (муниципальных) органов и взносы по обязательному социальному страхованию»</t>
    </r>
  </si>
  <si>
    <r>
      <rPr>
        <b/>
        <sz val="11"/>
        <rFont val="Times New Roman"/>
        <family val="1"/>
        <charset val="204"/>
      </rPr>
      <t>Показатель 2.</t>
    </r>
    <r>
      <rPr>
        <sz val="11"/>
        <rFont val="Times New Roman"/>
        <family val="1"/>
        <charset val="204"/>
      </rPr>
      <t xml:space="preserve"> «Иные выплаты персоналу государственных (муниципальных) органов, за исключением фонда оплаты труда»
</t>
    </r>
  </si>
  <si>
    <r>
      <rPr>
        <b/>
        <sz val="11"/>
        <rFont val="Times New Roman"/>
        <family val="1"/>
        <charset val="204"/>
      </rPr>
      <t>Административное мероприятие 3.007</t>
    </r>
    <r>
      <rPr>
        <sz val="11"/>
        <rFont val="Times New Roman"/>
        <family val="1"/>
        <charset val="204"/>
      </rPr>
      <t xml:space="preserve">  «Сопровождение и информационное наполнение раздела «Культура» официального сайта </t>
    </r>
    <r>
      <rPr>
        <sz val="11"/>
        <color indexed="10"/>
        <rFont val="Times New Roman"/>
        <family val="1"/>
        <charset val="204"/>
      </rPr>
      <t>А</t>
    </r>
    <r>
      <rPr>
        <sz val="11"/>
        <rFont val="Times New Roman"/>
        <family val="1"/>
        <charset val="204"/>
      </rPr>
      <t xml:space="preserve">дминистрации города Ржева Тверской области»
</t>
    </r>
  </si>
  <si>
    <t>Принятые обозначения и сокращения:</t>
  </si>
  <si>
    <t xml:space="preserve">Коды бюджетной классификации </t>
  </si>
  <si>
    <t>Единица  измерения</t>
  </si>
  <si>
    <t>единиц</t>
  </si>
  <si>
    <t>человек</t>
  </si>
  <si>
    <t>процент</t>
  </si>
  <si>
    <t>Подраздел</t>
  </si>
  <si>
    <t>Раздел</t>
  </si>
  <si>
    <t xml:space="preserve">Код администратора  программы </t>
  </si>
  <si>
    <t>Программа</t>
  </si>
  <si>
    <t>Подпрограмма</t>
  </si>
  <si>
    <t>Цели программы, подпрограммы,  задачи  подпрограммы, мероприятия подпрограммы, административные мероприятия и их показатели</t>
  </si>
  <si>
    <t>Целевое (суммарное) значение показателя</t>
  </si>
  <si>
    <t>значение</t>
  </si>
  <si>
    <t>год  достижения</t>
  </si>
  <si>
    <t>1.Программа - муниципальная программа города Ржева Тверской области</t>
  </si>
  <si>
    <t>проценты</t>
  </si>
  <si>
    <t>тыс. руб.</t>
  </si>
  <si>
    <t>тыс.экз.</t>
  </si>
  <si>
    <t>экз.</t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</si>
  <si>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Количество служащих централизованной бухгалтерии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</si>
  <si>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 xml:space="preserve"> Количество работников, осуществляющих профессиональную деятельность по профессиям рабочих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</si>
  <si>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Количество муниципальных служащих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</si>
  <si>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 xml:space="preserve"> Количество работников не являющихся муниципальными служащими</t>
    </r>
  </si>
  <si>
    <t>тыс.рублей</t>
  </si>
  <si>
    <r>
      <rPr>
        <b/>
        <sz val="11"/>
        <rFont val="Times New Roman"/>
        <family val="1"/>
        <charset val="204"/>
      </rPr>
      <t>Административное мероприятие 2.001</t>
    </r>
    <r>
      <rPr>
        <sz val="11"/>
        <rFont val="Times New Roman"/>
        <family val="1"/>
        <charset val="204"/>
      </rPr>
      <t xml:space="preserve">  «Организация и проведение общегородских культурно-массовых мероприятий в городе Ржеве Тверской области» 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</si>
  <si>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разработанных проектов нормативных правовых актов  города Ржева Тверской области по вопросам, относящимся к сфере ведения Отдела культуры администрации города Ржева Тверской области»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</si>
  <si>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проведенных совещаний директоров учреждений культуры города Ржева Тверской области»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</si>
  <si>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  
направленных в Комитет по делам культуры Тверской области заявок для участия в Областной программе софинансирования»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</si>
  <si>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  
соглашений с  Комитетом  по делам культуры Тверской области по вопросам реализации совместных проектов в сфере культуры»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</si>
  <si>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  
соглашений с органами местного самоуправления сферы культуры муниципальных образований  Тверской области по вопросам реализации совместных проектов в сфере культуры»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</si>
  <si>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  
соглашений с правоохранительными органами по вопросам обеспечения правопорядка и безопасности при проведении мероприятий сферы культуры на территории города Ржева Тверской области, совершенствования антинаркотической пропаганды, популяризация здорового образа жизни»</t>
    </r>
  </si>
  <si>
    <t>посещений</t>
  </si>
  <si>
    <r>
      <rPr>
        <b/>
        <sz val="11"/>
        <rFont val="Times New Roman"/>
        <family val="1"/>
        <charset val="204"/>
      </rPr>
      <t>Административное мероприятие 1.001</t>
    </r>
    <r>
      <rPr>
        <sz val="11"/>
        <rFont val="Times New Roman"/>
        <family val="1"/>
        <charset val="204"/>
      </rPr>
      <t xml:space="preserve">  «Организация и проведение мероприятий, в рамках общегородских мероприятий в городе Ржеве» </t>
    </r>
  </si>
  <si>
    <t>да</t>
  </si>
  <si>
    <t>да/нет</t>
  </si>
  <si>
    <r>
      <rPr>
        <b/>
        <sz val="11"/>
        <rFont val="Times New Roman"/>
        <family val="1"/>
        <charset val="204"/>
      </rPr>
      <t>Мероприятие 1.002</t>
    </r>
    <r>
      <rPr>
        <sz val="11"/>
        <rFont val="Times New Roman"/>
        <family val="1"/>
        <charset val="204"/>
      </rPr>
      <t xml:space="preserve">  «Прочая закупка товаров, работ и услуг для обеспечения государственных (муниципальных) нужд»</t>
    </r>
  </si>
  <si>
    <r>
      <rPr>
        <b/>
        <sz val="11"/>
        <rFont val="Times New Roman"/>
        <family val="1"/>
        <charset val="204"/>
      </rPr>
      <t>Мероприятие 1.003</t>
    </r>
    <r>
      <rPr>
        <sz val="11"/>
        <rFont val="Times New Roman"/>
        <family val="1"/>
        <charset val="204"/>
      </rPr>
      <t xml:space="preserve">   «Уплата налога на имущество организаций и земельного налога»
</t>
    </r>
  </si>
  <si>
    <r>
      <rPr>
        <b/>
        <sz val="11"/>
        <rFont val="Times New Roman"/>
        <family val="1"/>
        <charset val="204"/>
      </rPr>
      <t>Мероприятие 1.004</t>
    </r>
    <r>
      <rPr>
        <sz val="11"/>
        <rFont val="Times New Roman"/>
        <family val="1"/>
        <charset val="204"/>
      </rPr>
      <t xml:space="preserve">   «Уплата прочих налогов, сборов и иных платежей»
</t>
    </r>
  </si>
  <si>
    <t>3. Административные мероприятия</t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</si>
  <si>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"Расходы на проведение ремонтных работ на объектах муниципальных организаций дополнительного образования в сфере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г.Ржева Тверской области"</t>
    </r>
  </si>
  <si>
    <r>
      <rPr>
        <b/>
        <sz val="11"/>
        <rFont val="Times New Roman"/>
        <family val="1"/>
        <charset val="204"/>
      </rPr>
      <t>Административное мероприятие 1.002</t>
    </r>
    <r>
      <rPr>
        <sz val="11"/>
        <rFont val="Times New Roman"/>
        <family val="1"/>
        <charset val="204"/>
      </rPr>
      <t xml:space="preserve">  «Выставочное дело в городе Ржеве Тверской области» (организация выставочной деятельности и художественных конкурсов)»</t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</si>
  <si>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  «Фонд оплаты труда  государственных (муниципальных) органов и взносы по обязательному социальному страхованию»</t>
    </r>
  </si>
  <si>
    <r>
      <rPr>
        <b/>
        <sz val="11"/>
        <rFont val="Times New Roman"/>
        <family val="1"/>
        <charset val="204"/>
      </rPr>
      <t>Административное мероприятие 3.002</t>
    </r>
    <r>
      <rPr>
        <sz val="11"/>
        <rFont val="Times New Roman"/>
        <family val="1"/>
        <charset val="204"/>
      </rPr>
      <t xml:space="preserve">  «Организация и проведение совещаний директоров учреждений культуры города Ржева Тверской области»
</t>
    </r>
  </si>
  <si>
    <r>
      <rPr>
        <b/>
        <sz val="11"/>
        <rFont val="Times New Roman"/>
        <family val="1"/>
        <charset val="204"/>
      </rPr>
      <t>Административное мероприятие 3.001</t>
    </r>
    <r>
      <rPr>
        <sz val="11"/>
        <rFont val="Times New Roman"/>
        <family val="1"/>
        <charset val="204"/>
      </rPr>
      <t xml:space="preserve">  «Разработка проектов нормативных правовых актов  города Ржева Тверской области по вопросам, относящимся к сфере ведения Отдела культуры администрации города Ржева Тверской области»
</t>
    </r>
  </si>
  <si>
    <r>
      <rPr>
        <b/>
        <sz val="11"/>
        <rFont val="Times New Roman"/>
        <family val="1"/>
        <charset val="204"/>
      </rPr>
      <t>Административное мероприятие 3.003</t>
    </r>
    <r>
      <rPr>
        <sz val="11"/>
        <rFont val="Times New Roman"/>
        <family val="1"/>
        <charset val="204"/>
      </rPr>
      <t xml:space="preserve">  «Подготовка и направление в Комитет по делам культуры Тверской области заявок для участия в Областной программе софинансирования»
</t>
    </r>
  </si>
  <si>
    <r>
      <rPr>
        <b/>
        <sz val="11"/>
        <rFont val="Times New Roman"/>
        <family val="1"/>
        <charset val="204"/>
      </rPr>
      <t>Административное мероприятие 3.004</t>
    </r>
    <r>
      <rPr>
        <sz val="11"/>
        <rFont val="Times New Roman"/>
        <family val="1"/>
        <charset val="204"/>
      </rPr>
      <t xml:space="preserve">  «Взаимодействие с  Комитетом  по делам культуры Тверской области по вопросам реализации совместных проектов в сфере культуры»
</t>
    </r>
  </si>
  <si>
    <r>
      <rPr>
        <b/>
        <sz val="11"/>
        <rFont val="Times New Roman"/>
        <family val="1"/>
        <charset val="204"/>
      </rPr>
      <t>Административное мероприятие 3.005</t>
    </r>
    <r>
      <rPr>
        <sz val="11"/>
        <rFont val="Times New Roman"/>
        <family val="1"/>
        <charset val="204"/>
      </rPr>
      <t xml:space="preserve">  «Взаимодействие  с органами местного самоуправления сферы культуры муниципальных образований  Тверской области по вопросам реализации совместных проектов в сфере культуры»
</t>
    </r>
  </si>
  <si>
    <r>
      <rPr>
        <b/>
        <sz val="11"/>
        <rFont val="Times New Roman"/>
        <family val="1"/>
        <charset val="204"/>
      </rPr>
      <t>Административное мероприятие 3.006</t>
    </r>
    <r>
      <rPr>
        <sz val="11"/>
        <rFont val="Times New Roman"/>
        <family val="1"/>
        <charset val="204"/>
      </rPr>
      <t xml:space="preserve">  «Взаимодействие с правоохранительными органами по вопросам обеспечения правопорядка и безопасности при проведении мероприятий сферы культуры на территории города Ржева Тверской области, совершенствования антинаркотической пропаганды, популяризация здорового образа жизни»
</t>
    </r>
  </si>
  <si>
    <t xml:space="preserve">Подпрограмма 3  «Организация библиотечного обслуживания населения города Ржева Тверской области» </t>
  </si>
  <si>
    <t>Характеристика Муниципальной  программы города Ржева Тверской области</t>
  </si>
  <si>
    <r>
      <t>Мероприятие 1.007 «</t>
    </r>
    <r>
      <rPr>
        <sz val="11"/>
        <rFont val="Times New Roman"/>
        <family val="1"/>
        <charset val="204"/>
      </rPr>
      <t>Гашение кредиторской задолженности»</t>
    </r>
  </si>
  <si>
    <t xml:space="preserve">Программа «Развитие культуры города Ржева Тверской области»  на 2014 – 2019 годы
</t>
  </si>
  <si>
    <t>Обеспечивающая подпрограмма</t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</si>
  <si>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        
посещений  раздела «Культура» официального сайта Администрации города Ржева Тверской области»</t>
    </r>
  </si>
  <si>
    <t>Годы реализации муниципальной программы</t>
  </si>
  <si>
    <t xml:space="preserve">«Развитие культуры города Ржева Тверской области"  на 2014 - 2019 годы </t>
  </si>
  <si>
    <t xml:space="preserve">2. Централизованная бухгалтерия (Профессиональная подготовка, переподготовка и повышение квалификации)
</t>
  </si>
  <si>
    <t xml:space="preserve">Программная часть </t>
  </si>
  <si>
    <t>Д</t>
  </si>
  <si>
    <t>В</t>
  </si>
  <si>
    <t>Б</t>
  </si>
  <si>
    <t>Г</t>
  </si>
  <si>
    <t>L</t>
  </si>
  <si>
    <t>Код целевой статьи расхода бюджета</t>
  </si>
  <si>
    <t>направление расходов</t>
  </si>
  <si>
    <t>2. Цель  -  муниципальной программы города Ржева Тверской области.</t>
  </si>
  <si>
    <t>3. Подпрограмма  - подпрограмма муниципальной программы города Ржева Тверской области.</t>
  </si>
  <si>
    <t>4. Задача  - задача подпрограммы.</t>
  </si>
  <si>
    <t>5. Мероприятие - мероприятие подпрограммы.</t>
  </si>
  <si>
    <t>6. Административное мероприятие - административное мероприятие подпрограммы или обеспечивающей подпрограммы.</t>
  </si>
  <si>
    <r>
      <t xml:space="preserve">Главный администратор муниципальной программы города Ржева Тверской области - </t>
    </r>
    <r>
      <rPr>
        <u/>
        <sz val="12"/>
        <rFont val="Times New Roman"/>
        <family val="1"/>
        <charset val="204"/>
      </rPr>
      <t>Отдел культуры администрации города Ржева Тверской области</t>
    </r>
  </si>
  <si>
    <t>Подпрограмма 4  «Организация и проведение массовых, культурно-просветительских и театрально-зрелищных мероприятий в городе Ржеве Тверской области»</t>
  </si>
  <si>
    <t>С</t>
  </si>
  <si>
    <t>Подпрограмма 5  «Организация обслуживания учреждений подведомственных Отделу культуры администрации города Ржева Тверской области»</t>
  </si>
  <si>
    <t>78 618,0</t>
  </si>
  <si>
    <r>
      <rPr>
        <b/>
        <sz val="11"/>
        <rFont val="Times New Roman"/>
        <family val="1"/>
        <charset val="204"/>
      </rPr>
      <t>Цель  1</t>
    </r>
    <r>
      <rPr>
        <sz val="11"/>
        <rFont val="Times New Roman"/>
        <family val="1"/>
        <charset val="204"/>
      </rPr>
      <t xml:space="preserve"> «Создание условий для повышения качества и разнообразия услуг, предоставляемых в сфере культуры и искусства, развития творческих способностей и обеспечение равного доступа жителей города Ржева Тверской области к культурным ценностям, знаниям и информации, участие их в культурной жизни, удовлетворение  потребностей в развитии и реализации культурного и духовного потенциала города Ржева Тверской области»      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</si>
  <si>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 Уровень удовлетворенности населения качеством услуг, предоставляемых учреждениями дополнительного образования  в области культуры в городе Ржеве Тверской области
</t>
    </r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</si>
  <si>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  Уровень удовлетворенности населения качеством услуг, предоставляемых учреждениями культуры в городе Ржеве Тверской области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</si>
  <si>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  Уровень удовлетворенности населения качеством услуг, предоставляемых Муниципальным учреждением культуры «Ржевская централизованная  библиотечная система»
</t>
    </r>
  </si>
  <si>
    <t>Задача  1. «Совершенствование механизмов управления системой образовательных учреждений дополнительного образования детей в сфере культуры города Ржева Тверской области»</t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</si>
  <si>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Доля сотрудников муниципальных образовательных учреждений дополнительного образования детей  в области культуры, прошедших аттестацию в соответствии с действующим законодательством</t>
    </r>
  </si>
  <si>
    <r>
      <t xml:space="preserve">Показатель  3  </t>
    </r>
    <r>
      <rPr>
        <sz val="11"/>
        <rFont val="Times New Roman"/>
        <family val="1"/>
        <charset val="204"/>
      </rPr>
      <t>Анализ загрузки каждой единицы, выявление резервов по загрузке</t>
    </r>
  </si>
  <si>
    <r>
      <rPr>
        <b/>
        <sz val="11"/>
        <rFont val="Times New Roman"/>
        <family val="1"/>
        <charset val="204"/>
      </rPr>
      <t xml:space="preserve">Показатель  4  </t>
    </r>
    <r>
      <rPr>
        <sz val="11"/>
        <rFont val="Times New Roman"/>
        <family val="1"/>
        <charset val="204"/>
      </rPr>
      <t>Установление типовых нормативов штатной численности муниципального учреждения</t>
    </r>
  </si>
  <si>
    <r>
      <rPr>
        <b/>
        <sz val="11"/>
        <rFont val="Times New Roman"/>
        <family val="1"/>
        <charset val="204"/>
      </rPr>
      <t>Показатель  5</t>
    </r>
    <r>
      <rPr>
        <sz val="11"/>
        <rFont val="Times New Roman"/>
        <family val="1"/>
        <charset val="204"/>
      </rPr>
      <t xml:space="preserve"> Анализ совместителей, выявление случаев получения заработной платы одним сотрудником в нескольких муниципальных учреждениях за выполнение схожих функций</t>
    </r>
  </si>
  <si>
    <r>
      <rPr>
        <b/>
        <sz val="11"/>
        <rFont val="Times New Roman"/>
        <family val="1"/>
        <charset val="204"/>
      </rPr>
      <t xml:space="preserve">Показатель  6 </t>
    </r>
    <r>
      <rPr>
        <sz val="11"/>
        <rFont val="Times New Roman"/>
        <family val="1"/>
        <charset val="204"/>
      </rPr>
      <t>Анализ наполняемости классов и секций, учебной нагрузки на одного работника, оценка возможности объединения одноплановых занятий близких возрастных групп</t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</si>
  <si>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«Предоставление общедоступного и бесплатного дополнительного образования детей  в бюджетных учреждениях в области культуры (в части совершенствования оплаты труда по категориям работников в соответствии с Указами Президента РФ)»</t>
    </r>
  </si>
  <si>
    <r>
      <rPr>
        <b/>
        <sz val="11"/>
        <rFont val="Times New Roman"/>
        <family val="1"/>
        <charset val="204"/>
      </rPr>
      <t>Мероприятие  1.002</t>
    </r>
    <r>
      <rPr>
        <sz val="11"/>
        <rFont val="Times New Roman"/>
        <family val="1"/>
        <charset val="204"/>
      </rPr>
      <t xml:space="preserve"> «Предоставление общедоступного и бесплатного дополнительного образования детей в бюджетных учреждениях в области культуры (в части совершенствования  оплаты труда категорий работников, на которые не распространяются Указы Президента РФ)»</t>
    </r>
  </si>
  <si>
    <r>
      <rPr>
        <b/>
        <sz val="11"/>
        <rFont val="Times New Roman"/>
        <family val="1"/>
        <charset val="204"/>
      </rPr>
      <t>Мероприятие  1.003</t>
    </r>
    <r>
      <rPr>
        <sz val="11"/>
        <rFont val="Times New Roman"/>
        <family val="1"/>
        <charset val="204"/>
      </rPr>
      <t xml:space="preserve">   «Предоставление общедоступного и бесплатного дополнительного образования детей  в бюджетных учреждениях в области культуры (в части расходов на текущее содержание)»
</t>
    </r>
  </si>
  <si>
    <t>Задача  2. Укрепление и развитие материально-технической базы учреждений дополнительного образования  в области культуры</t>
  </si>
  <si>
    <r>
      <rPr>
        <b/>
        <sz val="11"/>
        <rFont val="Times New Roman"/>
        <family val="1"/>
        <charset val="204"/>
      </rPr>
      <t xml:space="preserve">Показатель  1 </t>
    </r>
    <r>
      <rPr>
        <sz val="11"/>
        <rFont val="Times New Roman"/>
        <family val="1"/>
        <charset val="204"/>
      </rPr>
      <t xml:space="preserve"> Процент методического обеспечения образовательного процесса в муниципальных учреждениях дополнительного образования детей в области культуры современным требованиям при  ведении образовательного процесса
 </t>
    </r>
  </si>
  <si>
    <r>
      <rPr>
        <b/>
        <sz val="11"/>
        <rFont val="Times New Roman"/>
        <family val="1"/>
        <charset val="204"/>
      </rPr>
      <t xml:space="preserve">Показатель  3 </t>
    </r>
    <r>
      <rPr>
        <sz val="11"/>
        <rFont val="Times New Roman"/>
        <family val="1"/>
        <charset val="204"/>
      </rPr>
      <t xml:space="preserve"> Доля педагогических работников учреждений дополнительного образования детей в области культуры города Ржева Тверской области, имеющих 1 и высшую квалификационную категорию</t>
    </r>
  </si>
  <si>
    <r>
      <rPr>
        <b/>
        <sz val="11"/>
        <rFont val="Times New Roman"/>
        <family val="1"/>
        <charset val="204"/>
      </rPr>
      <t>Административное мероприятие  2.001</t>
    </r>
    <r>
      <rPr>
        <sz val="11"/>
        <rFont val="Times New Roman"/>
        <family val="1"/>
        <charset val="204"/>
      </rPr>
      <t xml:space="preserve"> «Осуществление учредителем контроля за выполнением стандарта муниципальной услуги»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</si>
  <si>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«Количество проверок учреждений дополнительного образования детей в области культуры города Ржева Тверской области»</t>
    </r>
  </si>
  <si>
    <r>
      <rPr>
        <b/>
        <sz val="11"/>
        <rFont val="Times New Roman"/>
        <family val="1"/>
        <charset val="204"/>
      </rPr>
      <t xml:space="preserve">Мероприятие  2.003  </t>
    </r>
    <r>
      <rPr>
        <sz val="11"/>
        <rFont val="Times New Roman"/>
        <family val="1"/>
        <charset val="204"/>
      </rPr>
      <t xml:space="preserve">«Проведение противопожарных мероприятий в учреждениях дополнительного образования  по отрасли культура» 
</t>
    </r>
  </si>
  <si>
    <r>
      <rPr>
        <b/>
        <sz val="11"/>
        <rFont val="Times New Roman"/>
        <family val="1"/>
        <charset val="204"/>
      </rPr>
      <t xml:space="preserve">Мероприятие 2.004 </t>
    </r>
    <r>
      <rPr>
        <sz val="11"/>
        <rFont val="Times New Roman"/>
        <family val="1"/>
        <charset val="204"/>
      </rPr>
      <t xml:space="preserve"> «Приобретение музыкальных инструментов и оборудования в учреждениях дополнительного образования по отрасли культура (местный бюджет)»</t>
    </r>
  </si>
  <si>
    <r>
      <rPr>
        <b/>
        <sz val="11"/>
        <rFont val="Times New Roman"/>
        <family val="1"/>
        <charset val="204"/>
      </rPr>
      <t>Мероприятие 2.005</t>
    </r>
    <r>
      <rPr>
        <sz val="11"/>
        <rFont val="Times New Roman"/>
        <family val="1"/>
        <charset val="204"/>
      </rPr>
      <t xml:space="preserve"> «Приобретение музыкальных инструментов и оборудования учреждениям дополнительного образования по отрасли культура (областной бюджет)»</t>
    </r>
  </si>
  <si>
    <r>
      <rPr>
        <b/>
        <sz val="11"/>
        <rFont val="Times New Roman"/>
        <family val="1"/>
        <charset val="204"/>
      </rPr>
      <t xml:space="preserve">Мероприятие  2.006 </t>
    </r>
    <r>
      <rPr>
        <sz val="11"/>
        <rFont val="Times New Roman"/>
        <family val="1"/>
        <charset val="204"/>
      </rPr>
      <t>«Расходы на реализацию мероприятий федеральной целевой программы" Культура России (2012 - 2018 годы)" государственной программы Российской Федерации "Развитие культуры и туризма" на 2013 - 2020 годы)</t>
    </r>
  </si>
  <si>
    <r>
      <rPr>
        <b/>
        <sz val="11"/>
        <rFont val="Times New Roman"/>
        <family val="1"/>
        <charset val="204"/>
      </rPr>
      <t xml:space="preserve">Мероприятие  2.007 </t>
    </r>
    <r>
      <rPr>
        <sz val="11"/>
        <rFont val="Times New Roman"/>
        <family val="1"/>
        <charset val="204"/>
      </rPr>
      <t>« Мероприятия по энергосбережению и  повышению энергоэффективности в учреждениях дополнительного образования по отрасли культура»</t>
    </r>
  </si>
  <si>
    <t>Задача  1.  «Совершенствование механизмов управления системой учреждений культурно-досугового типа города Ржева Тверской области в режиме развития и функционирования»</t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</si>
  <si>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Доля сотрудников муниципальных учреждений культурно-досугового типа, прошедших аттестацию в соответствии с действующим законодательством</t>
    </r>
  </si>
  <si>
    <r>
      <rPr>
        <b/>
        <sz val="11"/>
        <rFont val="Times New Roman"/>
        <family val="1"/>
        <charset val="204"/>
      </rPr>
      <t xml:space="preserve">Показатель  3  </t>
    </r>
    <r>
      <rPr>
        <sz val="11"/>
        <rFont val="Times New Roman"/>
        <family val="1"/>
        <charset val="204"/>
      </rPr>
      <t>Установление типовых нормативов штатной численности муниципального учреждения</t>
    </r>
  </si>
  <si>
    <r>
      <rPr>
        <b/>
        <sz val="11"/>
        <rFont val="Times New Roman"/>
        <family val="1"/>
        <charset val="204"/>
      </rPr>
      <t xml:space="preserve">Показатель  4 </t>
    </r>
    <r>
      <rPr>
        <sz val="11"/>
        <rFont val="Times New Roman"/>
        <family val="1"/>
        <charset val="204"/>
      </rPr>
      <t>Анализ совместителей, выявление случаев получения заработной платы одним сотрудником в нескольких муниципальных учреждениях за выполнение схожих функций</t>
    </r>
  </si>
  <si>
    <r>
      <rPr>
        <b/>
        <sz val="11"/>
        <rFont val="Times New Roman"/>
        <family val="1"/>
        <charset val="204"/>
      </rPr>
      <t xml:space="preserve">Показатель  5 </t>
    </r>
    <r>
      <rPr>
        <sz val="11"/>
        <rFont val="Times New Roman"/>
        <family val="1"/>
        <charset val="204"/>
      </rPr>
      <t xml:space="preserve"> Анализ возможностей по расширению оказания платных услуг</t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</si>
  <si>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«Обеспечение деятельности бюджетных учреждений культурно-досугового типа  (в части совершенствования оплаты труда категориям работников в соответствии с Указами Президента РФ)» </t>
    </r>
  </si>
  <si>
    <r>
      <t>Мероприятие  1.002  «</t>
    </r>
    <r>
      <rPr>
        <sz val="11"/>
        <rFont val="Times New Roman"/>
        <family val="1"/>
        <charset val="204"/>
      </rPr>
      <t xml:space="preserve">Обеспечение деятельности бюджетных учреждений культурно-досугового типа (в части совершенствования оплаты труда категорий работников, на которые не распространяются Указы Президента РФ)» </t>
    </r>
  </si>
  <si>
    <r>
      <rPr>
        <b/>
        <sz val="11"/>
        <rFont val="Times New Roman"/>
        <family val="1"/>
        <charset val="204"/>
      </rPr>
      <t>Мероприятие  1.003</t>
    </r>
    <r>
      <rPr>
        <sz val="11"/>
        <rFont val="Times New Roman"/>
        <family val="1"/>
        <charset val="204"/>
      </rPr>
      <t xml:space="preserve"> «Обеспечение деятельности казенных учреждений культурно-досугового типа (в части совершенствования оплаты труда категориям работников в соответствии с Указами Президента РФ)» </t>
    </r>
  </si>
  <si>
    <r>
      <rPr>
        <b/>
        <sz val="11"/>
        <rFont val="Times New Roman"/>
        <family val="1"/>
        <charset val="204"/>
      </rPr>
      <t>Мероприятие 1.004</t>
    </r>
    <r>
      <rPr>
        <sz val="11"/>
        <rFont val="Times New Roman"/>
        <family val="1"/>
        <charset val="204"/>
      </rPr>
      <t xml:space="preserve"> «Обеспечение деятельности казенных учреждений культурно-досугового типа (в части совершенствования оплаты труда категорий работников, на которые не распространяются Указы Президента РФ)» </t>
    </r>
  </si>
  <si>
    <r>
      <rPr>
        <b/>
        <sz val="11"/>
        <rFont val="Times New Roman"/>
        <family val="1"/>
        <charset val="204"/>
      </rPr>
      <t>Мероприятие  1.005</t>
    </r>
    <r>
      <rPr>
        <sz val="11"/>
        <rFont val="Times New Roman"/>
        <family val="1"/>
        <charset val="204"/>
      </rPr>
      <t xml:space="preserve"> «Обеспечение деятельности казенных учреждений культурно-досугового типа по предпринимательской и иной приносящей доход деятельности"</t>
    </r>
  </si>
  <si>
    <r>
      <rPr>
        <b/>
        <sz val="11"/>
        <rFont val="Times New Roman"/>
        <family val="1"/>
        <charset val="204"/>
      </rPr>
      <t>Мероприятие 1.006</t>
    </r>
    <r>
      <rPr>
        <sz val="11"/>
        <rFont val="Times New Roman"/>
        <family val="1"/>
        <charset val="204"/>
      </rPr>
      <t xml:space="preserve"> «Обеспечение деятельности бюджетных учреждений культурно-досугового типа (в части расходов на текущее содержание)»</t>
    </r>
  </si>
  <si>
    <r>
      <rPr>
        <b/>
        <sz val="11"/>
        <rFont val="Times New Roman"/>
        <family val="1"/>
        <charset val="204"/>
      </rPr>
      <t>Мероприятие 1.007</t>
    </r>
    <r>
      <rPr>
        <sz val="11"/>
        <rFont val="Times New Roman"/>
        <family val="1"/>
        <charset val="204"/>
      </rPr>
      <t xml:space="preserve">  «Обеспечение деятельности казенных учреждений культурно-досугового типа (в части содержания  и укрепления МТБ)»</t>
    </r>
  </si>
  <si>
    <r>
      <rPr>
        <b/>
        <sz val="11"/>
        <rFont val="Times New Roman"/>
        <family val="1"/>
        <charset val="204"/>
      </rPr>
      <t>Мероприятие  1.008</t>
    </r>
    <r>
      <rPr>
        <sz val="11"/>
        <rFont val="Times New Roman"/>
        <family val="1"/>
        <charset val="204"/>
      </rPr>
      <t xml:space="preserve">  «Обеспечение деятельности бюджетных учреждений культурно-досугового типа (в части укрепления материально-технической базы)»</t>
    </r>
  </si>
  <si>
    <t>Задача  2. «Укрепление и развитие материально-технической базы учреждений культурно-досугового типа в городе Ржеве Тверской области»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</si>
  <si>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Доля учреждений культурно-досугового типа города Ржева Тверской области, полностью отвечающих правилам пожарной безопасности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</si>
  <si>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>Доля учреждений культуры города Ржева Тверской области, требующих проведения ремонтных работ</t>
    </r>
  </si>
  <si>
    <r>
      <rPr>
        <b/>
        <sz val="11"/>
        <rFont val="Times New Roman"/>
        <family val="1"/>
        <charset val="204"/>
      </rPr>
      <t xml:space="preserve">Мероприятие  2.001 </t>
    </r>
    <r>
      <rPr>
        <sz val="11"/>
        <rFont val="Times New Roman"/>
        <family val="1"/>
        <charset val="204"/>
      </rPr>
      <t xml:space="preserve">«Проведение противопожарных мероприятий в бюджетных учреждениях культурно-досугового типа по отрасли культура (местный бюджет)» 
</t>
    </r>
  </si>
  <si>
    <r>
      <rPr>
        <b/>
        <sz val="11"/>
        <rFont val="Times New Roman"/>
        <family val="1"/>
        <charset val="204"/>
      </rPr>
      <t xml:space="preserve">Мероприятие  2.002 </t>
    </r>
    <r>
      <rPr>
        <sz val="11"/>
        <rFont val="Times New Roman"/>
        <family val="1"/>
        <charset val="204"/>
      </rPr>
      <t xml:space="preserve">«Проведение противопожарных мероприятий в казенных учреждениях культурно-досугового типа по отрасли культура (местный бюджет)» 
</t>
    </r>
  </si>
  <si>
    <r>
      <rPr>
        <b/>
        <sz val="11"/>
        <rFont val="Times New Roman"/>
        <family val="1"/>
        <charset val="204"/>
      </rPr>
      <t>Мероприятие 2.003</t>
    </r>
    <r>
      <rPr>
        <sz val="11"/>
        <rFont val="Times New Roman"/>
        <family val="1"/>
        <charset val="204"/>
      </rPr>
      <t xml:space="preserve"> «Проведение ремонта в казенных учреждениях досугового типа по отрасли культура (местный бюджет)»</t>
    </r>
  </si>
  <si>
    <r>
      <rPr>
        <b/>
        <sz val="11"/>
        <rFont val="Times New Roman"/>
        <family val="1"/>
        <charset val="204"/>
      </rPr>
      <t>Мероприятие 2.004</t>
    </r>
    <r>
      <rPr>
        <sz val="11"/>
        <rFont val="Times New Roman"/>
        <family val="1"/>
        <charset val="204"/>
      </rPr>
      <t xml:space="preserve">   «Проведение ремонта в бюджетных учреждениях досугового типа по отрасли культура (местный бюджет)»</t>
    </r>
  </si>
  <si>
    <r>
      <rPr>
        <b/>
        <sz val="11"/>
        <rFont val="Times New Roman"/>
        <family val="1"/>
        <charset val="204"/>
      </rPr>
      <t>Мероприятие  2.005</t>
    </r>
    <r>
      <rPr>
        <sz val="11"/>
        <rFont val="Times New Roman"/>
        <family val="1"/>
        <charset val="204"/>
      </rPr>
      <t xml:space="preserve">   «Проведение противопожарных мероприятий и ремонта зданий и помещений, находящихся в муниципальной собственности и используемых для размещения учреждений культуры Тверской области(областной бюджет)»</t>
    </r>
  </si>
  <si>
    <r>
      <rPr>
        <b/>
        <sz val="11"/>
        <rFont val="Times New Roman"/>
        <family val="1"/>
        <charset val="204"/>
      </rPr>
      <t>Мероприятие  2.006</t>
    </r>
    <r>
      <rPr>
        <sz val="11"/>
        <rFont val="Times New Roman"/>
        <family val="1"/>
        <charset val="204"/>
      </rPr>
      <t xml:space="preserve">   «Модернизация материально-технической базы учреждений культуры муниципальных образований Тверской области, в том числе на приобретение специализированного транспорта(областной бюджет)»</t>
    </r>
  </si>
  <si>
    <r>
      <rPr>
        <b/>
        <sz val="11"/>
        <rFont val="Times New Roman"/>
        <family val="1"/>
        <charset val="204"/>
      </rPr>
      <t>Мероприятие  2.007</t>
    </r>
    <r>
      <rPr>
        <sz val="11"/>
        <rFont val="Times New Roman"/>
        <family val="1"/>
        <charset val="204"/>
      </rPr>
      <t xml:space="preserve">   «Расходы на укрепление материально - технической базы муниципальных учреждений культуры Тверской области (областной бюджет)»</t>
    </r>
  </si>
  <si>
    <r>
      <rPr>
        <b/>
        <sz val="11"/>
        <rFont val="Times New Roman"/>
        <family val="1"/>
        <charset val="204"/>
      </rPr>
      <t xml:space="preserve">Мероприятие  2.010  </t>
    </r>
    <r>
      <rPr>
        <sz val="11"/>
        <rFont val="Times New Roman"/>
        <family val="1"/>
        <charset val="204"/>
      </rPr>
      <t>«Мероприятия по энергосбережению и  повышению энергоэффективности в бюджетных учреждениях культурно-досугового типа по отрасли культура»</t>
    </r>
  </si>
  <si>
    <t xml:space="preserve">Задача  1. «Совершенствование механизмов управления муниципального учреждения культуры «Ржевская централизованная  библиотечная система» в режиме развития и функционирования»  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</si>
  <si>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Процент обеспеченности Муниципального учреждения культуры «Ржевская централизованная  библиотечная система» в соответствии с нормативами, необходимыми для качественного оказания муниципальных услуг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</si>
  <si>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>Доля сотрудников муниципального учреждения культуры «Ржевская централизованная  библиотечная система», прошедших аттестацию в соответствии с действующим законодательством</t>
    </r>
  </si>
  <si>
    <r>
      <rPr>
        <b/>
        <sz val="11"/>
        <rFont val="Times New Roman"/>
        <family val="1"/>
        <charset val="204"/>
      </rPr>
      <t xml:space="preserve">Показатель  3 </t>
    </r>
    <r>
      <rPr>
        <sz val="11"/>
        <rFont val="Times New Roman"/>
        <family val="1"/>
        <charset val="204"/>
      </rPr>
      <t>Установление типовых нормативов штатной численности муниципального учреждения</t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</si>
  <si>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«Обеспечение деятельности казенного учреждения «Ржевская централизованная библиотечная система» (в части совершенствования оплаты труда по категориям работников в соответствии с Указами Президента РФ)» </t>
    </r>
  </si>
  <si>
    <r>
      <t>Мероприятие 1.002 «</t>
    </r>
    <r>
      <rPr>
        <sz val="11"/>
        <rFont val="Times New Roman"/>
        <family val="1"/>
        <charset val="204"/>
      </rPr>
      <t xml:space="preserve">Обеспечение деятельности казенного учреждения культуры «Ржевская централизованная библиотечная система» (в части совершенствования оплаты труда категорий работников, на которые не распространяются Указы Президента РФ)» </t>
    </r>
  </si>
  <si>
    <r>
      <rPr>
        <b/>
        <sz val="11"/>
        <rFont val="Times New Roman"/>
        <family val="1"/>
        <charset val="204"/>
      </rPr>
      <t>Мероприятие 1.003</t>
    </r>
    <r>
      <rPr>
        <sz val="11"/>
        <rFont val="Times New Roman"/>
        <family val="1"/>
        <charset val="204"/>
      </rPr>
      <t xml:space="preserve">  «Обеспечение деятельности казенного учреждения культуры «Ржевская централизованная библиотечная система» (в части расходов на текущее содержание и на укрепление МТБ)»
</t>
    </r>
  </si>
  <si>
    <r>
      <rPr>
        <b/>
        <sz val="11"/>
        <rFont val="Times New Roman"/>
        <family val="1"/>
        <charset val="204"/>
      </rPr>
      <t>Мероприятие  1.004</t>
    </r>
    <r>
      <rPr>
        <sz val="11"/>
        <rFont val="Times New Roman"/>
        <family val="1"/>
        <charset val="204"/>
      </rPr>
      <t xml:space="preserve">  «Обеспечение деятельности казенных учреждений библиотечного типа по предпринимательской и иной приносящей доход деятельности"</t>
    </r>
  </si>
  <si>
    <r>
      <t xml:space="preserve">Мероприятие  1.009 </t>
    </r>
    <r>
      <rPr>
        <sz val="11"/>
        <rFont val="Times New Roman"/>
        <family val="1"/>
        <charset val="204"/>
      </rPr>
      <t>«Обеспечение деятельности подведомственных  учреждений (в части гашения кредиторской задолженности  в рамках МЗ прошлых лет)»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</si>
  <si>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«Количество бюджетных  муниципальных учреждений культурно-досугового типа, имеющих просроченную кредиторскую задолженность»</t>
    </r>
  </si>
  <si>
    <r>
      <t xml:space="preserve">Мероприятие  1.010 </t>
    </r>
    <r>
      <rPr>
        <sz val="11"/>
        <rFont val="Times New Roman"/>
        <family val="1"/>
        <charset val="204"/>
      </rPr>
      <t>«Обеспечение деятельности подведомственных  учреждений (в части гашения кредиторской задолженности в рамках прошлых лет)»</t>
    </r>
  </si>
  <si>
    <r>
      <rPr>
        <b/>
        <sz val="11"/>
        <rFont val="Times New Roman"/>
        <family val="1"/>
        <charset val="204"/>
      </rPr>
      <t>Мероприятие  1.007</t>
    </r>
    <r>
      <rPr>
        <sz val="11"/>
        <rFont val="Times New Roman"/>
        <family val="1"/>
        <charset val="204"/>
      </rPr>
      <t xml:space="preserve"> « Мероприятия по энергосбережению и  повышению энергоэффективности в казенном учреждении «Ржевская ЦБС»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</si>
  <si>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на проведение ремонта здания детского филиала МУК «Ржевская ЦБС» за счет средств бюджета города Ржева в общем объёме средств выделенных для  МУК «Ржевская централизованная библиотечная система»</t>
    </r>
  </si>
  <si>
    <r>
      <t xml:space="preserve">Показатель </t>
    </r>
    <r>
      <rPr>
        <sz val="11"/>
        <rFont val="Times New Roman"/>
        <family val="1"/>
        <charset val="204"/>
      </rPr>
      <t>«Доля выполненных работ от общего объема запланированных работ 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</si>
  <si>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«Количество изданий со шрифтом Брайля, приобретенных библиотечным фондом, в рамках реализации программы «Доступная среда»</t>
    </r>
  </si>
  <si>
    <r>
      <rPr>
        <b/>
        <sz val="11"/>
        <rFont val="Times New Roman"/>
        <family val="1"/>
        <charset val="204"/>
      </rPr>
      <t xml:space="preserve">Мероприятие  2.007 </t>
    </r>
    <r>
      <rPr>
        <sz val="11"/>
        <rFont val="Times New Roman"/>
        <family val="1"/>
        <charset val="204"/>
      </rPr>
      <t xml:space="preserve"> «Проведение областного фестиваля струнной музыки «Волшебная скрипка»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</si>
  <si>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освоения казенным учреждением ЦО выделенных средств из бюджета города Ржева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</si>
  <si>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выполнения мероприятий от запланированного объема мероприятий»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</si>
  <si>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казенных учреждений культурно-досугового типа в  части совершенствования оплаты труда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</si>
  <si>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казенных учреждений культурно-досугового типа  по предпринимательской и иной приносящей доход деятельности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</si>
  <si>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>Мероприятие  1.004</t>
    </r>
    <r>
      <rPr>
        <sz val="11"/>
        <rFont val="Times New Roman"/>
        <family val="1"/>
        <charset val="204"/>
      </rPr>
      <t xml:space="preserve">   «Предоставление общедоступного и бесплатного дополнительного образования детей в бюджетных учреждениях в области культуры (в части укрепления материально-технической базы)»
</t>
    </r>
  </si>
</sst>
</file>

<file path=xl/styles.xml><?xml version="1.0" encoding="utf-8"?>
<styleSheet xmlns="http://schemas.openxmlformats.org/spreadsheetml/2006/main">
  <numFmts count="10">
    <numFmt numFmtId="164" formatCode="#,##0.0"/>
    <numFmt numFmtId="165" formatCode="0.0"/>
    <numFmt numFmtId="166" formatCode="0.0%"/>
    <numFmt numFmtId="167" formatCode="0.00;[Red]0.00"/>
    <numFmt numFmtId="168" formatCode="#,##0.00;[Red]#,##0.00"/>
    <numFmt numFmtId="169" formatCode="#,##0;[Red]#,##0"/>
    <numFmt numFmtId="170" formatCode="0;[Red]0"/>
    <numFmt numFmtId="171" formatCode="#,##0.0;[Red]#,##0.0"/>
    <numFmt numFmtId="172" formatCode="#,##0.0_р_."/>
    <numFmt numFmtId="173" formatCode="0.0;[Red]0.0"/>
  </numFmts>
  <fonts count="39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color indexed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2" borderId="0" xfId="0" applyFont="1" applyFill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166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3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167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3" fillId="4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/>
    <xf numFmtId="168" fontId="5" fillId="0" borderId="0" xfId="0" applyNumberFormat="1" applyFont="1" applyFill="1"/>
    <xf numFmtId="0" fontId="12" fillId="0" borderId="1" xfId="0" applyFont="1" applyFill="1" applyBorder="1" applyAlignment="1">
      <alignment horizontal="center" vertical="center"/>
    </xf>
    <xf numFmtId="170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/>
    <xf numFmtId="0" fontId="16" fillId="0" borderId="0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0" xfId="0" applyFont="1" applyFill="1" applyAlignment="1">
      <alignment wrapText="1"/>
    </xf>
    <xf numFmtId="0" fontId="23" fillId="0" borderId="0" xfId="0" applyFont="1" applyFill="1" applyBorder="1" applyAlignment="1"/>
    <xf numFmtId="0" fontId="24" fillId="0" borderId="0" xfId="0" applyFont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1" fontId="6" fillId="0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72" fontId="6" fillId="0" borderId="1" xfId="0" applyNumberFormat="1" applyFont="1" applyFill="1" applyBorder="1" applyAlignment="1">
      <alignment horizontal="center" vertical="center" wrapText="1"/>
    </xf>
    <xf numFmtId="172" fontId="6" fillId="3" borderId="1" xfId="0" applyNumberFormat="1" applyFont="1" applyFill="1" applyBorder="1" applyAlignment="1">
      <alignment horizontal="center" vertical="center" wrapText="1"/>
    </xf>
    <xf numFmtId="172" fontId="12" fillId="4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71" fontId="12" fillId="4" borderId="1" xfId="0" applyNumberFormat="1" applyFont="1" applyFill="1" applyBorder="1" applyAlignment="1">
      <alignment horizontal="center" vertical="center" wrapText="1"/>
    </xf>
    <xf numFmtId="171" fontId="12" fillId="0" borderId="1" xfId="0" applyNumberFormat="1" applyFont="1" applyFill="1" applyBorder="1" applyAlignment="1">
      <alignment horizontal="center" vertical="center" wrapText="1"/>
    </xf>
    <xf numFmtId="173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1" fontId="6" fillId="0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71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9" fontId="6" fillId="3" borderId="1" xfId="0" applyNumberFormat="1" applyFont="1" applyFill="1" applyBorder="1" applyAlignment="1">
      <alignment horizontal="center" vertical="center"/>
    </xf>
    <xf numFmtId="171" fontId="6" fillId="3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0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4" fontId="5" fillId="3" borderId="0" xfId="0" applyNumberFormat="1" applyFont="1" applyFill="1"/>
    <xf numFmtId="0" fontId="0" fillId="3" borderId="0" xfId="0" applyFill="1"/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165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5" fontId="30" fillId="3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24" fillId="5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164" fontId="12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/>
    </xf>
    <xf numFmtId="171" fontId="6" fillId="5" borderId="1" xfId="0" applyNumberFormat="1" applyFont="1" applyFill="1" applyBorder="1" applyAlignment="1">
      <alignment horizontal="center" vertical="center" wrapText="1"/>
    </xf>
    <xf numFmtId="172" fontId="12" fillId="5" borderId="1" xfId="0" applyNumberFormat="1" applyFont="1" applyFill="1" applyBorder="1" applyAlignment="1">
      <alignment horizontal="center" vertical="center" wrapText="1"/>
    </xf>
    <xf numFmtId="172" fontId="6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171" fontId="12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73" fontId="6" fillId="3" borderId="1" xfId="0" applyNumberFormat="1" applyFont="1" applyFill="1" applyBorder="1" applyAlignment="1">
      <alignment horizontal="center" vertical="center" wrapText="1"/>
    </xf>
    <xf numFmtId="170" fontId="6" fillId="3" borderId="1" xfId="0" applyNumberFormat="1" applyFont="1" applyFill="1" applyBorder="1" applyAlignment="1">
      <alignment horizontal="center" vertical="center" wrapText="1"/>
    </xf>
    <xf numFmtId="169" fontId="6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26" fillId="0" borderId="0" xfId="0" applyFont="1" applyFill="1" applyBorder="1" applyAlignment="1">
      <alignment vertical="top"/>
    </xf>
    <xf numFmtId="0" fontId="5" fillId="0" borderId="0" xfId="0" applyFont="1" applyAlignment="1">
      <alignment wrapText="1"/>
    </xf>
    <xf numFmtId="0" fontId="31" fillId="0" borderId="8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4" fontId="32" fillId="0" borderId="0" xfId="0" applyNumberFormat="1" applyFont="1" applyBorder="1" applyAlignment="1">
      <alignment horizontal="center"/>
    </xf>
    <xf numFmtId="4" fontId="32" fillId="0" borderId="0" xfId="0" applyNumberFormat="1" applyFont="1" applyBorder="1" applyAlignment="1">
      <alignment horizontal="center" wrapText="1"/>
    </xf>
    <xf numFmtId="4" fontId="33" fillId="0" borderId="0" xfId="0" applyNumberFormat="1" applyFont="1" applyBorder="1" applyAlignment="1">
      <alignment wrapText="1"/>
    </xf>
    <xf numFmtId="0" fontId="24" fillId="5" borderId="0" xfId="0" applyFont="1" applyFill="1" applyBorder="1" applyAlignment="1">
      <alignment wrapText="1"/>
    </xf>
    <xf numFmtId="0" fontId="24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4" fontId="24" fillId="0" borderId="0" xfId="0" applyNumberFormat="1" applyFont="1" applyAlignment="1">
      <alignment wrapText="1"/>
    </xf>
    <xf numFmtId="0" fontId="19" fillId="3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vertical="top" wrapText="1"/>
    </xf>
    <xf numFmtId="0" fontId="0" fillId="3" borderId="0" xfId="0" applyFont="1" applyFill="1" applyAlignment="1">
      <alignment wrapText="1"/>
    </xf>
    <xf numFmtId="164" fontId="29" fillId="3" borderId="1" xfId="0" applyNumberFormat="1" applyFont="1" applyFill="1" applyBorder="1" applyAlignment="1">
      <alignment horizontal="center" vertical="center" wrapText="1"/>
    </xf>
    <xf numFmtId="171" fontId="29" fillId="0" borderId="1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169" fontId="29" fillId="0" borderId="1" xfId="0" applyNumberFormat="1" applyFont="1" applyFill="1" applyBorder="1" applyAlignment="1">
      <alignment horizontal="center" vertical="center" wrapText="1"/>
    </xf>
    <xf numFmtId="171" fontId="12" fillId="3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/>
    <xf numFmtId="0" fontId="18" fillId="0" borderId="0" xfId="0" applyFont="1" applyFill="1" applyBorder="1"/>
    <xf numFmtId="0" fontId="14" fillId="0" borderId="0" xfId="0" applyFont="1" applyFill="1"/>
    <xf numFmtId="170" fontId="29" fillId="0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1" fontId="6" fillId="6" borderId="1" xfId="0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29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169" fontId="29" fillId="3" borderId="1" xfId="0" applyNumberFormat="1" applyFont="1" applyFill="1" applyBorder="1" applyAlignment="1">
      <alignment horizontal="center" vertical="center" wrapText="1"/>
    </xf>
    <xf numFmtId="164" fontId="34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/>
    </xf>
    <xf numFmtId="164" fontId="36" fillId="3" borderId="0" xfId="0" applyNumberFormat="1" applyFont="1" applyFill="1" applyBorder="1" applyAlignment="1">
      <alignment horizontal="center" vertical="center" wrapText="1"/>
    </xf>
    <xf numFmtId="164" fontId="37" fillId="5" borderId="1" xfId="0" applyNumberFormat="1" applyFont="1" applyFill="1" applyBorder="1" applyAlignment="1">
      <alignment horizontal="center" vertical="center" wrapText="1"/>
    </xf>
    <xf numFmtId="171" fontId="37" fillId="5" borderId="1" xfId="0" applyNumberFormat="1" applyFont="1" applyFill="1" applyBorder="1" applyAlignment="1">
      <alignment horizontal="center" vertical="center" wrapText="1"/>
    </xf>
    <xf numFmtId="171" fontId="37" fillId="3" borderId="1" xfId="0" applyNumberFormat="1" applyFont="1" applyFill="1" applyBorder="1" applyAlignment="1">
      <alignment horizontal="center" vertical="center" wrapText="1"/>
    </xf>
    <xf numFmtId="165" fontId="37" fillId="3" borderId="1" xfId="0" applyNumberFormat="1" applyFont="1" applyFill="1" applyBorder="1" applyAlignment="1">
      <alignment horizontal="center" vertical="center" wrapText="1"/>
    </xf>
    <xf numFmtId="164" fontId="37" fillId="4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4" fontId="37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28" fillId="4" borderId="1" xfId="0" applyFont="1" applyFill="1" applyBorder="1" applyAlignment="1">
      <alignment horizontal="center" vertical="center"/>
    </xf>
    <xf numFmtId="171" fontId="6" fillId="4" borderId="1" xfId="0" applyNumberFormat="1" applyFont="1" applyFill="1" applyBorder="1" applyAlignment="1">
      <alignment horizontal="center" vertical="center" wrapText="1"/>
    </xf>
    <xf numFmtId="165" fontId="30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164" fontId="6" fillId="4" borderId="1" xfId="0" applyNumberFormat="1" applyFont="1" applyFill="1" applyBorder="1" applyAlignment="1">
      <alignment horizontal="center" vertical="center" wrapText="1"/>
    </xf>
    <xf numFmtId="169" fontId="6" fillId="4" borderId="1" xfId="0" applyNumberFormat="1" applyFont="1" applyFill="1" applyBorder="1" applyAlignment="1">
      <alignment horizontal="center" vertical="center" wrapText="1"/>
    </xf>
    <xf numFmtId="169" fontId="29" fillId="4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0" xfId="0" applyFont="1" applyFill="1" applyAlignment="1">
      <alignment horizontal="justify" vertical="top" wrapText="1"/>
    </xf>
    <xf numFmtId="0" fontId="15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 wrapText="1"/>
    </xf>
    <xf numFmtId="0" fontId="35" fillId="3" borderId="0" xfId="0" applyFont="1" applyFill="1" applyAlignment="1">
      <alignment horizontal="center" wrapText="1"/>
    </xf>
    <xf numFmtId="0" fontId="6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W1406"/>
  <sheetViews>
    <sheetView tabSelected="1" view="pageBreakPreview" topLeftCell="C271" zoomScale="77" zoomScaleNormal="77" zoomScaleSheetLayoutView="77" zoomScalePageLayoutView="70" workbookViewId="0">
      <selection activeCell="U179" sqref="U179"/>
    </sheetView>
  </sheetViews>
  <sheetFormatPr defaultRowHeight="15"/>
  <cols>
    <col min="1" max="1" width="26.5703125" style="6" hidden="1" customWidth="1"/>
    <col min="2" max="2" width="12.140625" style="6" hidden="1" customWidth="1"/>
    <col min="3" max="3" width="3.42578125" style="6" customWidth="1"/>
    <col min="4" max="4" width="3.5703125" style="6" customWidth="1"/>
    <col min="5" max="5" width="3.42578125" style="6" customWidth="1"/>
    <col min="6" max="6" width="3" style="6" customWidth="1"/>
    <col min="7" max="7" width="3.28515625" style="6" customWidth="1"/>
    <col min="8" max="9" width="3.5703125" style="6" customWidth="1"/>
    <col min="10" max="10" width="3.42578125" style="6" customWidth="1"/>
    <col min="11" max="11" width="3.5703125" style="6" customWidth="1"/>
    <col min="12" max="12" width="3.42578125" style="6" customWidth="1"/>
    <col min="13" max="14" width="3.5703125" style="6" customWidth="1"/>
    <col min="15" max="15" width="3.7109375" style="6" customWidth="1"/>
    <col min="16" max="16" width="3.42578125" style="6" customWidth="1"/>
    <col min="17" max="17" width="3.140625" style="4" customWidth="1"/>
    <col min="18" max="18" width="3.42578125" style="4" customWidth="1"/>
    <col min="19" max="19" width="3.28515625" style="4" customWidth="1"/>
    <col min="20" max="20" width="69.85546875" style="2" customWidth="1"/>
    <col min="21" max="21" width="10.5703125" style="2" customWidth="1"/>
    <col min="22" max="22" width="13.7109375" style="90" customWidth="1"/>
    <col min="23" max="23" width="13.7109375" style="167" customWidth="1"/>
    <col min="24" max="24" width="13.5703125" style="145" customWidth="1"/>
    <col min="25" max="25" width="13.7109375" style="90" customWidth="1"/>
    <col min="26" max="27" width="13.7109375" style="87" customWidth="1"/>
    <col min="28" max="28" width="15.42578125" style="2" customWidth="1"/>
    <col min="29" max="29" width="0.140625" style="2" hidden="1" customWidth="1"/>
    <col min="30" max="30" width="14" style="1" customWidth="1"/>
    <col min="31" max="31" width="11.28515625" style="1" customWidth="1"/>
    <col min="32" max="16384" width="9.140625" style="1"/>
  </cols>
  <sheetData>
    <row r="1" spans="1:111" hidden="1"/>
    <row r="2" spans="1:111" ht="46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X2" s="264" t="s">
        <v>93</v>
      </c>
      <c r="Y2" s="264"/>
      <c r="Z2" s="264"/>
      <c r="AA2" s="264"/>
      <c r="AB2" s="264"/>
    </row>
    <row r="3" spans="1:111" ht="8.2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X3" s="265" t="s">
        <v>25</v>
      </c>
      <c r="Y3" s="265"/>
      <c r="Z3" s="265"/>
      <c r="AA3" s="265"/>
      <c r="AB3" s="265"/>
      <c r="AC3" s="265"/>
    </row>
    <row r="4" spans="1:111" ht="15.7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X4" s="265"/>
      <c r="Y4" s="265"/>
      <c r="Z4" s="265"/>
      <c r="AA4" s="265"/>
      <c r="AB4" s="265"/>
      <c r="AC4" s="265"/>
    </row>
    <row r="5" spans="1:111" ht="15.7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X5" s="265"/>
      <c r="Y5" s="265"/>
      <c r="Z5" s="265"/>
      <c r="AA5" s="265"/>
      <c r="AB5" s="265"/>
      <c r="AC5" s="265"/>
    </row>
    <row r="6" spans="1:111" s="28" customFormat="1" ht="24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/>
      <c r="U6" s="27"/>
      <c r="V6" s="27"/>
      <c r="W6" s="27"/>
      <c r="X6" s="265"/>
      <c r="Y6" s="265"/>
      <c r="Z6" s="265"/>
      <c r="AA6" s="265"/>
      <c r="AB6" s="265"/>
      <c r="AC6" s="265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111" s="28" customFormat="1" ht="22.5" customHeight="1">
      <c r="A7" s="256" t="s">
        <v>234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111" s="28" customFormat="1" ht="18.75" customHeight="1">
      <c r="A8" s="257" t="s">
        <v>240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7"/>
      <c r="AE8" s="27"/>
      <c r="AF8" s="27"/>
      <c r="AG8" s="27"/>
      <c r="AH8" s="27"/>
      <c r="AI8" s="27"/>
      <c r="AJ8" s="27"/>
      <c r="AK8" s="27"/>
      <c r="AL8" s="27"/>
      <c r="AM8" s="27"/>
    </row>
    <row r="9" spans="1:111" s="28" customFormat="1" ht="15.75" hidden="1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9"/>
      <c r="R9" s="29"/>
      <c r="S9" s="29"/>
      <c r="T9" s="30"/>
      <c r="U9" s="30"/>
      <c r="V9" s="31"/>
      <c r="W9" s="31"/>
      <c r="X9" s="146"/>
      <c r="Y9" s="31"/>
      <c r="Z9" s="88"/>
      <c r="AA9" s="88"/>
      <c r="AB9" s="31"/>
      <c r="AC9" s="31"/>
      <c r="AD9" s="27"/>
      <c r="AE9" s="27"/>
      <c r="AF9" s="27"/>
      <c r="AG9" s="27"/>
      <c r="AH9" s="27"/>
      <c r="AI9" s="27"/>
      <c r="AJ9" s="27"/>
      <c r="AK9" s="27"/>
      <c r="AL9" s="27"/>
      <c r="AM9" s="27"/>
    </row>
    <row r="10" spans="1:111" s="28" customFormat="1" ht="15.75" hidden="1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59"/>
      <c r="R10" s="259"/>
      <c r="S10" s="259"/>
      <c r="T10" s="259"/>
      <c r="U10" s="18"/>
      <c r="V10" s="18"/>
      <c r="W10" s="259"/>
      <c r="X10" s="259"/>
      <c r="Y10" s="259"/>
      <c r="Z10" s="259"/>
      <c r="AA10" s="259"/>
      <c r="AB10" s="259"/>
      <c r="AC10" s="259"/>
      <c r="AD10" s="27"/>
      <c r="AE10" s="27"/>
      <c r="AF10" s="27"/>
      <c r="AG10" s="27"/>
      <c r="AH10" s="27"/>
      <c r="AI10" s="27"/>
      <c r="AJ10" s="27"/>
      <c r="AK10" s="27"/>
      <c r="AL10" s="27"/>
      <c r="AM10" s="27"/>
    </row>
    <row r="11" spans="1:111" s="28" customFormat="1" ht="15.75" hidden="1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59"/>
      <c r="R11" s="259"/>
      <c r="S11" s="259"/>
      <c r="T11" s="259"/>
      <c r="U11" s="18"/>
      <c r="V11" s="18"/>
      <c r="W11" s="259"/>
      <c r="X11" s="259"/>
      <c r="Y11" s="259"/>
      <c r="Z11" s="259"/>
      <c r="AA11" s="259"/>
      <c r="AB11" s="259"/>
      <c r="AC11" s="259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111" s="28" customFormat="1" ht="15.75" hidden="1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59"/>
      <c r="R12" s="259"/>
      <c r="S12" s="259"/>
      <c r="T12" s="259"/>
      <c r="U12" s="18"/>
      <c r="V12" s="18"/>
      <c r="W12" s="259"/>
      <c r="X12" s="259"/>
      <c r="Y12" s="259"/>
      <c r="Z12" s="259"/>
      <c r="AA12" s="259"/>
      <c r="AB12" s="259"/>
      <c r="AC12" s="259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111" s="28" customFormat="1" ht="15.75" hidden="1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59"/>
      <c r="R13" s="259"/>
      <c r="S13" s="259"/>
      <c r="T13" s="259"/>
      <c r="U13" s="18"/>
      <c r="V13" s="18"/>
      <c r="W13" s="259"/>
      <c r="X13" s="259"/>
      <c r="Y13" s="259"/>
      <c r="Z13" s="259"/>
      <c r="AA13" s="259"/>
      <c r="AB13" s="259"/>
      <c r="AC13" s="259"/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111" s="28" customFormat="1" ht="16.5" hidden="1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59"/>
      <c r="R14" s="259"/>
      <c r="S14" s="259"/>
      <c r="T14" s="259"/>
      <c r="U14" s="18"/>
      <c r="V14" s="18"/>
      <c r="W14" s="255"/>
      <c r="X14" s="255"/>
      <c r="Y14" s="255"/>
      <c r="Z14" s="255"/>
      <c r="AA14" s="255"/>
      <c r="AB14" s="255"/>
      <c r="AC14" s="255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111" s="28" customFormat="1" ht="15.75">
      <c r="A15" s="263" t="s">
        <v>255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111" s="39" customFormat="1" ht="19.5" customHeight="1">
      <c r="A16" s="26"/>
      <c r="B16" s="32"/>
      <c r="C16" s="32"/>
      <c r="D16" s="32"/>
      <c r="E16" s="32"/>
      <c r="F16" s="32"/>
      <c r="G16" s="32"/>
      <c r="H16" s="32"/>
      <c r="I16" s="32"/>
      <c r="J16" s="166" t="s">
        <v>184</v>
      </c>
      <c r="K16" s="166"/>
      <c r="L16" s="166"/>
      <c r="M16" s="166"/>
      <c r="N16" s="166"/>
      <c r="O16" s="166"/>
      <c r="P16" s="166"/>
      <c r="Q16" s="166"/>
      <c r="R16" s="166"/>
      <c r="S16" s="166"/>
      <c r="T16" s="33"/>
      <c r="U16" s="33"/>
      <c r="V16" s="33"/>
      <c r="W16" s="33"/>
      <c r="X16" s="165"/>
      <c r="Y16" s="33"/>
      <c r="Z16" s="89"/>
      <c r="AA16" s="89"/>
      <c r="AB16" s="33"/>
      <c r="AC16" s="33"/>
      <c r="AD16" s="34"/>
      <c r="AE16" s="35"/>
      <c r="AF16" s="35"/>
      <c r="AG16" s="35"/>
      <c r="AH16" s="35"/>
      <c r="AI16" s="35"/>
      <c r="AJ16" s="35"/>
      <c r="AK16" s="35"/>
      <c r="AL16" s="35"/>
      <c r="AM16" s="35"/>
      <c r="AN16" s="33"/>
      <c r="AO16" s="33"/>
      <c r="AP16" s="33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7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</row>
    <row r="17" spans="1:205" s="45" customFormat="1" ht="15.75" customHeight="1">
      <c r="A17" s="40"/>
      <c r="B17" s="32"/>
      <c r="C17" s="32"/>
      <c r="D17" s="32"/>
      <c r="E17" s="32"/>
      <c r="F17" s="32"/>
      <c r="G17" s="32"/>
      <c r="H17" s="32"/>
      <c r="I17" s="32"/>
      <c r="J17" s="239" t="s">
        <v>199</v>
      </c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5"/>
      <c r="AO17" s="24"/>
      <c r="AP17" s="25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2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</row>
    <row r="18" spans="1:205" s="45" customFormat="1" ht="15.75" customHeight="1">
      <c r="A18" s="40"/>
      <c r="B18" s="32"/>
      <c r="C18" s="32"/>
      <c r="D18" s="32"/>
      <c r="E18" s="32"/>
      <c r="F18" s="32"/>
      <c r="G18" s="32"/>
      <c r="H18" s="32"/>
      <c r="I18" s="32"/>
      <c r="J18" s="239" t="s">
        <v>250</v>
      </c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5"/>
      <c r="AO18" s="24"/>
      <c r="AP18" s="25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2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</row>
    <row r="19" spans="1:205" s="45" customFormat="1" ht="15.75" customHeight="1">
      <c r="A19" s="40"/>
      <c r="B19" s="32"/>
      <c r="C19" s="32"/>
      <c r="D19" s="32"/>
      <c r="E19" s="32"/>
      <c r="F19" s="32"/>
      <c r="G19" s="32"/>
      <c r="H19" s="32"/>
      <c r="I19" s="32"/>
      <c r="J19" s="239" t="s">
        <v>251</v>
      </c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5"/>
      <c r="AO19" s="24"/>
      <c r="AP19" s="25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2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</row>
    <row r="20" spans="1:205" s="45" customFormat="1" ht="15.75" customHeight="1">
      <c r="A20" s="40"/>
      <c r="B20" s="32"/>
      <c r="C20" s="32"/>
      <c r="D20" s="32"/>
      <c r="E20" s="32"/>
      <c r="F20" s="32"/>
      <c r="G20" s="32"/>
      <c r="H20" s="32"/>
      <c r="I20" s="32"/>
      <c r="J20" s="239" t="s">
        <v>252</v>
      </c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5"/>
      <c r="AO20" s="24"/>
      <c r="AP20" s="25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2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</row>
    <row r="21" spans="1:205" s="45" customFormat="1" ht="15.75" customHeight="1">
      <c r="A21" s="40"/>
      <c r="B21" s="32"/>
      <c r="C21" s="32"/>
      <c r="D21" s="32"/>
      <c r="E21" s="32"/>
      <c r="F21" s="32"/>
      <c r="G21" s="32"/>
      <c r="H21" s="32"/>
      <c r="I21" s="32"/>
      <c r="J21" s="239" t="s">
        <v>253</v>
      </c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5"/>
      <c r="AO21" s="24"/>
      <c r="AP21" s="25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2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</row>
    <row r="22" spans="1:205" s="45" customFormat="1" ht="15.75" customHeight="1">
      <c r="A22" s="40"/>
      <c r="B22" s="32"/>
      <c r="C22" s="32"/>
      <c r="D22" s="32"/>
      <c r="E22" s="32"/>
      <c r="F22" s="32"/>
      <c r="G22" s="32"/>
      <c r="H22" s="32"/>
      <c r="I22" s="32"/>
      <c r="J22" s="239" t="s">
        <v>254</v>
      </c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5"/>
      <c r="AO22" s="24"/>
      <c r="AP22" s="25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2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</row>
    <row r="23" spans="1:205" s="45" customFormat="1" ht="15.75" customHeight="1">
      <c r="A23" s="40"/>
      <c r="B23" s="32"/>
      <c r="C23" s="32"/>
      <c r="D23" s="32"/>
      <c r="E23" s="32"/>
      <c r="F23" s="32"/>
      <c r="G23" s="32"/>
      <c r="H23" s="32"/>
      <c r="I23" s="32"/>
      <c r="J23" s="239" t="s">
        <v>52</v>
      </c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5"/>
      <c r="AO23" s="24"/>
      <c r="AP23" s="25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2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</row>
    <row r="24" spans="1:205" s="45" customFormat="1" ht="9.75" customHeight="1">
      <c r="A24" s="40"/>
      <c r="B24" s="32"/>
      <c r="C24" s="32"/>
      <c r="D24" s="32"/>
      <c r="E24" s="32"/>
      <c r="F24" s="32"/>
      <c r="G24" s="32"/>
      <c r="H24" s="32"/>
      <c r="I24" s="3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5"/>
      <c r="AO24" s="24"/>
      <c r="AP24" s="25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2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</row>
    <row r="25" spans="1:205" s="5" customFormat="1" ht="28.5" customHeight="1">
      <c r="A25" s="10"/>
      <c r="B25" s="19"/>
      <c r="C25" s="242" t="s">
        <v>185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5"/>
      <c r="T25" s="260" t="s">
        <v>195</v>
      </c>
      <c r="U25" s="240" t="s">
        <v>186</v>
      </c>
      <c r="V25" s="233" t="s">
        <v>239</v>
      </c>
      <c r="W25" s="234"/>
      <c r="X25" s="234"/>
      <c r="Y25" s="234"/>
      <c r="Z25" s="234"/>
      <c r="AA25" s="235"/>
      <c r="AB25" s="233" t="s">
        <v>196</v>
      </c>
      <c r="AC25" s="247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205" s="5" customFormat="1" ht="21.75" customHeight="1">
      <c r="A26" s="240"/>
      <c r="B26" s="19"/>
      <c r="C26" s="240" t="s">
        <v>192</v>
      </c>
      <c r="D26" s="240"/>
      <c r="E26" s="240"/>
      <c r="F26" s="240" t="s">
        <v>191</v>
      </c>
      <c r="G26" s="240"/>
      <c r="H26" s="240" t="s">
        <v>190</v>
      </c>
      <c r="I26" s="240"/>
      <c r="J26" s="233" t="s">
        <v>248</v>
      </c>
      <c r="K26" s="246"/>
      <c r="L26" s="246"/>
      <c r="M26" s="246"/>
      <c r="N26" s="246"/>
      <c r="O26" s="246"/>
      <c r="P26" s="246"/>
      <c r="Q26" s="234"/>
      <c r="R26" s="234"/>
      <c r="S26" s="235"/>
      <c r="T26" s="260"/>
      <c r="U26" s="241"/>
      <c r="V26" s="252"/>
      <c r="W26" s="253"/>
      <c r="X26" s="253"/>
      <c r="Y26" s="253"/>
      <c r="Z26" s="253"/>
      <c r="AA26" s="254"/>
      <c r="AB26" s="248"/>
      <c r="AC26" s="249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205" s="5" customFormat="1" ht="18" customHeight="1">
      <c r="A27" s="240"/>
      <c r="B27" s="19"/>
      <c r="C27" s="240"/>
      <c r="D27" s="240"/>
      <c r="E27" s="240"/>
      <c r="F27" s="240"/>
      <c r="G27" s="240"/>
      <c r="H27" s="240"/>
      <c r="I27" s="240"/>
      <c r="J27" s="240" t="s">
        <v>193</v>
      </c>
      <c r="K27" s="240"/>
      <c r="L27" s="261" t="s">
        <v>194</v>
      </c>
      <c r="M27" s="233" t="s">
        <v>156</v>
      </c>
      <c r="N27" s="235"/>
      <c r="O27" s="233" t="s">
        <v>249</v>
      </c>
      <c r="P27" s="234"/>
      <c r="Q27" s="234"/>
      <c r="R27" s="234"/>
      <c r="S27" s="235"/>
      <c r="T27" s="260"/>
      <c r="U27" s="241"/>
      <c r="V27" s="236"/>
      <c r="W27" s="237"/>
      <c r="X27" s="237"/>
      <c r="Y27" s="237"/>
      <c r="Z27" s="237"/>
      <c r="AA27" s="238"/>
      <c r="AB27" s="250"/>
      <c r="AC27" s="25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205" s="5" customFormat="1" ht="80.25" customHeight="1">
      <c r="A28" s="10"/>
      <c r="B28" s="19"/>
      <c r="C28" s="240"/>
      <c r="D28" s="240"/>
      <c r="E28" s="240"/>
      <c r="F28" s="240"/>
      <c r="G28" s="240"/>
      <c r="H28" s="240"/>
      <c r="I28" s="240"/>
      <c r="J28" s="240"/>
      <c r="K28" s="240"/>
      <c r="L28" s="262"/>
      <c r="M28" s="236"/>
      <c r="N28" s="238"/>
      <c r="O28" s="236"/>
      <c r="P28" s="237"/>
      <c r="Q28" s="237"/>
      <c r="R28" s="237"/>
      <c r="S28" s="238"/>
      <c r="T28" s="260"/>
      <c r="U28" s="241"/>
      <c r="V28" s="10">
        <v>2014</v>
      </c>
      <c r="W28" s="10">
        <v>2015</v>
      </c>
      <c r="X28" s="93">
        <v>2016</v>
      </c>
      <c r="Y28" s="10">
        <v>2017</v>
      </c>
      <c r="Z28" s="10">
        <v>2018</v>
      </c>
      <c r="AA28" s="10">
        <v>2019</v>
      </c>
      <c r="AB28" s="11" t="s">
        <v>197</v>
      </c>
      <c r="AC28" s="11" t="s">
        <v>198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205" s="5" customFormat="1" ht="17.25" customHeight="1">
      <c r="A29" s="10"/>
      <c r="B29" s="19"/>
      <c r="C29" s="10">
        <v>1</v>
      </c>
      <c r="D29" s="10">
        <v>2</v>
      </c>
      <c r="E29" s="10">
        <v>3</v>
      </c>
      <c r="F29" s="10">
        <v>4</v>
      </c>
      <c r="G29" s="10">
        <v>5</v>
      </c>
      <c r="H29" s="10">
        <v>6</v>
      </c>
      <c r="I29" s="10">
        <v>7</v>
      </c>
      <c r="J29" s="15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>
        <v>14</v>
      </c>
      <c r="Q29" s="10">
        <v>15</v>
      </c>
      <c r="R29" s="10">
        <v>16</v>
      </c>
      <c r="S29" s="10">
        <v>17</v>
      </c>
      <c r="T29" s="20">
        <v>18</v>
      </c>
      <c r="U29" s="22">
        <v>19</v>
      </c>
      <c r="V29" s="10">
        <v>20</v>
      </c>
      <c r="W29" s="10">
        <v>21</v>
      </c>
      <c r="X29" s="10">
        <v>22</v>
      </c>
      <c r="Y29" s="10">
        <v>23</v>
      </c>
      <c r="Z29" s="10">
        <v>24</v>
      </c>
      <c r="AA29" s="10">
        <v>25</v>
      </c>
      <c r="AB29" s="10">
        <v>26</v>
      </c>
      <c r="AC29" s="10">
        <v>27</v>
      </c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205" s="7" customFormat="1" ht="38.25" customHeight="1">
      <c r="A30" s="12"/>
      <c r="B30" s="13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9"/>
      <c r="R30" s="79"/>
      <c r="S30" s="78"/>
      <c r="T30" s="62" t="s">
        <v>236</v>
      </c>
      <c r="U30" s="56" t="s">
        <v>208</v>
      </c>
      <c r="V30" s="95">
        <v>76284</v>
      </c>
      <c r="W30" s="95">
        <f>SUM(W36,W84,W150,W204,W279)</f>
        <v>76711.535199999998</v>
      </c>
      <c r="X30" s="95">
        <f>SUM(X36,X84,X150,X204,X266,X279)</f>
        <v>112678.18000000001</v>
      </c>
      <c r="Y30" s="95">
        <f>SUM(Y36,Y84,Y150,Y204,Y266,Y279)</f>
        <v>69551.180000000008</v>
      </c>
      <c r="Z30" s="95">
        <f>SUM(Z36,Z84,Z150,Z204,Z266,Z279)</f>
        <v>69551.180000000008</v>
      </c>
      <c r="AA30" s="95">
        <f>SUM(AA36,AA84,AA150,AA204,AA266,AA279)</f>
        <v>69551.180000000008</v>
      </c>
      <c r="AB30" s="95" t="s">
        <v>50</v>
      </c>
      <c r="AC30" s="73">
        <v>2019</v>
      </c>
      <c r="AD30" s="63"/>
      <c r="AE30" s="8"/>
      <c r="AF30" s="8"/>
      <c r="AG30" s="8"/>
      <c r="AH30" s="8"/>
      <c r="AI30" s="8"/>
      <c r="AJ30" s="8"/>
      <c r="AK30" s="8"/>
      <c r="AL30" s="8"/>
      <c r="AM30" s="8"/>
    </row>
    <row r="31" spans="1:205" s="137" customFormat="1" ht="36" customHeight="1">
      <c r="A31" s="130"/>
      <c r="B31" s="131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132"/>
      <c r="R31" s="132"/>
      <c r="S31" s="77"/>
      <c r="T31" s="138" t="s">
        <v>242</v>
      </c>
      <c r="U31" s="133" t="s">
        <v>208</v>
      </c>
      <c r="V31" s="98">
        <f>SUM(V36,V84,V150,V204)</f>
        <v>71560.23000000001</v>
      </c>
      <c r="W31" s="98">
        <f>SUM(W36,W84,W150,W204)</f>
        <v>71773.785199999998</v>
      </c>
      <c r="X31" s="98">
        <f>SUM(X36,X84,X150,X204,X266)</f>
        <v>107103.1</v>
      </c>
      <c r="Y31" s="98">
        <f>SUM(Y36,Y84,Y150,Y204,Y266)</f>
        <v>64686.400000000001</v>
      </c>
      <c r="Z31" s="98">
        <f>SUM(Z36,Z84,Z150,Z204,Z266)</f>
        <v>64686.400000000001</v>
      </c>
      <c r="AA31" s="98">
        <f>SUM(AA36,AA84,AA150,AA204,AA266)</f>
        <v>64686.400000000001</v>
      </c>
      <c r="AB31" s="98" t="s">
        <v>50</v>
      </c>
      <c r="AC31" s="134">
        <v>2019</v>
      </c>
      <c r="AD31" s="136"/>
      <c r="AE31" s="135"/>
      <c r="AF31" s="135"/>
      <c r="AG31" s="135"/>
      <c r="AH31" s="135"/>
      <c r="AI31" s="135"/>
      <c r="AJ31" s="135"/>
      <c r="AK31" s="135"/>
      <c r="AL31" s="135"/>
      <c r="AM31" s="135"/>
    </row>
    <row r="32" spans="1:205" s="7" customFormat="1" ht="111.75" customHeight="1">
      <c r="A32" s="12"/>
      <c r="B32" s="1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3"/>
      <c r="R32" s="53"/>
      <c r="S32" s="53"/>
      <c r="T32" s="9" t="s">
        <v>260</v>
      </c>
      <c r="U32" s="10"/>
      <c r="V32" s="96"/>
      <c r="W32" s="47"/>
      <c r="X32" s="162"/>
      <c r="Y32" s="96"/>
      <c r="Z32" s="97"/>
      <c r="AA32" s="97"/>
      <c r="AB32" s="98"/>
      <c r="AC32" s="14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2" s="8" customFormat="1" ht="48" customHeight="1">
      <c r="A33" s="12"/>
      <c r="B33" s="1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  <c r="R33" s="53"/>
      <c r="S33" s="53"/>
      <c r="T33" s="9" t="s">
        <v>261</v>
      </c>
      <c r="U33" s="10" t="s">
        <v>189</v>
      </c>
      <c r="V33" s="99">
        <v>80</v>
      </c>
      <c r="W33" s="158">
        <v>80</v>
      </c>
      <c r="X33" s="100">
        <v>82</v>
      </c>
      <c r="Y33" s="99">
        <v>85</v>
      </c>
      <c r="Z33" s="99">
        <v>85.5</v>
      </c>
      <c r="AA33" s="99">
        <v>86</v>
      </c>
      <c r="AB33" s="99">
        <v>86</v>
      </c>
      <c r="AC33" s="14">
        <v>2019</v>
      </c>
    </row>
    <row r="34" spans="1:32" s="8" customFormat="1" ht="39" customHeight="1">
      <c r="A34" s="12"/>
      <c r="B34" s="1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3"/>
      <c r="S34" s="53"/>
      <c r="T34" s="9" t="s">
        <v>262</v>
      </c>
      <c r="U34" s="10" t="s">
        <v>189</v>
      </c>
      <c r="V34" s="99">
        <v>83</v>
      </c>
      <c r="W34" s="158">
        <v>83</v>
      </c>
      <c r="X34" s="100">
        <v>84</v>
      </c>
      <c r="Y34" s="99">
        <v>85</v>
      </c>
      <c r="Z34" s="99">
        <v>86</v>
      </c>
      <c r="AA34" s="99">
        <v>87</v>
      </c>
      <c r="AB34" s="99">
        <v>87</v>
      </c>
      <c r="AC34" s="14">
        <v>2019</v>
      </c>
    </row>
    <row r="35" spans="1:32" s="8" customFormat="1" ht="55.5" customHeight="1">
      <c r="A35" s="12"/>
      <c r="B35" s="1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53"/>
      <c r="S35" s="53"/>
      <c r="T35" s="9" t="s">
        <v>263</v>
      </c>
      <c r="U35" s="10" t="s">
        <v>189</v>
      </c>
      <c r="V35" s="99">
        <v>76</v>
      </c>
      <c r="W35" s="158">
        <v>76</v>
      </c>
      <c r="X35" s="100">
        <v>78</v>
      </c>
      <c r="Y35" s="99">
        <v>79</v>
      </c>
      <c r="Z35" s="99">
        <v>80</v>
      </c>
      <c r="AA35" s="99">
        <v>81</v>
      </c>
      <c r="AB35" s="99">
        <v>81</v>
      </c>
      <c r="AC35" s="14">
        <v>2019</v>
      </c>
    </row>
    <row r="36" spans="1:32" s="8" customFormat="1" ht="48.75" customHeight="1">
      <c r="A36" s="12"/>
      <c r="B36" s="13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9"/>
      <c r="R36" s="79"/>
      <c r="S36" s="79"/>
      <c r="T36" s="55" t="s">
        <v>180</v>
      </c>
      <c r="U36" s="56" t="s">
        <v>208</v>
      </c>
      <c r="V36" s="95">
        <f t="shared" ref="V36:AA36" si="0">SUM(V37,V58)</f>
        <v>35664.899999999994</v>
      </c>
      <c r="W36" s="95">
        <f>SUM(W37,W58)</f>
        <v>34698.978999999999</v>
      </c>
      <c r="X36" s="216">
        <f>SUM(X37,X58)</f>
        <v>42721.95</v>
      </c>
      <c r="Y36" s="95">
        <f t="shared" si="0"/>
        <v>34540.9</v>
      </c>
      <c r="Z36" s="95">
        <f t="shared" si="0"/>
        <v>34540.9</v>
      </c>
      <c r="AA36" s="95">
        <f t="shared" si="0"/>
        <v>34540.9</v>
      </c>
      <c r="AB36" s="95" t="s">
        <v>50</v>
      </c>
      <c r="AC36" s="72">
        <v>2019</v>
      </c>
      <c r="AD36" s="64"/>
    </row>
    <row r="37" spans="1:32" s="8" customFormat="1" ht="54" customHeight="1">
      <c r="A37" s="12"/>
      <c r="B37" s="13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65"/>
      <c r="R37" s="65"/>
      <c r="S37" s="65"/>
      <c r="T37" s="46" t="s">
        <v>264</v>
      </c>
      <c r="U37" s="49" t="s">
        <v>208</v>
      </c>
      <c r="V37" s="112">
        <f t="shared" ref="V37:AA37" si="1">SUM(V44,V50,V47,V53,V56)</f>
        <v>35424.899999999994</v>
      </c>
      <c r="W37" s="112">
        <f t="shared" si="1"/>
        <v>34558.978999999999</v>
      </c>
      <c r="X37" s="98">
        <f>SUM(X44,X50,X47,X53,X56)</f>
        <v>33393.15</v>
      </c>
      <c r="Y37" s="112">
        <f t="shared" si="1"/>
        <v>34490.9</v>
      </c>
      <c r="Z37" s="112">
        <f t="shared" si="1"/>
        <v>34490.9</v>
      </c>
      <c r="AA37" s="112">
        <f t="shared" si="1"/>
        <v>34490.9</v>
      </c>
      <c r="AB37" s="98" t="s">
        <v>50</v>
      </c>
      <c r="AC37" s="92">
        <v>2019</v>
      </c>
      <c r="AD37" s="64"/>
      <c r="AE37" s="64"/>
      <c r="AF37" s="64"/>
    </row>
    <row r="38" spans="1:32" s="8" customFormat="1" ht="60" customHeight="1">
      <c r="A38" s="12"/>
      <c r="B38" s="1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3"/>
      <c r="R38" s="53"/>
      <c r="S38" s="53"/>
      <c r="T38" s="9" t="s">
        <v>4</v>
      </c>
      <c r="U38" s="10" t="s">
        <v>189</v>
      </c>
      <c r="V38" s="99">
        <v>20</v>
      </c>
      <c r="W38" s="99">
        <v>20</v>
      </c>
      <c r="X38" s="100">
        <v>33</v>
      </c>
      <c r="Y38" s="99">
        <v>40</v>
      </c>
      <c r="Z38" s="99">
        <v>41</v>
      </c>
      <c r="AA38" s="99">
        <v>42</v>
      </c>
      <c r="AB38" s="99">
        <v>42</v>
      </c>
      <c r="AC38" s="14">
        <v>2019</v>
      </c>
    </row>
    <row r="39" spans="1:32" s="8" customFormat="1" ht="49.5" customHeight="1">
      <c r="A39" s="12"/>
      <c r="B39" s="1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3"/>
      <c r="S39" s="53"/>
      <c r="T39" s="9" t="s">
        <v>265</v>
      </c>
      <c r="U39" s="10" t="s">
        <v>189</v>
      </c>
      <c r="V39" s="99">
        <v>6.9</v>
      </c>
      <c r="W39" s="99">
        <v>6.9</v>
      </c>
      <c r="X39" s="100">
        <v>9</v>
      </c>
      <c r="Y39" s="99">
        <v>10</v>
      </c>
      <c r="Z39" s="99">
        <v>10.5</v>
      </c>
      <c r="AA39" s="99">
        <v>11</v>
      </c>
      <c r="AB39" s="99">
        <v>11</v>
      </c>
      <c r="AC39" s="14">
        <v>2019</v>
      </c>
    </row>
    <row r="40" spans="1:32" s="8" customFormat="1" ht="32.25" customHeight="1">
      <c r="A40" s="12"/>
      <c r="B40" s="1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3"/>
      <c r="R40" s="53"/>
      <c r="S40" s="53"/>
      <c r="T40" s="46" t="s">
        <v>266</v>
      </c>
      <c r="U40" s="10" t="s">
        <v>189</v>
      </c>
      <c r="V40" s="99">
        <v>100</v>
      </c>
      <c r="W40" s="99">
        <v>100</v>
      </c>
      <c r="X40" s="100">
        <v>100</v>
      </c>
      <c r="Y40" s="99">
        <v>100</v>
      </c>
      <c r="Z40" s="99">
        <v>100</v>
      </c>
      <c r="AA40" s="99">
        <v>100</v>
      </c>
      <c r="AB40" s="99">
        <v>100</v>
      </c>
      <c r="AC40" s="142">
        <v>2019</v>
      </c>
    </row>
    <row r="41" spans="1:32" s="8" customFormat="1" ht="38.25" customHeight="1">
      <c r="A41" s="12"/>
      <c r="B41" s="1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  <c r="R41" s="53"/>
      <c r="S41" s="53"/>
      <c r="T41" s="9" t="s">
        <v>267</v>
      </c>
      <c r="U41" s="10" t="s">
        <v>187</v>
      </c>
      <c r="V41" s="66">
        <v>1</v>
      </c>
      <c r="W41" s="66">
        <v>1</v>
      </c>
      <c r="X41" s="159">
        <v>1</v>
      </c>
      <c r="Y41" s="66">
        <v>1</v>
      </c>
      <c r="Z41" s="66">
        <v>1</v>
      </c>
      <c r="AA41" s="66">
        <v>1</v>
      </c>
      <c r="AB41" s="66">
        <v>1</v>
      </c>
      <c r="AC41" s="14">
        <v>2019</v>
      </c>
    </row>
    <row r="42" spans="1:32" s="8" customFormat="1" ht="54" customHeight="1">
      <c r="A42" s="12"/>
      <c r="B42" s="1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  <c r="R42" s="53"/>
      <c r="S42" s="53"/>
      <c r="T42" s="9" t="s">
        <v>268</v>
      </c>
      <c r="U42" s="10" t="s">
        <v>188</v>
      </c>
      <c r="V42" s="66">
        <v>2</v>
      </c>
      <c r="W42" s="66">
        <v>2</v>
      </c>
      <c r="X42" s="159">
        <v>2</v>
      </c>
      <c r="Y42" s="66">
        <v>2</v>
      </c>
      <c r="Z42" s="66">
        <v>2</v>
      </c>
      <c r="AA42" s="66">
        <v>2</v>
      </c>
      <c r="AB42" s="66">
        <v>2</v>
      </c>
      <c r="AC42" s="14">
        <v>2019</v>
      </c>
    </row>
    <row r="43" spans="1:32" s="8" customFormat="1" ht="45.75" customHeight="1">
      <c r="A43" s="12"/>
      <c r="B43" s="1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3"/>
      <c r="R43" s="53"/>
      <c r="S43" s="53"/>
      <c r="T43" s="9" t="s">
        <v>269</v>
      </c>
      <c r="U43" s="10" t="s">
        <v>188</v>
      </c>
      <c r="V43" s="66">
        <v>25</v>
      </c>
      <c r="W43" s="66">
        <v>25</v>
      </c>
      <c r="X43" s="159">
        <v>25</v>
      </c>
      <c r="Y43" s="66">
        <v>25</v>
      </c>
      <c r="Z43" s="66">
        <v>25</v>
      </c>
      <c r="AA43" s="66">
        <v>25</v>
      </c>
      <c r="AB43" s="106">
        <v>25</v>
      </c>
      <c r="AC43" s="14">
        <v>2019</v>
      </c>
    </row>
    <row r="44" spans="1:32" s="8" customFormat="1" ht="63.75" customHeight="1">
      <c r="A44" s="12"/>
      <c r="B44" s="12"/>
      <c r="C44" s="52">
        <v>6</v>
      </c>
      <c r="D44" s="52">
        <v>5</v>
      </c>
      <c r="E44" s="52">
        <v>6</v>
      </c>
      <c r="F44" s="52">
        <v>0</v>
      </c>
      <c r="G44" s="52">
        <v>7</v>
      </c>
      <c r="H44" s="52">
        <v>0</v>
      </c>
      <c r="I44" s="52">
        <v>2</v>
      </c>
      <c r="J44" s="52">
        <v>0</v>
      </c>
      <c r="K44" s="52">
        <v>2</v>
      </c>
      <c r="L44" s="52">
        <v>1</v>
      </c>
      <c r="M44" s="52">
        <v>0</v>
      </c>
      <c r="N44" s="52">
        <v>1</v>
      </c>
      <c r="O44" s="52">
        <v>2</v>
      </c>
      <c r="P44" s="52">
        <v>1</v>
      </c>
      <c r="Q44" s="53">
        <v>0</v>
      </c>
      <c r="R44" s="53">
        <v>1</v>
      </c>
      <c r="S44" s="53" t="s">
        <v>246</v>
      </c>
      <c r="T44" s="9" t="s">
        <v>270</v>
      </c>
      <c r="U44" s="10" t="s">
        <v>208</v>
      </c>
      <c r="V44" s="100">
        <v>24661.200000000001</v>
      </c>
      <c r="W44" s="100">
        <v>25352.62</v>
      </c>
      <c r="X44" s="148">
        <v>24946.85</v>
      </c>
      <c r="Y44" s="218">
        <v>25453.7</v>
      </c>
      <c r="Z44" s="100">
        <v>25453.7</v>
      </c>
      <c r="AA44" s="100">
        <v>25453.7</v>
      </c>
      <c r="AB44" s="100" t="s">
        <v>50</v>
      </c>
      <c r="AC44" s="14">
        <v>2019</v>
      </c>
    </row>
    <row r="45" spans="1:32" s="8" customFormat="1" ht="49.5" customHeight="1">
      <c r="A45" s="12"/>
      <c r="B45" s="1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3"/>
      <c r="R45" s="53"/>
      <c r="S45" s="53"/>
      <c r="T45" s="9" t="s">
        <v>94</v>
      </c>
      <c r="U45" s="10" t="s">
        <v>189</v>
      </c>
      <c r="V45" s="99">
        <f>V44*100/V36</f>
        <v>69.146976439019895</v>
      </c>
      <c r="W45" s="100">
        <f>W44*100/W36</f>
        <v>73.06445529708526</v>
      </c>
      <c r="X45" s="100" t="s">
        <v>50</v>
      </c>
      <c r="Y45" s="99" t="s">
        <v>50</v>
      </c>
      <c r="Z45" s="99" t="s">
        <v>50</v>
      </c>
      <c r="AA45" s="99" t="s">
        <v>50</v>
      </c>
      <c r="AB45" s="99">
        <v>73.099999999999994</v>
      </c>
      <c r="AC45" s="14">
        <v>2017</v>
      </c>
    </row>
    <row r="46" spans="1:32" s="8" customFormat="1" ht="45.75" customHeight="1">
      <c r="A46" s="12"/>
      <c r="B46" s="1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3"/>
      <c r="R46" s="53"/>
      <c r="S46" s="53"/>
      <c r="T46" s="195" t="s">
        <v>95</v>
      </c>
      <c r="U46" s="192" t="s">
        <v>189</v>
      </c>
      <c r="V46" s="193" t="s">
        <v>50</v>
      </c>
      <c r="W46" s="193" t="s">
        <v>50</v>
      </c>
      <c r="X46" s="193">
        <v>83.5</v>
      </c>
      <c r="Y46" s="193">
        <v>90</v>
      </c>
      <c r="Z46" s="193">
        <v>95</v>
      </c>
      <c r="AA46" s="193">
        <v>100</v>
      </c>
      <c r="AB46" s="193">
        <v>100</v>
      </c>
      <c r="AC46" s="14"/>
    </row>
    <row r="47" spans="1:32" s="8" customFormat="1" ht="60.75" customHeight="1">
      <c r="A47" s="12"/>
      <c r="B47" s="13"/>
      <c r="C47" s="52">
        <v>6</v>
      </c>
      <c r="D47" s="52">
        <v>5</v>
      </c>
      <c r="E47" s="52">
        <v>6</v>
      </c>
      <c r="F47" s="52">
        <v>0</v>
      </c>
      <c r="G47" s="52">
        <v>7</v>
      </c>
      <c r="H47" s="52">
        <v>0</v>
      </c>
      <c r="I47" s="52">
        <v>2</v>
      </c>
      <c r="J47" s="52">
        <v>0</v>
      </c>
      <c r="K47" s="52">
        <v>2</v>
      </c>
      <c r="L47" s="52">
        <v>1</v>
      </c>
      <c r="M47" s="52">
        <v>0</v>
      </c>
      <c r="N47" s="52">
        <v>1</v>
      </c>
      <c r="O47" s="52">
        <v>2</v>
      </c>
      <c r="P47" s="52">
        <v>1</v>
      </c>
      <c r="Q47" s="53">
        <v>0</v>
      </c>
      <c r="R47" s="53">
        <v>2</v>
      </c>
      <c r="S47" s="53" t="s">
        <v>246</v>
      </c>
      <c r="T47" s="9" t="s">
        <v>271</v>
      </c>
      <c r="U47" s="10" t="s">
        <v>208</v>
      </c>
      <c r="V47" s="100">
        <v>7516.1</v>
      </c>
      <c r="W47" s="100">
        <v>5643.2790000000005</v>
      </c>
      <c r="X47" s="148">
        <v>5985.6</v>
      </c>
      <c r="Y47" s="99">
        <v>5542.2</v>
      </c>
      <c r="Z47" s="99">
        <v>5542.2</v>
      </c>
      <c r="AA47" s="99">
        <v>5542.2</v>
      </c>
      <c r="AB47" s="100" t="s">
        <v>50</v>
      </c>
      <c r="AC47" s="14">
        <v>2019</v>
      </c>
    </row>
    <row r="48" spans="1:32" s="8" customFormat="1" ht="63" customHeight="1">
      <c r="A48" s="12"/>
      <c r="B48" s="1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3"/>
      <c r="R48" s="53"/>
      <c r="S48" s="53"/>
      <c r="T48" s="71" t="s">
        <v>72</v>
      </c>
      <c r="U48" s="10" t="s">
        <v>189</v>
      </c>
      <c r="V48" s="103">
        <f>V47*100/V36</f>
        <v>21.074221433398105</v>
      </c>
      <c r="W48" s="103">
        <f>W47*100/W36</f>
        <v>16.263530405318267</v>
      </c>
      <c r="X48" s="100" t="s">
        <v>50</v>
      </c>
      <c r="Y48" s="99" t="s">
        <v>50</v>
      </c>
      <c r="Z48" s="99" t="s">
        <v>50</v>
      </c>
      <c r="AA48" s="99" t="s">
        <v>50</v>
      </c>
      <c r="AB48" s="103">
        <v>21.1</v>
      </c>
      <c r="AC48" s="142">
        <v>2014</v>
      </c>
    </row>
    <row r="49" spans="1:29" s="8" customFormat="1" ht="61.5" customHeight="1">
      <c r="A49" s="12"/>
      <c r="B49" s="1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3"/>
      <c r="R49" s="53"/>
      <c r="S49" s="53"/>
      <c r="T49" s="191" t="s">
        <v>91</v>
      </c>
      <c r="U49" s="192" t="s">
        <v>189</v>
      </c>
      <c r="V49" s="193" t="s">
        <v>50</v>
      </c>
      <c r="W49" s="193" t="s">
        <v>50</v>
      </c>
      <c r="X49" s="194">
        <v>106.1</v>
      </c>
      <c r="Y49" s="194">
        <v>100</v>
      </c>
      <c r="Z49" s="194">
        <v>100</v>
      </c>
      <c r="AA49" s="194">
        <v>100</v>
      </c>
      <c r="AB49" s="194">
        <v>100</v>
      </c>
      <c r="AC49" s="142"/>
    </row>
    <row r="50" spans="1:29" s="8" customFormat="1" ht="52.5" customHeight="1">
      <c r="A50" s="12"/>
      <c r="B50" s="13"/>
      <c r="C50" s="52">
        <v>6</v>
      </c>
      <c r="D50" s="52">
        <v>5</v>
      </c>
      <c r="E50" s="52">
        <v>6</v>
      </c>
      <c r="F50" s="52">
        <v>0</v>
      </c>
      <c r="G50" s="52">
        <v>7</v>
      </c>
      <c r="H50" s="52">
        <v>0</v>
      </c>
      <c r="I50" s="52">
        <v>2</v>
      </c>
      <c r="J50" s="52">
        <v>0</v>
      </c>
      <c r="K50" s="52">
        <v>2</v>
      </c>
      <c r="L50" s="52">
        <v>1</v>
      </c>
      <c r="M50" s="52">
        <v>0</v>
      </c>
      <c r="N50" s="52">
        <v>1</v>
      </c>
      <c r="O50" s="52">
        <v>2</v>
      </c>
      <c r="P50" s="52">
        <v>1</v>
      </c>
      <c r="Q50" s="53">
        <v>0</v>
      </c>
      <c r="R50" s="53">
        <v>5</v>
      </c>
      <c r="S50" s="53" t="s">
        <v>246</v>
      </c>
      <c r="T50" s="9" t="s">
        <v>272</v>
      </c>
      <c r="U50" s="10" t="s">
        <v>208</v>
      </c>
      <c r="V50" s="100">
        <v>3212.2</v>
      </c>
      <c r="W50" s="100">
        <v>3538.08</v>
      </c>
      <c r="X50" s="147">
        <v>2000.7</v>
      </c>
      <c r="Y50" s="99">
        <v>3295.2</v>
      </c>
      <c r="Z50" s="99">
        <v>3295.2</v>
      </c>
      <c r="AA50" s="99">
        <v>3295.2</v>
      </c>
      <c r="AB50" s="100" t="s">
        <v>50</v>
      </c>
      <c r="AC50" s="14">
        <v>2019</v>
      </c>
    </row>
    <row r="51" spans="1:29" s="8" customFormat="1" ht="60.75" customHeight="1">
      <c r="A51" s="12"/>
      <c r="B51" s="13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3"/>
      <c r="R51" s="53"/>
      <c r="S51" s="53"/>
      <c r="T51" s="71" t="s">
        <v>71</v>
      </c>
      <c r="U51" s="10" t="s">
        <v>189</v>
      </c>
      <c r="V51" s="103">
        <f>V50/V36*100</f>
        <v>9.0066143463180897</v>
      </c>
      <c r="W51" s="104">
        <f>W50/W36*100</f>
        <v>10.196495983354438</v>
      </c>
      <c r="X51" s="100" t="s">
        <v>50</v>
      </c>
      <c r="Y51" s="99" t="s">
        <v>50</v>
      </c>
      <c r="Z51" s="99" t="s">
        <v>50</v>
      </c>
      <c r="AA51" s="99" t="s">
        <v>50</v>
      </c>
      <c r="AB51" s="103">
        <v>10.199999999999999</v>
      </c>
      <c r="AC51" s="142">
        <v>2015</v>
      </c>
    </row>
    <row r="52" spans="1:29" s="8" customFormat="1" ht="35.25" customHeight="1">
      <c r="A52" s="12"/>
      <c r="B52" s="13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3"/>
      <c r="R52" s="53"/>
      <c r="S52" s="53"/>
      <c r="T52" s="195" t="s">
        <v>70</v>
      </c>
      <c r="U52" s="192" t="s">
        <v>189</v>
      </c>
      <c r="V52" s="193" t="s">
        <v>50</v>
      </c>
      <c r="W52" s="193" t="s">
        <v>50</v>
      </c>
      <c r="X52" s="194">
        <v>100</v>
      </c>
      <c r="Y52" s="194">
        <v>100</v>
      </c>
      <c r="Z52" s="194">
        <v>100</v>
      </c>
      <c r="AA52" s="194">
        <v>100</v>
      </c>
      <c r="AB52" s="194">
        <v>100</v>
      </c>
      <c r="AC52" s="142"/>
    </row>
    <row r="53" spans="1:29" s="8" customFormat="1" ht="51" customHeight="1">
      <c r="A53" s="12"/>
      <c r="B53" s="13"/>
      <c r="C53" s="52">
        <v>6</v>
      </c>
      <c r="D53" s="52">
        <v>5</v>
      </c>
      <c r="E53" s="52">
        <v>6</v>
      </c>
      <c r="F53" s="52">
        <v>0</v>
      </c>
      <c r="G53" s="52">
        <v>7</v>
      </c>
      <c r="H53" s="52">
        <v>0</v>
      </c>
      <c r="I53" s="52">
        <v>2</v>
      </c>
      <c r="J53" s="52">
        <v>0</v>
      </c>
      <c r="K53" s="52">
        <v>2</v>
      </c>
      <c r="L53" s="52">
        <v>1</v>
      </c>
      <c r="M53" s="52">
        <v>0</v>
      </c>
      <c r="N53" s="52">
        <v>1</v>
      </c>
      <c r="O53" s="52">
        <v>2</v>
      </c>
      <c r="P53" s="52">
        <v>1</v>
      </c>
      <c r="Q53" s="53">
        <v>0</v>
      </c>
      <c r="R53" s="53">
        <v>7</v>
      </c>
      <c r="S53" s="53" t="s">
        <v>246</v>
      </c>
      <c r="T53" s="9" t="s">
        <v>327</v>
      </c>
      <c r="U53" s="10" t="s">
        <v>208</v>
      </c>
      <c r="V53" s="104">
        <v>22.7</v>
      </c>
      <c r="W53" s="104">
        <v>25</v>
      </c>
      <c r="X53" s="149">
        <v>100</v>
      </c>
      <c r="Y53" s="103">
        <v>199.8</v>
      </c>
      <c r="Z53" s="103">
        <v>199.8</v>
      </c>
      <c r="AA53" s="103">
        <v>199.8</v>
      </c>
      <c r="AB53" s="104" t="s">
        <v>50</v>
      </c>
      <c r="AC53" s="14">
        <v>2019</v>
      </c>
    </row>
    <row r="54" spans="1:29" s="8" customFormat="1" ht="78.75" customHeight="1">
      <c r="A54" s="12"/>
      <c r="B54" s="13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3"/>
      <c r="R54" s="53"/>
      <c r="S54" s="53"/>
      <c r="T54" s="71" t="s">
        <v>74</v>
      </c>
      <c r="U54" s="10" t="s">
        <v>189</v>
      </c>
      <c r="V54" s="104">
        <f>V53/V36*100</f>
        <v>6.3648012471645796E-2</v>
      </c>
      <c r="W54" s="103">
        <f>W53/W36*100</f>
        <v>7.2048229430612357E-2</v>
      </c>
      <c r="X54" s="100" t="s">
        <v>50</v>
      </c>
      <c r="Y54" s="99" t="s">
        <v>50</v>
      </c>
      <c r="Z54" s="99" t="s">
        <v>50</v>
      </c>
      <c r="AA54" s="99" t="s">
        <v>50</v>
      </c>
      <c r="AB54" s="103">
        <v>0.1</v>
      </c>
      <c r="AC54" s="142">
        <v>2016</v>
      </c>
    </row>
    <row r="55" spans="1:29" s="8" customFormat="1" ht="37.5" customHeight="1">
      <c r="A55" s="12"/>
      <c r="B55" s="13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3"/>
      <c r="R55" s="53"/>
      <c r="S55" s="53"/>
      <c r="T55" s="195" t="s">
        <v>73</v>
      </c>
      <c r="U55" s="192" t="s">
        <v>189</v>
      </c>
      <c r="V55" s="193" t="s">
        <v>50</v>
      </c>
      <c r="W55" s="193" t="s">
        <v>50</v>
      </c>
      <c r="X55" s="194">
        <v>100</v>
      </c>
      <c r="Y55" s="194">
        <v>100</v>
      </c>
      <c r="Z55" s="194">
        <v>100</v>
      </c>
      <c r="AA55" s="194">
        <v>100</v>
      </c>
      <c r="AB55" s="194">
        <v>100</v>
      </c>
      <c r="AC55" s="142"/>
    </row>
    <row r="56" spans="1:29" s="8" customFormat="1" ht="44.25" customHeight="1">
      <c r="A56" s="12"/>
      <c r="B56" s="13"/>
      <c r="C56" s="52">
        <v>6</v>
      </c>
      <c r="D56" s="52">
        <v>5</v>
      </c>
      <c r="E56" s="52">
        <v>6</v>
      </c>
      <c r="F56" s="52">
        <v>0</v>
      </c>
      <c r="G56" s="52">
        <v>7</v>
      </c>
      <c r="H56" s="52">
        <v>0</v>
      </c>
      <c r="I56" s="52">
        <v>2</v>
      </c>
      <c r="J56" s="52">
        <v>0</v>
      </c>
      <c r="K56" s="52">
        <v>2</v>
      </c>
      <c r="L56" s="52">
        <v>1</v>
      </c>
      <c r="M56" s="52">
        <v>0</v>
      </c>
      <c r="N56" s="52">
        <v>1</v>
      </c>
      <c r="O56" s="52">
        <v>2</v>
      </c>
      <c r="P56" s="52">
        <v>1</v>
      </c>
      <c r="Q56" s="53">
        <v>0</v>
      </c>
      <c r="R56" s="53">
        <v>9</v>
      </c>
      <c r="S56" s="53" t="s">
        <v>246</v>
      </c>
      <c r="T56" s="46" t="s">
        <v>149</v>
      </c>
      <c r="U56" s="10" t="s">
        <v>208</v>
      </c>
      <c r="V56" s="123">
        <v>12.7</v>
      </c>
      <c r="W56" s="107">
        <v>0</v>
      </c>
      <c r="X56" s="123">
        <v>360</v>
      </c>
      <c r="Y56" s="107">
        <v>0</v>
      </c>
      <c r="Z56" s="103">
        <f>SUM(Y56)</f>
        <v>0</v>
      </c>
      <c r="AA56" s="103">
        <f>SUM(Z56)</f>
        <v>0</v>
      </c>
      <c r="AB56" s="104" t="s">
        <v>50</v>
      </c>
      <c r="AC56" s="14">
        <v>2014</v>
      </c>
    </row>
    <row r="57" spans="1:29" s="8" customFormat="1" ht="45.75" customHeight="1">
      <c r="A57" s="12"/>
      <c r="B57" s="13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  <c r="R57" s="53"/>
      <c r="S57" s="53"/>
      <c r="T57" s="9" t="s">
        <v>59</v>
      </c>
      <c r="U57" s="10" t="s">
        <v>187</v>
      </c>
      <c r="V57" s="124">
        <v>3</v>
      </c>
      <c r="W57" s="108">
        <v>0</v>
      </c>
      <c r="X57" s="125">
        <v>3</v>
      </c>
      <c r="Y57" s="50">
        <v>0</v>
      </c>
      <c r="Z57" s="91">
        <f>SUM(Y57)</f>
        <v>0</v>
      </c>
      <c r="AA57" s="91">
        <f>SUM(Z57)</f>
        <v>0</v>
      </c>
      <c r="AB57" s="106">
        <v>3</v>
      </c>
      <c r="AC57" s="14">
        <v>2014</v>
      </c>
    </row>
    <row r="58" spans="1:29" s="189" customFormat="1" ht="39" customHeight="1">
      <c r="A58" s="187"/>
      <c r="B58" s="188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7"/>
      <c r="N58" s="76"/>
      <c r="O58" s="76"/>
      <c r="P58" s="76"/>
      <c r="Q58" s="65"/>
      <c r="R58" s="65"/>
      <c r="S58" s="65"/>
      <c r="T58" s="46" t="s">
        <v>273</v>
      </c>
      <c r="U58" s="49" t="s">
        <v>208</v>
      </c>
      <c r="V58" s="98">
        <f>SUM(V64,V66,V69,V72,V74)</f>
        <v>240</v>
      </c>
      <c r="W58" s="98">
        <f>SUM(W64,W66,W69,W72,W74)</f>
        <v>140</v>
      </c>
      <c r="X58" s="147">
        <f>SUM(X64,X66,X69,X72,X74,X76,X78,X80,X82)</f>
        <v>9328.7999999999993</v>
      </c>
      <c r="Y58" s="98">
        <f>SUM(Y64,Y66,Y69,Y72,Y74,Y76,Y78)</f>
        <v>50</v>
      </c>
      <c r="Z58" s="98">
        <f>SUM(Z64,Z66,Z69,Z72,Z74,Z76,Z78)</f>
        <v>50</v>
      </c>
      <c r="AA58" s="102">
        <f>SUM(AA64,AA66,AA69,AA72,AA74,AA76,AA78)</f>
        <v>50</v>
      </c>
      <c r="AB58" s="102" t="s">
        <v>50</v>
      </c>
      <c r="AC58" s="92">
        <v>2019</v>
      </c>
    </row>
    <row r="59" spans="1:29" s="8" customFormat="1" ht="60" customHeight="1">
      <c r="A59" s="12"/>
      <c r="B59" s="13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9"/>
      <c r="N59" s="52"/>
      <c r="O59" s="52"/>
      <c r="P59" s="52"/>
      <c r="Q59" s="53"/>
      <c r="R59" s="53"/>
      <c r="S59" s="53"/>
      <c r="T59" s="9" t="s">
        <v>274</v>
      </c>
      <c r="U59" s="10" t="s">
        <v>189</v>
      </c>
      <c r="V59" s="103">
        <v>99</v>
      </c>
      <c r="W59" s="103">
        <v>99</v>
      </c>
      <c r="X59" s="104">
        <v>99.1</v>
      </c>
      <c r="Y59" s="103">
        <v>99.2</v>
      </c>
      <c r="Z59" s="103">
        <v>99.3</v>
      </c>
      <c r="AA59" s="103">
        <v>99.4</v>
      </c>
      <c r="AB59" s="103">
        <v>99.4</v>
      </c>
      <c r="AC59" s="14">
        <v>2019</v>
      </c>
    </row>
    <row r="60" spans="1:29" s="8" customFormat="1" ht="47.25" customHeight="1">
      <c r="A60" s="12"/>
      <c r="B60" s="13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9"/>
      <c r="N60" s="52"/>
      <c r="O60" s="52"/>
      <c r="P60" s="52"/>
      <c r="Q60" s="53"/>
      <c r="R60" s="53"/>
      <c r="S60" s="53"/>
      <c r="T60" s="9" t="s">
        <v>5</v>
      </c>
      <c r="U60" s="10" t="s">
        <v>189</v>
      </c>
      <c r="V60" s="103">
        <v>0</v>
      </c>
      <c r="W60" s="103">
        <v>10</v>
      </c>
      <c r="X60" s="104">
        <v>10.1</v>
      </c>
      <c r="Y60" s="103">
        <v>10.199999999999999</v>
      </c>
      <c r="Z60" s="103">
        <v>10.3</v>
      </c>
      <c r="AA60" s="103">
        <v>10.4</v>
      </c>
      <c r="AB60" s="104">
        <f>AA60</f>
        <v>10.4</v>
      </c>
      <c r="AC60" s="14">
        <v>2019</v>
      </c>
    </row>
    <row r="61" spans="1:29" s="8" customFormat="1" ht="54" customHeight="1">
      <c r="A61" s="12"/>
      <c r="B61" s="13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9"/>
      <c r="N61" s="52"/>
      <c r="O61" s="52"/>
      <c r="P61" s="52"/>
      <c r="Q61" s="53"/>
      <c r="R61" s="53"/>
      <c r="S61" s="53"/>
      <c r="T61" s="9" t="s">
        <v>275</v>
      </c>
      <c r="U61" s="10" t="s">
        <v>189</v>
      </c>
      <c r="V61" s="117">
        <v>99.3</v>
      </c>
      <c r="W61" s="117">
        <v>99.5</v>
      </c>
      <c r="X61" s="158">
        <v>99.6</v>
      </c>
      <c r="Y61" s="117">
        <v>99.7</v>
      </c>
      <c r="Z61" s="117">
        <v>99.8</v>
      </c>
      <c r="AA61" s="117">
        <v>99.9</v>
      </c>
      <c r="AB61" s="117">
        <v>99.9</v>
      </c>
      <c r="AC61" s="14">
        <v>2019</v>
      </c>
    </row>
    <row r="62" spans="1:29" s="8" customFormat="1" ht="38.25" customHeight="1">
      <c r="A62" s="12"/>
      <c r="B62" s="13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9"/>
      <c r="N62" s="52"/>
      <c r="O62" s="52"/>
      <c r="P62" s="52"/>
      <c r="Q62" s="53"/>
      <c r="R62" s="53"/>
      <c r="S62" s="53"/>
      <c r="T62" s="9" t="s">
        <v>276</v>
      </c>
      <c r="U62" s="85" t="s">
        <v>54</v>
      </c>
      <c r="V62" s="60">
        <v>1</v>
      </c>
      <c r="W62" s="60">
        <v>1</v>
      </c>
      <c r="X62" s="60">
        <v>1</v>
      </c>
      <c r="Y62" s="60">
        <v>1</v>
      </c>
      <c r="Z62" s="60">
        <v>1</v>
      </c>
      <c r="AA62" s="60">
        <v>1</v>
      </c>
      <c r="AB62" s="60" t="s">
        <v>50</v>
      </c>
      <c r="AC62" s="14">
        <v>2019</v>
      </c>
    </row>
    <row r="63" spans="1:29" s="8" customFormat="1" ht="34.5" customHeight="1">
      <c r="A63" s="12"/>
      <c r="B63" s="13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9"/>
      <c r="N63" s="52"/>
      <c r="O63" s="52"/>
      <c r="P63" s="52"/>
      <c r="Q63" s="53"/>
      <c r="R63" s="53"/>
      <c r="S63" s="53"/>
      <c r="T63" s="71" t="s">
        <v>277</v>
      </c>
      <c r="U63" s="10" t="s">
        <v>187</v>
      </c>
      <c r="V63" s="60">
        <v>4</v>
      </c>
      <c r="W63" s="60">
        <v>4</v>
      </c>
      <c r="X63" s="60">
        <v>4</v>
      </c>
      <c r="Y63" s="60">
        <v>4</v>
      </c>
      <c r="Z63" s="60">
        <v>4</v>
      </c>
      <c r="AA63" s="60">
        <v>4</v>
      </c>
      <c r="AB63" s="106">
        <f>SUM(V63:AA63)</f>
        <v>24</v>
      </c>
      <c r="AC63" s="14">
        <v>2019</v>
      </c>
    </row>
    <row r="64" spans="1:29" s="8" customFormat="1" ht="37.5" customHeight="1">
      <c r="A64" s="12"/>
      <c r="B64" s="13"/>
      <c r="C64" s="52">
        <v>6</v>
      </c>
      <c r="D64" s="52">
        <v>5</v>
      </c>
      <c r="E64" s="52">
        <v>6</v>
      </c>
      <c r="F64" s="52">
        <v>0</v>
      </c>
      <c r="G64" s="52">
        <v>7</v>
      </c>
      <c r="H64" s="52">
        <v>0</v>
      </c>
      <c r="I64" s="52">
        <v>2</v>
      </c>
      <c r="J64" s="52">
        <v>0</v>
      </c>
      <c r="K64" s="52">
        <v>2</v>
      </c>
      <c r="L64" s="52">
        <v>1</v>
      </c>
      <c r="M64" s="52">
        <v>0</v>
      </c>
      <c r="N64" s="52">
        <v>2</v>
      </c>
      <c r="O64" s="52">
        <v>2</v>
      </c>
      <c r="P64" s="52">
        <v>2</v>
      </c>
      <c r="Q64" s="53">
        <v>1</v>
      </c>
      <c r="R64" s="53">
        <v>1</v>
      </c>
      <c r="S64" s="53" t="s">
        <v>244</v>
      </c>
      <c r="T64" s="46" t="s">
        <v>97</v>
      </c>
      <c r="U64" s="10" t="s">
        <v>208</v>
      </c>
      <c r="V64" s="103">
        <v>0</v>
      </c>
      <c r="W64" s="103">
        <v>0</v>
      </c>
      <c r="X64" s="150">
        <v>367.8</v>
      </c>
      <c r="Y64" s="103">
        <v>0</v>
      </c>
      <c r="Z64" s="103">
        <v>0</v>
      </c>
      <c r="AA64" s="103">
        <v>0</v>
      </c>
      <c r="AB64" s="104" t="s">
        <v>50</v>
      </c>
      <c r="AC64" s="14">
        <v>2016</v>
      </c>
    </row>
    <row r="65" spans="1:29" s="8" customFormat="1" ht="50.25" customHeight="1">
      <c r="A65" s="12"/>
      <c r="B65" s="1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3"/>
      <c r="R65" s="53"/>
      <c r="S65" s="53"/>
      <c r="T65" s="191" t="s">
        <v>96</v>
      </c>
      <c r="U65" s="192" t="s">
        <v>189</v>
      </c>
      <c r="V65" s="193" t="s">
        <v>50</v>
      </c>
      <c r="W65" s="193" t="s">
        <v>50</v>
      </c>
      <c r="X65" s="194">
        <v>100</v>
      </c>
      <c r="Y65" s="194">
        <v>0</v>
      </c>
      <c r="Z65" s="194">
        <v>0</v>
      </c>
      <c r="AA65" s="194">
        <v>0</v>
      </c>
      <c r="AB65" s="194">
        <v>100</v>
      </c>
      <c r="AC65" s="14"/>
    </row>
    <row r="66" spans="1:29" s="8" customFormat="1" ht="34.5" customHeight="1">
      <c r="A66" s="12"/>
      <c r="B66" s="13"/>
      <c r="C66" s="52">
        <v>6</v>
      </c>
      <c r="D66" s="52">
        <v>5</v>
      </c>
      <c r="E66" s="52">
        <v>6</v>
      </c>
      <c r="F66" s="52">
        <v>0</v>
      </c>
      <c r="G66" s="52">
        <v>7</v>
      </c>
      <c r="H66" s="52">
        <v>0</v>
      </c>
      <c r="I66" s="52">
        <v>2</v>
      </c>
      <c r="J66" s="52">
        <v>0</v>
      </c>
      <c r="K66" s="52">
        <v>2</v>
      </c>
      <c r="L66" s="52">
        <v>1</v>
      </c>
      <c r="M66" s="52">
        <v>0</v>
      </c>
      <c r="N66" s="52">
        <v>2</v>
      </c>
      <c r="O66" s="52">
        <v>2</v>
      </c>
      <c r="P66" s="52">
        <v>2</v>
      </c>
      <c r="Q66" s="53">
        <v>1</v>
      </c>
      <c r="R66" s="53">
        <v>2</v>
      </c>
      <c r="S66" s="53" t="s">
        <v>244</v>
      </c>
      <c r="T66" s="9" t="s">
        <v>278</v>
      </c>
      <c r="U66" s="10" t="s">
        <v>208</v>
      </c>
      <c r="V66" s="107">
        <v>0</v>
      </c>
      <c r="W66" s="107">
        <v>50</v>
      </c>
      <c r="X66" s="151">
        <v>114</v>
      </c>
      <c r="Y66" s="107">
        <v>50</v>
      </c>
      <c r="Z66" s="103">
        <f>SUM(Y66)</f>
        <v>50</v>
      </c>
      <c r="AA66" s="103">
        <f>SUM(Z66)</f>
        <v>50</v>
      </c>
      <c r="AB66" s="104" t="s">
        <v>50</v>
      </c>
      <c r="AC66" s="14">
        <v>2019</v>
      </c>
    </row>
    <row r="67" spans="1:29" s="8" customFormat="1" ht="47.25" customHeight="1">
      <c r="A67" s="12"/>
      <c r="B67" s="1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3"/>
      <c r="R67" s="53"/>
      <c r="S67" s="53"/>
      <c r="T67" s="46" t="s">
        <v>98</v>
      </c>
      <c r="U67" s="10" t="s">
        <v>189</v>
      </c>
      <c r="V67" s="104">
        <f>V66*100/V47</f>
        <v>0</v>
      </c>
      <c r="W67" s="103">
        <f>(W66*100)/W37</f>
        <v>0.14468020018762706</v>
      </c>
      <c r="X67" s="100" t="s">
        <v>50</v>
      </c>
      <c r="Y67" s="99" t="s">
        <v>50</v>
      </c>
      <c r="Z67" s="99" t="s">
        <v>50</v>
      </c>
      <c r="AA67" s="99" t="s">
        <v>50</v>
      </c>
      <c r="AB67" s="104">
        <v>0.1</v>
      </c>
      <c r="AC67" s="142">
        <v>2015</v>
      </c>
    </row>
    <row r="68" spans="1:29" s="8" customFormat="1" ht="40.5" customHeight="1">
      <c r="A68" s="12"/>
      <c r="B68" s="1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3"/>
      <c r="R68" s="53"/>
      <c r="S68" s="53"/>
      <c r="T68" s="191" t="s">
        <v>99</v>
      </c>
      <c r="U68" s="192" t="s">
        <v>189</v>
      </c>
      <c r="V68" s="193" t="s">
        <v>50</v>
      </c>
      <c r="W68" s="193" t="s">
        <v>50</v>
      </c>
      <c r="X68" s="194">
        <v>100</v>
      </c>
      <c r="Y68" s="194">
        <v>100</v>
      </c>
      <c r="Z68" s="194">
        <v>100</v>
      </c>
      <c r="AA68" s="194">
        <v>100</v>
      </c>
      <c r="AB68" s="194">
        <v>100</v>
      </c>
      <c r="AC68" s="142"/>
    </row>
    <row r="69" spans="1:29" s="8" customFormat="1" ht="46.5" customHeight="1">
      <c r="A69" s="12"/>
      <c r="B69" s="13"/>
      <c r="C69" s="52">
        <v>6</v>
      </c>
      <c r="D69" s="52">
        <v>5</v>
      </c>
      <c r="E69" s="52">
        <v>6</v>
      </c>
      <c r="F69" s="52">
        <v>0</v>
      </c>
      <c r="G69" s="52">
        <v>7</v>
      </c>
      <c r="H69" s="52">
        <v>0</v>
      </c>
      <c r="I69" s="52">
        <v>2</v>
      </c>
      <c r="J69" s="52">
        <v>0</v>
      </c>
      <c r="K69" s="52">
        <v>2</v>
      </c>
      <c r="L69" s="52">
        <v>1</v>
      </c>
      <c r="M69" s="52">
        <v>0</v>
      </c>
      <c r="N69" s="52">
        <v>2</v>
      </c>
      <c r="O69" s="52">
        <v>2</v>
      </c>
      <c r="P69" s="52">
        <v>2</v>
      </c>
      <c r="Q69" s="53">
        <v>1</v>
      </c>
      <c r="R69" s="53">
        <v>4</v>
      </c>
      <c r="S69" s="53" t="s">
        <v>244</v>
      </c>
      <c r="T69" s="9" t="s">
        <v>279</v>
      </c>
      <c r="U69" s="10" t="s">
        <v>208</v>
      </c>
      <c r="V69" s="110">
        <v>80</v>
      </c>
      <c r="W69" s="109">
        <v>90</v>
      </c>
      <c r="X69" s="150">
        <v>90</v>
      </c>
      <c r="Y69" s="103">
        <v>0</v>
      </c>
      <c r="Z69" s="103">
        <v>0</v>
      </c>
      <c r="AA69" s="103">
        <v>0</v>
      </c>
      <c r="AB69" s="104" t="s">
        <v>50</v>
      </c>
      <c r="AC69" s="14">
        <v>2015</v>
      </c>
    </row>
    <row r="70" spans="1:29" s="8" customFormat="1" ht="62.25" customHeight="1">
      <c r="A70" s="12"/>
      <c r="B70" s="13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9"/>
      <c r="N70" s="52"/>
      <c r="O70" s="52"/>
      <c r="P70" s="52"/>
      <c r="Q70" s="53"/>
      <c r="R70" s="53"/>
      <c r="S70" s="53"/>
      <c r="T70" s="71" t="s">
        <v>75</v>
      </c>
      <c r="U70" s="10" t="s">
        <v>189</v>
      </c>
      <c r="V70" s="110">
        <f>(V69*100)/V36</f>
        <v>0.22431017611152707</v>
      </c>
      <c r="W70" s="109">
        <f>(W69*100)/W36</f>
        <v>0.25937362595020447</v>
      </c>
      <c r="X70" s="104" t="s">
        <v>50</v>
      </c>
      <c r="Y70" s="104" t="s">
        <v>50</v>
      </c>
      <c r="Z70" s="104" t="s">
        <v>50</v>
      </c>
      <c r="AA70" s="104" t="s">
        <v>50</v>
      </c>
      <c r="AB70" s="103">
        <v>0.3</v>
      </c>
      <c r="AC70" s="14">
        <v>2015</v>
      </c>
    </row>
    <row r="71" spans="1:29" s="8" customFormat="1" ht="35.450000000000003" customHeight="1">
      <c r="A71" s="12"/>
      <c r="B71" s="13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9"/>
      <c r="N71" s="52"/>
      <c r="O71" s="52"/>
      <c r="P71" s="52"/>
      <c r="Q71" s="53"/>
      <c r="R71" s="53"/>
      <c r="S71" s="53"/>
      <c r="T71" s="195" t="s">
        <v>76</v>
      </c>
      <c r="U71" s="192" t="s">
        <v>187</v>
      </c>
      <c r="V71" s="193" t="s">
        <v>50</v>
      </c>
      <c r="W71" s="193" t="s">
        <v>50</v>
      </c>
      <c r="X71" s="196">
        <v>4</v>
      </c>
      <c r="Y71" s="196">
        <v>0</v>
      </c>
      <c r="Z71" s="196">
        <v>0</v>
      </c>
      <c r="AA71" s="196">
        <v>0</v>
      </c>
      <c r="AB71" s="196">
        <v>4</v>
      </c>
      <c r="AC71" s="14"/>
    </row>
    <row r="72" spans="1:29" s="8" customFormat="1" ht="47.25" customHeight="1">
      <c r="A72" s="12"/>
      <c r="B72" s="13"/>
      <c r="C72" s="52">
        <v>6</v>
      </c>
      <c r="D72" s="52">
        <v>5</v>
      </c>
      <c r="E72" s="52">
        <v>6</v>
      </c>
      <c r="F72" s="52">
        <v>0</v>
      </c>
      <c r="G72" s="52">
        <v>7</v>
      </c>
      <c r="H72" s="52">
        <v>0</v>
      </c>
      <c r="I72" s="52">
        <v>2</v>
      </c>
      <c r="J72" s="52">
        <v>0</v>
      </c>
      <c r="K72" s="52">
        <v>2</v>
      </c>
      <c r="L72" s="52">
        <v>1</v>
      </c>
      <c r="M72" s="59">
        <v>7</v>
      </c>
      <c r="N72" s="52">
        <v>4</v>
      </c>
      <c r="O72" s="52">
        <v>0</v>
      </c>
      <c r="P72" s="52">
        <v>7</v>
      </c>
      <c r="Q72" s="53"/>
      <c r="R72" s="53"/>
      <c r="S72" s="53"/>
      <c r="T72" s="9" t="s">
        <v>280</v>
      </c>
      <c r="U72" s="10" t="s">
        <v>208</v>
      </c>
      <c r="V72" s="110">
        <v>76.2</v>
      </c>
      <c r="W72" s="109">
        <v>0</v>
      </c>
      <c r="X72" s="104">
        <v>0</v>
      </c>
      <c r="Y72" s="103">
        <v>0</v>
      </c>
      <c r="Z72" s="103">
        <v>0</v>
      </c>
      <c r="AA72" s="103">
        <v>0</v>
      </c>
      <c r="AB72" s="104" t="s">
        <v>50</v>
      </c>
      <c r="AC72" s="14">
        <v>2014</v>
      </c>
    </row>
    <row r="73" spans="1:29" s="8" customFormat="1" ht="52.5" customHeight="1">
      <c r="A73" s="12"/>
      <c r="B73" s="13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9"/>
      <c r="N73" s="52"/>
      <c r="O73" s="52"/>
      <c r="P73" s="52"/>
      <c r="Q73" s="53"/>
      <c r="R73" s="53"/>
      <c r="S73" s="53"/>
      <c r="T73" s="71" t="s">
        <v>105</v>
      </c>
      <c r="U73" s="10" t="s">
        <v>189</v>
      </c>
      <c r="V73" s="122">
        <f t="shared" ref="V73:AA73" si="2">V72/V36*100</f>
        <v>0.21365544274622952</v>
      </c>
      <c r="W73" s="94">
        <f t="shared" si="2"/>
        <v>0</v>
      </c>
      <c r="X73" s="122">
        <f t="shared" si="2"/>
        <v>0</v>
      </c>
      <c r="Y73" s="94">
        <f t="shared" si="2"/>
        <v>0</v>
      </c>
      <c r="Z73" s="94">
        <f t="shared" si="2"/>
        <v>0</v>
      </c>
      <c r="AA73" s="94">
        <f t="shared" si="2"/>
        <v>0</v>
      </c>
      <c r="AB73" s="104">
        <f>SUM(V73:AA73)</f>
        <v>0.21365544274622952</v>
      </c>
      <c r="AC73" s="14">
        <v>2014</v>
      </c>
    </row>
    <row r="74" spans="1:29" s="8" customFormat="1" ht="59.25" customHeight="1">
      <c r="A74" s="12"/>
      <c r="B74" s="13"/>
      <c r="C74" s="52">
        <v>6</v>
      </c>
      <c r="D74" s="52">
        <v>5</v>
      </c>
      <c r="E74" s="52">
        <v>6</v>
      </c>
      <c r="F74" s="52">
        <v>0</v>
      </c>
      <c r="G74" s="52">
        <v>7</v>
      </c>
      <c r="H74" s="52">
        <v>0</v>
      </c>
      <c r="I74" s="52">
        <v>2</v>
      </c>
      <c r="J74" s="52">
        <v>0</v>
      </c>
      <c r="K74" s="52">
        <v>2</v>
      </c>
      <c r="L74" s="52">
        <v>1</v>
      </c>
      <c r="M74" s="59">
        <v>5</v>
      </c>
      <c r="N74" s="52">
        <v>0</v>
      </c>
      <c r="O74" s="52">
        <v>1</v>
      </c>
      <c r="P74" s="52">
        <v>4</v>
      </c>
      <c r="Q74" s="53"/>
      <c r="R74" s="53"/>
      <c r="S74" s="53"/>
      <c r="T74" s="9" t="s">
        <v>281</v>
      </c>
      <c r="U74" s="10" t="s">
        <v>208</v>
      </c>
      <c r="V74" s="110">
        <v>83.8</v>
      </c>
      <c r="W74" s="109">
        <v>0</v>
      </c>
      <c r="X74" s="104">
        <v>0</v>
      </c>
      <c r="Y74" s="103">
        <v>0</v>
      </c>
      <c r="Z74" s="103">
        <v>0</v>
      </c>
      <c r="AA74" s="103">
        <v>0</v>
      </c>
      <c r="AB74" s="104" t="s">
        <v>50</v>
      </c>
      <c r="AC74" s="14">
        <v>2014</v>
      </c>
    </row>
    <row r="75" spans="1:29" s="8" customFormat="1" ht="76.5" customHeight="1">
      <c r="A75" s="12"/>
      <c r="B75" s="13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9"/>
      <c r="N75" s="52"/>
      <c r="O75" s="52"/>
      <c r="P75" s="52"/>
      <c r="Q75" s="53"/>
      <c r="R75" s="53"/>
      <c r="S75" s="53"/>
      <c r="T75" s="71" t="s">
        <v>120</v>
      </c>
      <c r="U75" s="10" t="s">
        <v>189</v>
      </c>
      <c r="V75" s="94">
        <f>V74/V36*100</f>
        <v>0.23496490947682458</v>
      </c>
      <c r="W75" s="94">
        <f>W74/W40*100</f>
        <v>0</v>
      </c>
      <c r="X75" s="122">
        <f>X74/X40*100</f>
        <v>0</v>
      </c>
      <c r="Y75" s="94">
        <f>Y74/Y40*100</f>
        <v>0</v>
      </c>
      <c r="Z75" s="94">
        <f>Z74/Z40*100</f>
        <v>0</v>
      </c>
      <c r="AA75" s="94">
        <f>AA74/AA40*100</f>
        <v>0</v>
      </c>
      <c r="AB75" s="104">
        <f>SUM(V75:AA75)</f>
        <v>0.23496490947682458</v>
      </c>
      <c r="AC75" s="14">
        <v>2014</v>
      </c>
    </row>
    <row r="76" spans="1:29" s="8" customFormat="1" ht="48.75" customHeight="1">
      <c r="A76" s="12"/>
      <c r="B76" s="13"/>
      <c r="C76" s="52">
        <v>6</v>
      </c>
      <c r="D76" s="52">
        <v>5</v>
      </c>
      <c r="E76" s="52">
        <v>6</v>
      </c>
      <c r="F76" s="52">
        <v>0</v>
      </c>
      <c r="G76" s="52">
        <v>7</v>
      </c>
      <c r="H76" s="52">
        <v>0</v>
      </c>
      <c r="I76" s="52">
        <v>2</v>
      </c>
      <c r="J76" s="52">
        <v>0</v>
      </c>
      <c r="K76" s="52">
        <v>2</v>
      </c>
      <c r="L76" s="52">
        <v>1</v>
      </c>
      <c r="M76" s="52">
        <v>0</v>
      </c>
      <c r="N76" s="52">
        <v>2</v>
      </c>
      <c r="O76" s="52">
        <v>2</v>
      </c>
      <c r="P76" s="52">
        <v>2</v>
      </c>
      <c r="Q76" s="53">
        <v>3</v>
      </c>
      <c r="R76" s="53">
        <v>0</v>
      </c>
      <c r="S76" s="53" t="s">
        <v>244</v>
      </c>
      <c r="T76" s="9" t="s">
        <v>282</v>
      </c>
      <c r="U76" s="10" t="s">
        <v>208</v>
      </c>
      <c r="V76" s="110">
        <v>0</v>
      </c>
      <c r="W76" s="109">
        <v>0</v>
      </c>
      <c r="X76" s="150">
        <v>20</v>
      </c>
      <c r="Y76" s="103">
        <v>0</v>
      </c>
      <c r="Z76" s="103">
        <v>0</v>
      </c>
      <c r="AA76" s="103">
        <v>0</v>
      </c>
      <c r="AB76" s="104" t="s">
        <v>50</v>
      </c>
      <c r="AC76" s="14">
        <v>2016</v>
      </c>
    </row>
    <row r="77" spans="1:29" s="8" customFormat="1" ht="46.5" customHeight="1">
      <c r="A77" s="12"/>
      <c r="B77" s="13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9"/>
      <c r="N77" s="52"/>
      <c r="O77" s="52"/>
      <c r="P77" s="52"/>
      <c r="Q77" s="53"/>
      <c r="R77" s="53"/>
      <c r="S77" s="53"/>
      <c r="T77" s="195" t="s">
        <v>134</v>
      </c>
      <c r="U77" s="192" t="s">
        <v>187</v>
      </c>
      <c r="V77" s="193" t="s">
        <v>50</v>
      </c>
      <c r="W77" s="193" t="s">
        <v>50</v>
      </c>
      <c r="X77" s="196">
        <v>1</v>
      </c>
      <c r="Y77" s="196">
        <v>0</v>
      </c>
      <c r="Z77" s="196">
        <v>0</v>
      </c>
      <c r="AA77" s="196">
        <v>0</v>
      </c>
      <c r="AB77" s="196">
        <v>1</v>
      </c>
      <c r="AC77" s="14"/>
    </row>
    <row r="78" spans="1:29" s="8" customFormat="1" ht="47.25" customHeight="1">
      <c r="A78" s="12"/>
      <c r="B78" s="13"/>
      <c r="C78" s="52">
        <v>6</v>
      </c>
      <c r="D78" s="52">
        <v>5</v>
      </c>
      <c r="E78" s="52">
        <v>6</v>
      </c>
      <c r="F78" s="52">
        <v>0</v>
      </c>
      <c r="G78" s="52">
        <v>7</v>
      </c>
      <c r="H78" s="52">
        <v>0</v>
      </c>
      <c r="I78" s="52">
        <v>2</v>
      </c>
      <c r="J78" s="52">
        <v>0</v>
      </c>
      <c r="K78" s="52">
        <v>2</v>
      </c>
      <c r="L78" s="52">
        <v>1</v>
      </c>
      <c r="M78" s="52">
        <v>0</v>
      </c>
      <c r="N78" s="52">
        <v>2</v>
      </c>
      <c r="O78" s="52">
        <v>2</v>
      </c>
      <c r="P78" s="52">
        <v>2</v>
      </c>
      <c r="Q78" s="53">
        <v>2</v>
      </c>
      <c r="R78" s="53">
        <v>7</v>
      </c>
      <c r="S78" s="53" t="s">
        <v>244</v>
      </c>
      <c r="T78" s="9" t="s">
        <v>28</v>
      </c>
      <c r="U78" s="10" t="s">
        <v>208</v>
      </c>
      <c r="V78" s="110">
        <v>0</v>
      </c>
      <c r="W78" s="109">
        <v>0</v>
      </c>
      <c r="X78" s="150">
        <v>150</v>
      </c>
      <c r="Y78" s="103">
        <v>0</v>
      </c>
      <c r="Z78" s="103">
        <v>0</v>
      </c>
      <c r="AA78" s="103">
        <v>0</v>
      </c>
      <c r="AB78" s="104" t="s">
        <v>50</v>
      </c>
      <c r="AC78" s="14">
        <v>2016</v>
      </c>
    </row>
    <row r="79" spans="1:29" s="8" customFormat="1" ht="63.75" customHeight="1">
      <c r="A79" s="12"/>
      <c r="B79" s="13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9"/>
      <c r="N79" s="52"/>
      <c r="O79" s="52"/>
      <c r="P79" s="52"/>
      <c r="Q79" s="53"/>
      <c r="R79" s="53"/>
      <c r="S79" s="53"/>
      <c r="T79" s="195" t="s">
        <v>0</v>
      </c>
      <c r="U79" s="192" t="s">
        <v>187</v>
      </c>
      <c r="V79" s="193" t="s">
        <v>50</v>
      </c>
      <c r="W79" s="193" t="s">
        <v>50</v>
      </c>
      <c r="X79" s="196">
        <v>3</v>
      </c>
      <c r="Y79" s="196">
        <v>0</v>
      </c>
      <c r="Z79" s="196">
        <v>0</v>
      </c>
      <c r="AA79" s="196">
        <v>0</v>
      </c>
      <c r="AB79" s="196">
        <v>3</v>
      </c>
      <c r="AC79" s="14"/>
    </row>
    <row r="80" spans="1:29" s="8" customFormat="1" ht="88.5" customHeight="1">
      <c r="A80" s="12"/>
      <c r="B80" s="13"/>
      <c r="C80" s="52">
        <v>6</v>
      </c>
      <c r="D80" s="52">
        <v>5</v>
      </c>
      <c r="E80" s="52">
        <v>6</v>
      </c>
      <c r="F80" s="52">
        <v>0</v>
      </c>
      <c r="G80" s="52">
        <v>7</v>
      </c>
      <c r="H80" s="52">
        <v>0</v>
      </c>
      <c r="I80" s="52">
        <v>2</v>
      </c>
      <c r="J80" s="76">
        <v>0</v>
      </c>
      <c r="K80" s="76">
        <v>2</v>
      </c>
      <c r="L80" s="76">
        <v>1</v>
      </c>
      <c r="M80" s="76">
        <v>0</v>
      </c>
      <c r="N80" s="76">
        <v>2</v>
      </c>
      <c r="O80" s="76">
        <v>5</v>
      </c>
      <c r="P80" s="76">
        <v>5</v>
      </c>
      <c r="Q80" s="65">
        <v>0</v>
      </c>
      <c r="R80" s="65">
        <v>9</v>
      </c>
      <c r="S80" s="65" t="s">
        <v>61</v>
      </c>
      <c r="T80" s="9" t="s">
        <v>224</v>
      </c>
      <c r="U80" s="10" t="s">
        <v>208</v>
      </c>
      <c r="V80" s="110">
        <v>0</v>
      </c>
      <c r="W80" s="109">
        <v>0</v>
      </c>
      <c r="X80" s="147">
        <v>8500</v>
      </c>
      <c r="Y80" s="103">
        <v>0</v>
      </c>
      <c r="Z80" s="103">
        <v>0</v>
      </c>
      <c r="AA80" s="103">
        <v>0</v>
      </c>
      <c r="AB80" s="104" t="s">
        <v>50</v>
      </c>
      <c r="AC80" s="14"/>
    </row>
    <row r="81" spans="1:30" s="8" customFormat="1" ht="47.25" customHeight="1">
      <c r="A81" s="12"/>
      <c r="B81" s="13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9"/>
      <c r="N81" s="52"/>
      <c r="O81" s="52"/>
      <c r="P81" s="52"/>
      <c r="Q81" s="53"/>
      <c r="R81" s="53"/>
      <c r="S81" s="53"/>
      <c r="T81" s="191" t="s">
        <v>96</v>
      </c>
      <c r="U81" s="192" t="s">
        <v>189</v>
      </c>
      <c r="V81" s="193" t="s">
        <v>50</v>
      </c>
      <c r="W81" s="193" t="s">
        <v>50</v>
      </c>
      <c r="X81" s="194">
        <v>100</v>
      </c>
      <c r="Y81" s="194">
        <v>0</v>
      </c>
      <c r="Z81" s="194">
        <v>0</v>
      </c>
      <c r="AA81" s="194">
        <v>0</v>
      </c>
      <c r="AB81" s="194">
        <v>100</v>
      </c>
      <c r="AC81" s="14"/>
    </row>
    <row r="82" spans="1:30" s="8" customFormat="1" ht="90" customHeight="1">
      <c r="A82" s="12"/>
      <c r="B82" s="13"/>
      <c r="C82" s="52">
        <v>6</v>
      </c>
      <c r="D82" s="52">
        <v>5</v>
      </c>
      <c r="E82" s="52">
        <v>6</v>
      </c>
      <c r="F82" s="52">
        <v>0</v>
      </c>
      <c r="G82" s="52">
        <v>7</v>
      </c>
      <c r="H82" s="52">
        <v>0</v>
      </c>
      <c r="I82" s="52">
        <v>2</v>
      </c>
      <c r="J82" s="76">
        <v>0</v>
      </c>
      <c r="K82" s="76">
        <v>2</v>
      </c>
      <c r="L82" s="76">
        <v>1</v>
      </c>
      <c r="M82" s="76">
        <v>0</v>
      </c>
      <c r="N82" s="76">
        <v>2</v>
      </c>
      <c r="O82" s="76" t="s">
        <v>247</v>
      </c>
      <c r="P82" s="76">
        <v>5</v>
      </c>
      <c r="Q82" s="65">
        <v>0</v>
      </c>
      <c r="R82" s="65">
        <v>9</v>
      </c>
      <c r="S82" s="65" t="s">
        <v>244</v>
      </c>
      <c r="T82" s="9" t="s">
        <v>68</v>
      </c>
      <c r="U82" s="10" t="s">
        <v>208</v>
      </c>
      <c r="V82" s="110">
        <v>0</v>
      </c>
      <c r="W82" s="109">
        <v>0</v>
      </c>
      <c r="X82" s="147">
        <v>87</v>
      </c>
      <c r="Y82" s="103">
        <v>0</v>
      </c>
      <c r="Z82" s="103">
        <v>0</v>
      </c>
      <c r="AA82" s="103">
        <v>0</v>
      </c>
      <c r="AB82" s="104" t="s">
        <v>50</v>
      </c>
      <c r="AC82" s="14"/>
    </row>
    <row r="83" spans="1:30" s="8" customFormat="1" ht="48.75" customHeight="1">
      <c r="A83" s="12"/>
      <c r="B83" s="13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9"/>
      <c r="N83" s="52"/>
      <c r="O83" s="52"/>
      <c r="P83" s="52"/>
      <c r="Q83" s="53"/>
      <c r="R83" s="53"/>
      <c r="S83" s="53"/>
      <c r="T83" s="191" t="s">
        <v>96</v>
      </c>
      <c r="U83" s="192" t="s">
        <v>189</v>
      </c>
      <c r="V83" s="193" t="s">
        <v>50</v>
      </c>
      <c r="W83" s="193" t="s">
        <v>50</v>
      </c>
      <c r="X83" s="194">
        <v>100</v>
      </c>
      <c r="Y83" s="194">
        <v>0</v>
      </c>
      <c r="Z83" s="194">
        <v>0</v>
      </c>
      <c r="AA83" s="194">
        <v>0</v>
      </c>
      <c r="AB83" s="194">
        <v>100</v>
      </c>
      <c r="AC83" s="14"/>
    </row>
    <row r="84" spans="1:30" s="8" customFormat="1" ht="57" customHeight="1">
      <c r="A84" s="74"/>
      <c r="B84" s="75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9"/>
      <c r="R84" s="79"/>
      <c r="S84" s="79"/>
      <c r="T84" s="55" t="s">
        <v>55</v>
      </c>
      <c r="U84" s="56" t="s">
        <v>208</v>
      </c>
      <c r="V84" s="111">
        <f t="shared" ref="V84:AA84" si="3">SUM(V85,V116)</f>
        <v>22294.3</v>
      </c>
      <c r="W84" s="111">
        <f t="shared" si="3"/>
        <v>23648.368999999999</v>
      </c>
      <c r="X84" s="111">
        <f t="shared" si="3"/>
        <v>40157.050000000003</v>
      </c>
      <c r="Y84" s="111">
        <f t="shared" si="3"/>
        <v>13973.1</v>
      </c>
      <c r="Z84" s="111">
        <f t="shared" si="3"/>
        <v>13973.1</v>
      </c>
      <c r="AA84" s="111">
        <f t="shared" si="3"/>
        <v>13973.1</v>
      </c>
      <c r="AB84" s="95" t="s">
        <v>50</v>
      </c>
      <c r="AC84" s="86">
        <v>2019</v>
      </c>
      <c r="AD84" s="64"/>
    </row>
    <row r="85" spans="1:30" s="8" customFormat="1" ht="46.5" customHeight="1">
      <c r="A85" s="74"/>
      <c r="B85" s="75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65"/>
      <c r="R85" s="65"/>
      <c r="S85" s="65"/>
      <c r="T85" s="46" t="s">
        <v>283</v>
      </c>
      <c r="U85" s="49" t="s">
        <v>208</v>
      </c>
      <c r="V85" s="118">
        <v>21165.1</v>
      </c>
      <c r="W85" s="118">
        <f>SUM(W91,W94,W96,W99,W103,W106,W109,W112,W114,W101)</f>
        <v>22390.749</v>
      </c>
      <c r="X85" s="153">
        <f>SUM(X91,X94,X96,X99,X103,X106,X109,X112,X114,X101)</f>
        <v>16149.2</v>
      </c>
      <c r="Y85" s="118">
        <f>SUM(Y91,Y94,Y96,Y99,Y103,Y106,Y109,Y112,Y114,Y101)</f>
        <v>13923.1</v>
      </c>
      <c r="Z85" s="118">
        <f>SUM(Z91,Z94,Z96,Z99,Z103,Z106,Z109,Z112,Z114,Z101)</f>
        <v>13923.1</v>
      </c>
      <c r="AA85" s="118">
        <f>SUM(AA91,AA94,AA96,AA99,AA103,AA106,AA109,AA112,AA114,AA101)</f>
        <v>13923.1</v>
      </c>
      <c r="AB85" s="98" t="s">
        <v>50</v>
      </c>
      <c r="AC85" s="14">
        <v>2019</v>
      </c>
    </row>
    <row r="86" spans="1:30" s="8" customFormat="1" ht="60" customHeight="1">
      <c r="A86" s="12"/>
      <c r="B86" s="13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3"/>
      <c r="R86" s="53"/>
      <c r="S86" s="53"/>
      <c r="T86" s="9" t="s">
        <v>3</v>
      </c>
      <c r="U86" s="10" t="s">
        <v>189</v>
      </c>
      <c r="V86" s="109">
        <v>25</v>
      </c>
      <c r="W86" s="109">
        <v>25</v>
      </c>
      <c r="X86" s="104">
        <v>25.1</v>
      </c>
      <c r="Y86" s="103">
        <v>25.2</v>
      </c>
      <c r="Z86" s="103">
        <v>25.3</v>
      </c>
      <c r="AA86" s="103">
        <v>25.4</v>
      </c>
      <c r="AB86" s="103">
        <v>25.4</v>
      </c>
      <c r="AC86" s="142">
        <v>2019</v>
      </c>
    </row>
    <row r="87" spans="1:30" s="8" customFormat="1" ht="48" customHeight="1">
      <c r="A87" s="12"/>
      <c r="B87" s="13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3"/>
      <c r="R87" s="53"/>
      <c r="S87" s="53"/>
      <c r="T87" s="9" t="s">
        <v>284</v>
      </c>
      <c r="U87" s="10" t="s">
        <v>189</v>
      </c>
      <c r="V87" s="109">
        <v>10.1</v>
      </c>
      <c r="W87" s="109">
        <v>10.1</v>
      </c>
      <c r="X87" s="104">
        <v>11</v>
      </c>
      <c r="Y87" s="103">
        <v>12</v>
      </c>
      <c r="Z87" s="103">
        <v>12.5</v>
      </c>
      <c r="AA87" s="103">
        <v>13</v>
      </c>
      <c r="AB87" s="103">
        <v>13</v>
      </c>
      <c r="AC87" s="142">
        <v>2019</v>
      </c>
    </row>
    <row r="88" spans="1:30" s="8" customFormat="1" ht="38.25" customHeight="1">
      <c r="A88" s="12"/>
      <c r="B88" s="13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3"/>
      <c r="R88" s="53"/>
      <c r="S88" s="53"/>
      <c r="T88" s="9" t="s">
        <v>285</v>
      </c>
      <c r="U88" s="10" t="s">
        <v>187</v>
      </c>
      <c r="V88" s="66">
        <v>1</v>
      </c>
      <c r="W88" s="66">
        <v>1</v>
      </c>
      <c r="X88" s="159">
        <v>1</v>
      </c>
      <c r="Y88" s="66">
        <v>1</v>
      </c>
      <c r="Z88" s="66">
        <v>1</v>
      </c>
      <c r="AA88" s="66">
        <v>1</v>
      </c>
      <c r="AB88" s="66">
        <v>1</v>
      </c>
      <c r="AC88" s="14">
        <v>2019</v>
      </c>
    </row>
    <row r="89" spans="1:30" s="8" customFormat="1" ht="54" customHeight="1">
      <c r="A89" s="12"/>
      <c r="B89" s="13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3"/>
      <c r="R89" s="53"/>
      <c r="S89" s="53"/>
      <c r="T89" s="9" t="s">
        <v>286</v>
      </c>
      <c r="U89" s="10" t="s">
        <v>188</v>
      </c>
      <c r="V89" s="66">
        <v>3</v>
      </c>
      <c r="W89" s="66">
        <v>3</v>
      </c>
      <c r="X89" s="159">
        <v>3</v>
      </c>
      <c r="Y89" s="66">
        <v>3</v>
      </c>
      <c r="Z89" s="66">
        <v>3</v>
      </c>
      <c r="AA89" s="66">
        <v>3</v>
      </c>
      <c r="AB89" s="66">
        <v>3</v>
      </c>
      <c r="AC89" s="14">
        <v>2019</v>
      </c>
    </row>
    <row r="90" spans="1:30" s="8" customFormat="1" ht="33.75" customHeight="1">
      <c r="A90" s="12"/>
      <c r="B90" s="13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3"/>
      <c r="R90" s="53"/>
      <c r="S90" s="53"/>
      <c r="T90" s="9" t="s">
        <v>287</v>
      </c>
      <c r="U90" s="10" t="s">
        <v>187</v>
      </c>
      <c r="V90" s="66">
        <v>1</v>
      </c>
      <c r="W90" s="66">
        <v>1</v>
      </c>
      <c r="X90" s="159">
        <v>1</v>
      </c>
      <c r="Y90" s="66">
        <v>1</v>
      </c>
      <c r="Z90" s="66">
        <v>1</v>
      </c>
      <c r="AA90" s="66">
        <v>1</v>
      </c>
      <c r="AB90" s="66">
        <v>1</v>
      </c>
      <c r="AC90" s="14">
        <v>2019</v>
      </c>
    </row>
    <row r="91" spans="1:30" s="8" customFormat="1" ht="55.5" customHeight="1">
      <c r="A91" s="12"/>
      <c r="B91" s="13"/>
      <c r="C91" s="52">
        <v>6</v>
      </c>
      <c r="D91" s="52">
        <v>5</v>
      </c>
      <c r="E91" s="52">
        <v>6</v>
      </c>
      <c r="F91" s="52">
        <v>0</v>
      </c>
      <c r="G91" s="52">
        <v>8</v>
      </c>
      <c r="H91" s="52">
        <v>0</v>
      </c>
      <c r="I91" s="52">
        <v>1</v>
      </c>
      <c r="J91" s="52">
        <v>0</v>
      </c>
      <c r="K91" s="52">
        <v>2</v>
      </c>
      <c r="L91" s="52">
        <v>2</v>
      </c>
      <c r="M91" s="52">
        <v>0</v>
      </c>
      <c r="N91" s="52">
        <v>1</v>
      </c>
      <c r="O91" s="52">
        <v>2</v>
      </c>
      <c r="P91" s="52">
        <v>1</v>
      </c>
      <c r="Q91" s="53">
        <v>0</v>
      </c>
      <c r="R91" s="53">
        <v>1</v>
      </c>
      <c r="S91" s="53" t="s">
        <v>246</v>
      </c>
      <c r="T91" s="9" t="s">
        <v>288</v>
      </c>
      <c r="U91" s="10" t="s">
        <v>208</v>
      </c>
      <c r="V91" s="100">
        <v>8102.9</v>
      </c>
      <c r="W91" s="100">
        <v>9199.2710000000006</v>
      </c>
      <c r="X91" s="147">
        <v>9673.7999999999993</v>
      </c>
      <c r="Y91" s="99">
        <v>8588.6</v>
      </c>
      <c r="Z91" s="99">
        <f>SUM(Y91)</f>
        <v>8588.6</v>
      </c>
      <c r="AA91" s="99">
        <f>SUM(Z91)</f>
        <v>8588.6</v>
      </c>
      <c r="AB91" s="100" t="s">
        <v>50</v>
      </c>
      <c r="AC91" s="14">
        <v>2019</v>
      </c>
    </row>
    <row r="92" spans="1:30" s="8" customFormat="1" ht="48.75" customHeight="1">
      <c r="A92" s="12"/>
      <c r="B92" s="13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3"/>
      <c r="R92" s="53"/>
      <c r="S92" s="53"/>
      <c r="T92" s="71" t="s">
        <v>100</v>
      </c>
      <c r="U92" s="10" t="s">
        <v>189</v>
      </c>
      <c r="V92" s="99">
        <f>V91/V84*100</f>
        <v>36.345164459076983</v>
      </c>
      <c r="W92" s="99">
        <f>W91/W84*100</f>
        <v>38.90023451511604</v>
      </c>
      <c r="X92" s="100" t="s">
        <v>50</v>
      </c>
      <c r="Y92" s="99" t="s">
        <v>50</v>
      </c>
      <c r="Z92" s="99" t="s">
        <v>50</v>
      </c>
      <c r="AA92" s="99" t="s">
        <v>50</v>
      </c>
      <c r="AB92" s="99">
        <v>38.9</v>
      </c>
      <c r="AC92" s="142">
        <v>2016</v>
      </c>
    </row>
    <row r="93" spans="1:30" s="8" customFormat="1" ht="48.75" customHeight="1">
      <c r="A93" s="12"/>
      <c r="B93" s="13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3"/>
      <c r="R93" s="53"/>
      <c r="S93" s="53"/>
      <c r="T93" s="195" t="s">
        <v>101</v>
      </c>
      <c r="U93" s="192" t="s">
        <v>189</v>
      </c>
      <c r="V93" s="193" t="s">
        <v>50</v>
      </c>
      <c r="W93" s="193" t="s">
        <v>50</v>
      </c>
      <c r="X93" s="193">
        <v>4.8</v>
      </c>
      <c r="Y93" s="193">
        <v>4.8</v>
      </c>
      <c r="Z93" s="193">
        <v>4.8</v>
      </c>
      <c r="AA93" s="193">
        <v>4.8</v>
      </c>
      <c r="AB93" s="193">
        <v>4.8</v>
      </c>
      <c r="AC93" s="142"/>
    </row>
    <row r="94" spans="1:30" s="8" customFormat="1" ht="67.5" customHeight="1">
      <c r="A94" s="12"/>
      <c r="B94" s="13"/>
      <c r="C94" s="52">
        <v>6</v>
      </c>
      <c r="D94" s="52">
        <v>5</v>
      </c>
      <c r="E94" s="52">
        <v>6</v>
      </c>
      <c r="F94" s="52">
        <v>0</v>
      </c>
      <c r="G94" s="52">
        <v>8</v>
      </c>
      <c r="H94" s="52">
        <v>0</v>
      </c>
      <c r="I94" s="52">
        <v>1</v>
      </c>
      <c r="J94" s="52">
        <v>0</v>
      </c>
      <c r="K94" s="52">
        <v>2</v>
      </c>
      <c r="L94" s="52">
        <v>2</v>
      </c>
      <c r="M94" s="52">
        <v>2</v>
      </c>
      <c r="N94" s="52">
        <v>1</v>
      </c>
      <c r="O94" s="52">
        <v>0</v>
      </c>
      <c r="P94" s="52">
        <v>2</v>
      </c>
      <c r="Q94" s="53"/>
      <c r="R94" s="53"/>
      <c r="S94" s="53"/>
      <c r="T94" s="46" t="s">
        <v>289</v>
      </c>
      <c r="U94" s="10" t="s">
        <v>208</v>
      </c>
      <c r="V94" s="100">
        <v>5413.9</v>
      </c>
      <c r="W94" s="100">
        <v>5333.0860000000002</v>
      </c>
      <c r="X94" s="148">
        <v>0</v>
      </c>
      <c r="Y94" s="99">
        <v>0</v>
      </c>
      <c r="Z94" s="99">
        <v>0</v>
      </c>
      <c r="AA94" s="99">
        <v>0</v>
      </c>
      <c r="AB94" s="100" t="s">
        <v>50</v>
      </c>
      <c r="AC94" s="14">
        <v>2019</v>
      </c>
    </row>
    <row r="95" spans="1:30" s="8" customFormat="1" ht="54" customHeight="1">
      <c r="A95" s="12"/>
      <c r="B95" s="13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3"/>
      <c r="R95" s="53"/>
      <c r="S95" s="53"/>
      <c r="T95" s="71" t="s">
        <v>106</v>
      </c>
      <c r="U95" s="10" t="s">
        <v>189</v>
      </c>
      <c r="V95" s="100">
        <f t="shared" ref="V95:AA95" si="4">V94/V84*100</f>
        <v>24.283785541595833</v>
      </c>
      <c r="W95" s="100">
        <f t="shared" si="4"/>
        <v>22.551601761626777</v>
      </c>
      <c r="X95" s="100">
        <f t="shared" si="4"/>
        <v>0</v>
      </c>
      <c r="Y95" s="99">
        <f t="shared" si="4"/>
        <v>0</v>
      </c>
      <c r="Z95" s="99">
        <f t="shared" si="4"/>
        <v>0</v>
      </c>
      <c r="AA95" s="99">
        <f t="shared" si="4"/>
        <v>0</v>
      </c>
      <c r="AB95" s="99">
        <v>24.3</v>
      </c>
      <c r="AC95" s="142">
        <v>2016</v>
      </c>
    </row>
    <row r="96" spans="1:30" s="8" customFormat="1" ht="51" customHeight="1">
      <c r="A96" s="12"/>
      <c r="B96" s="13"/>
      <c r="C96" s="52">
        <v>6</v>
      </c>
      <c r="D96" s="52">
        <v>5</v>
      </c>
      <c r="E96" s="52">
        <v>6</v>
      </c>
      <c r="F96" s="52">
        <v>0</v>
      </c>
      <c r="G96" s="52">
        <v>8</v>
      </c>
      <c r="H96" s="52">
        <v>0</v>
      </c>
      <c r="I96" s="52">
        <v>1</v>
      </c>
      <c r="J96" s="52">
        <v>0</v>
      </c>
      <c r="K96" s="52">
        <v>2</v>
      </c>
      <c r="L96" s="52">
        <v>2</v>
      </c>
      <c r="M96" s="52">
        <v>0</v>
      </c>
      <c r="N96" s="52">
        <v>1</v>
      </c>
      <c r="O96" s="52">
        <v>2</v>
      </c>
      <c r="P96" s="52">
        <v>3</v>
      </c>
      <c r="Q96" s="53">
        <v>0</v>
      </c>
      <c r="R96" s="53">
        <v>1</v>
      </c>
      <c r="S96" s="53" t="s">
        <v>243</v>
      </c>
      <c r="T96" s="9" t="s">
        <v>290</v>
      </c>
      <c r="U96" s="10" t="s">
        <v>208</v>
      </c>
      <c r="V96" s="100">
        <v>1303</v>
      </c>
      <c r="W96" s="100">
        <v>1527.1659999999999</v>
      </c>
      <c r="X96" s="147">
        <v>2540.5</v>
      </c>
      <c r="Y96" s="99">
        <v>1294.5</v>
      </c>
      <c r="Z96" s="99">
        <v>1294.5</v>
      </c>
      <c r="AA96" s="99">
        <v>1294.5</v>
      </c>
      <c r="AB96" s="100" t="s">
        <v>50</v>
      </c>
      <c r="AC96" s="14">
        <v>2019</v>
      </c>
    </row>
    <row r="97" spans="1:29" s="8" customFormat="1" ht="50.25" customHeight="1">
      <c r="A97" s="12"/>
      <c r="B97" s="13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3"/>
      <c r="R97" s="53"/>
      <c r="S97" s="53"/>
      <c r="T97" s="71" t="s">
        <v>77</v>
      </c>
      <c r="U97" s="10" t="s">
        <v>189</v>
      </c>
      <c r="V97" s="100">
        <f>V96/V84*100</f>
        <v>5.844543224052785</v>
      </c>
      <c r="W97" s="100">
        <f>W96/W84*100</f>
        <v>6.4578068787745995</v>
      </c>
      <c r="X97" s="100" t="s">
        <v>50</v>
      </c>
      <c r="Y97" s="99" t="s">
        <v>50</v>
      </c>
      <c r="Z97" s="99" t="s">
        <v>50</v>
      </c>
      <c r="AA97" s="99" t="s">
        <v>50</v>
      </c>
      <c r="AB97" s="99">
        <v>6.5</v>
      </c>
      <c r="AC97" s="142">
        <v>2015</v>
      </c>
    </row>
    <row r="98" spans="1:29" s="8" customFormat="1" ht="50.25" customHeight="1">
      <c r="A98" s="12"/>
      <c r="B98" s="13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3"/>
      <c r="R98" s="53"/>
      <c r="S98" s="53"/>
      <c r="T98" s="195" t="s">
        <v>78</v>
      </c>
      <c r="U98" s="192" t="s">
        <v>189</v>
      </c>
      <c r="V98" s="193" t="s">
        <v>50</v>
      </c>
      <c r="W98" s="193" t="s">
        <v>50</v>
      </c>
      <c r="X98" s="193">
        <v>20</v>
      </c>
      <c r="Y98" s="193">
        <v>20</v>
      </c>
      <c r="Z98" s="193">
        <v>20</v>
      </c>
      <c r="AA98" s="193">
        <v>20</v>
      </c>
      <c r="AB98" s="193">
        <v>20</v>
      </c>
      <c r="AC98" s="142"/>
    </row>
    <row r="99" spans="1:29" s="8" customFormat="1" ht="60.75" customHeight="1">
      <c r="A99" s="12"/>
      <c r="B99" s="13"/>
      <c r="C99" s="52">
        <v>6</v>
      </c>
      <c r="D99" s="52">
        <v>5</v>
      </c>
      <c r="E99" s="52">
        <v>6</v>
      </c>
      <c r="F99" s="52">
        <v>0</v>
      </c>
      <c r="G99" s="52">
        <v>8</v>
      </c>
      <c r="H99" s="52">
        <v>0</v>
      </c>
      <c r="I99" s="52">
        <v>1</v>
      </c>
      <c r="J99" s="52">
        <v>0</v>
      </c>
      <c r="K99" s="52">
        <v>2</v>
      </c>
      <c r="L99" s="52">
        <v>2</v>
      </c>
      <c r="M99" s="52">
        <v>2</v>
      </c>
      <c r="N99" s="52">
        <v>3</v>
      </c>
      <c r="O99" s="52">
        <v>0</v>
      </c>
      <c r="P99" s="52">
        <v>2</v>
      </c>
      <c r="Q99" s="53"/>
      <c r="R99" s="53"/>
      <c r="S99" s="53"/>
      <c r="T99" s="9" t="s">
        <v>291</v>
      </c>
      <c r="U99" s="10" t="s">
        <v>208</v>
      </c>
      <c r="V99" s="100">
        <v>1936.8</v>
      </c>
      <c r="W99" s="100">
        <v>1799.6279999999999</v>
      </c>
      <c r="X99" s="148">
        <v>0</v>
      </c>
      <c r="Y99" s="99">
        <v>0</v>
      </c>
      <c r="Z99" s="99">
        <f>SUM(Y99)</f>
        <v>0</v>
      </c>
      <c r="AA99" s="99">
        <f>SUM(Z99)</f>
        <v>0</v>
      </c>
      <c r="AB99" s="100" t="s">
        <v>50</v>
      </c>
      <c r="AC99" s="14">
        <v>2019</v>
      </c>
    </row>
    <row r="100" spans="1:29" s="8" customFormat="1" ht="50.25" customHeight="1">
      <c r="A100" s="12"/>
      <c r="B100" s="13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3"/>
      <c r="R100" s="53"/>
      <c r="S100" s="53"/>
      <c r="T100" s="71" t="s">
        <v>325</v>
      </c>
      <c r="U100" s="10" t="s">
        <v>189</v>
      </c>
      <c r="V100" s="100">
        <f t="shared" ref="V100:AA100" si="5">V99/V84*100</f>
        <v>8.6874223456219752</v>
      </c>
      <c r="W100" s="100">
        <f t="shared" si="5"/>
        <v>7.6099455315501885</v>
      </c>
      <c r="X100" s="100">
        <f t="shared" si="5"/>
        <v>0</v>
      </c>
      <c r="Y100" s="99">
        <f t="shared" si="5"/>
        <v>0</v>
      </c>
      <c r="Z100" s="99">
        <f t="shared" si="5"/>
        <v>0</v>
      </c>
      <c r="AA100" s="99">
        <f t="shared" si="5"/>
        <v>0</v>
      </c>
      <c r="AB100" s="99">
        <v>8.6999999999999993</v>
      </c>
      <c r="AC100" s="142">
        <v>2016</v>
      </c>
    </row>
    <row r="101" spans="1:29" s="8" customFormat="1" ht="50.25" customHeight="1">
      <c r="A101" s="12"/>
      <c r="B101" s="13"/>
      <c r="C101" s="52">
        <v>6</v>
      </c>
      <c r="D101" s="52">
        <v>5</v>
      </c>
      <c r="E101" s="52">
        <v>6</v>
      </c>
      <c r="F101" s="52">
        <v>0</v>
      </c>
      <c r="G101" s="52">
        <v>8</v>
      </c>
      <c r="H101" s="52">
        <v>0</v>
      </c>
      <c r="I101" s="52">
        <v>1</v>
      </c>
      <c r="J101" s="52">
        <v>0</v>
      </c>
      <c r="K101" s="52">
        <v>2</v>
      </c>
      <c r="L101" s="52">
        <v>2</v>
      </c>
      <c r="M101" s="52">
        <v>0</v>
      </c>
      <c r="N101" s="52">
        <v>1</v>
      </c>
      <c r="O101" s="52">
        <v>2</v>
      </c>
      <c r="P101" s="52">
        <v>3</v>
      </c>
      <c r="Q101" s="53">
        <v>6</v>
      </c>
      <c r="R101" s="53">
        <v>0</v>
      </c>
      <c r="S101" s="53" t="s">
        <v>243</v>
      </c>
      <c r="T101" s="71" t="s">
        <v>292</v>
      </c>
      <c r="U101" s="93" t="s">
        <v>208</v>
      </c>
      <c r="V101" s="100">
        <v>155</v>
      </c>
      <c r="W101" s="100">
        <v>153.13</v>
      </c>
      <c r="X101" s="147">
        <v>225</v>
      </c>
      <c r="Y101" s="100">
        <v>155</v>
      </c>
      <c r="Z101" s="100">
        <v>155</v>
      </c>
      <c r="AA101" s="100">
        <v>155</v>
      </c>
      <c r="AB101" s="100" t="s">
        <v>50</v>
      </c>
      <c r="AC101" s="85">
        <v>2019</v>
      </c>
    </row>
    <row r="102" spans="1:29" s="8" customFormat="1" ht="68.25" customHeight="1">
      <c r="A102" s="12"/>
      <c r="B102" s="13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9"/>
      <c r="O102" s="59"/>
      <c r="P102" s="59"/>
      <c r="Q102" s="60"/>
      <c r="R102" s="60"/>
      <c r="S102" s="60"/>
      <c r="T102" s="71" t="s">
        <v>326</v>
      </c>
      <c r="U102" s="10" t="s">
        <v>189</v>
      </c>
      <c r="V102" s="94">
        <f t="shared" ref="V102:AA102" si="6">V101/V84*100</f>
        <v>0.69524497293030063</v>
      </c>
      <c r="W102" s="94">
        <f t="shared" si="6"/>
        <v>0.64752879997770674</v>
      </c>
      <c r="X102" s="122">
        <f>X101/X84*100</f>
        <v>0.56030012164738197</v>
      </c>
      <c r="Y102" s="94">
        <f t="shared" si="6"/>
        <v>1.1092742483772391</v>
      </c>
      <c r="Z102" s="94">
        <f t="shared" si="6"/>
        <v>1.1092742483772391</v>
      </c>
      <c r="AA102" s="94">
        <f t="shared" si="6"/>
        <v>1.1092742483772391</v>
      </c>
      <c r="AB102" s="122">
        <v>0.9</v>
      </c>
      <c r="AC102" s="85">
        <v>2014</v>
      </c>
    </row>
    <row r="103" spans="1:29" s="8" customFormat="1" ht="45" customHeight="1">
      <c r="A103" s="12"/>
      <c r="B103" s="13"/>
      <c r="C103" s="52">
        <v>6</v>
      </c>
      <c r="D103" s="52">
        <v>5</v>
      </c>
      <c r="E103" s="52">
        <v>6</v>
      </c>
      <c r="F103" s="52">
        <v>0</v>
      </c>
      <c r="G103" s="52">
        <v>8</v>
      </c>
      <c r="H103" s="52">
        <v>0</v>
      </c>
      <c r="I103" s="52">
        <v>1</v>
      </c>
      <c r="J103" s="52">
        <v>0</v>
      </c>
      <c r="K103" s="52">
        <v>2</v>
      </c>
      <c r="L103" s="52">
        <v>2</v>
      </c>
      <c r="M103" s="52">
        <v>0</v>
      </c>
      <c r="N103" s="52">
        <v>1</v>
      </c>
      <c r="O103" s="52">
        <v>2</v>
      </c>
      <c r="P103" s="52">
        <v>1</v>
      </c>
      <c r="Q103" s="53">
        <v>0</v>
      </c>
      <c r="R103" s="53">
        <v>5</v>
      </c>
      <c r="S103" s="53" t="s">
        <v>246</v>
      </c>
      <c r="T103" s="71" t="s">
        <v>293</v>
      </c>
      <c r="U103" s="10" t="s">
        <v>208</v>
      </c>
      <c r="V103" s="100">
        <v>3376.8</v>
      </c>
      <c r="W103" s="100">
        <v>3509.84</v>
      </c>
      <c r="X103" s="212">
        <v>2531.6999999999998</v>
      </c>
      <c r="Y103" s="99">
        <v>3134.4</v>
      </c>
      <c r="Z103" s="99">
        <v>3134.4</v>
      </c>
      <c r="AA103" s="99">
        <v>3134.4</v>
      </c>
      <c r="AB103" s="100" t="s">
        <v>50</v>
      </c>
      <c r="AC103" s="14">
        <v>2019</v>
      </c>
    </row>
    <row r="104" spans="1:29" s="8" customFormat="1" ht="81" customHeight="1">
      <c r="A104" s="12"/>
      <c r="B104" s="13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3"/>
      <c r="R104" s="53"/>
      <c r="S104" s="53"/>
      <c r="T104" s="71" t="s">
        <v>7</v>
      </c>
      <c r="U104" s="10" t="s">
        <v>189</v>
      </c>
      <c r="V104" s="122">
        <f>V103/V84*100</f>
        <v>15.14647241671638</v>
      </c>
      <c r="W104" s="94">
        <f>W103/W84*100</f>
        <v>14.841784649080875</v>
      </c>
      <c r="X104" s="100" t="s">
        <v>50</v>
      </c>
      <c r="Y104" s="99" t="s">
        <v>50</v>
      </c>
      <c r="Z104" s="99" t="s">
        <v>50</v>
      </c>
      <c r="AA104" s="99" t="s">
        <v>50</v>
      </c>
      <c r="AB104" s="103">
        <v>15.1</v>
      </c>
      <c r="AC104" s="142">
        <v>2014</v>
      </c>
    </row>
    <row r="105" spans="1:29" s="8" customFormat="1" ht="50.25" customHeight="1">
      <c r="A105" s="12"/>
      <c r="B105" s="13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3"/>
      <c r="R105" s="53"/>
      <c r="S105" s="53"/>
      <c r="T105" s="195" t="s">
        <v>79</v>
      </c>
      <c r="U105" s="192" t="s">
        <v>189</v>
      </c>
      <c r="V105" s="193" t="s">
        <v>50</v>
      </c>
      <c r="W105" s="193" t="s">
        <v>50</v>
      </c>
      <c r="X105" s="194">
        <v>100</v>
      </c>
      <c r="Y105" s="194">
        <v>100</v>
      </c>
      <c r="Z105" s="194">
        <v>100</v>
      </c>
      <c r="AA105" s="194">
        <v>100</v>
      </c>
      <c r="AB105" s="194">
        <v>100</v>
      </c>
      <c r="AC105" s="142"/>
    </row>
    <row r="106" spans="1:29" s="8" customFormat="1" ht="39" customHeight="1">
      <c r="A106" s="12"/>
      <c r="B106" s="13"/>
      <c r="C106" s="52">
        <v>6</v>
      </c>
      <c r="D106" s="52">
        <v>5</v>
      </c>
      <c r="E106" s="52">
        <v>6</v>
      </c>
      <c r="F106" s="52">
        <v>0</v>
      </c>
      <c r="G106" s="52">
        <v>8</v>
      </c>
      <c r="H106" s="52">
        <v>0</v>
      </c>
      <c r="I106" s="52">
        <v>1</v>
      </c>
      <c r="J106" s="52">
        <v>0</v>
      </c>
      <c r="K106" s="52">
        <v>2</v>
      </c>
      <c r="L106" s="52">
        <v>2</v>
      </c>
      <c r="M106" s="52">
        <v>0</v>
      </c>
      <c r="N106" s="52">
        <v>1</v>
      </c>
      <c r="O106" s="52">
        <v>2</v>
      </c>
      <c r="P106" s="52">
        <v>3</v>
      </c>
      <c r="Q106" s="53">
        <v>0</v>
      </c>
      <c r="R106" s="53">
        <v>5</v>
      </c>
      <c r="S106" s="53" t="s">
        <v>243</v>
      </c>
      <c r="T106" s="9" t="s">
        <v>294</v>
      </c>
      <c r="U106" s="10" t="s">
        <v>208</v>
      </c>
      <c r="V106" s="122">
        <v>686.6</v>
      </c>
      <c r="W106" s="122">
        <v>807.32799999999997</v>
      </c>
      <c r="X106" s="215">
        <v>538.20000000000005</v>
      </c>
      <c r="Y106" s="104">
        <v>674.1</v>
      </c>
      <c r="Z106" s="104">
        <f>SUM(Y106)</f>
        <v>674.1</v>
      </c>
      <c r="AA106" s="104">
        <f>SUM(Z106)</f>
        <v>674.1</v>
      </c>
      <c r="AB106" s="104" t="s">
        <v>50</v>
      </c>
      <c r="AC106" s="14">
        <v>2019</v>
      </c>
    </row>
    <row r="107" spans="1:29" s="8" customFormat="1" ht="75" customHeight="1">
      <c r="A107" s="12"/>
      <c r="B107" s="13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3"/>
      <c r="R107" s="53"/>
      <c r="S107" s="53"/>
      <c r="T107" s="71" t="s">
        <v>6</v>
      </c>
      <c r="U107" s="10" t="s">
        <v>189</v>
      </c>
      <c r="V107" s="122">
        <f>V106/V84*100</f>
        <v>3.0797109575093189</v>
      </c>
      <c r="W107" s="94">
        <f>W106/W84*100</f>
        <v>3.4138844839574349</v>
      </c>
      <c r="X107" s="99" t="s">
        <v>50</v>
      </c>
      <c r="Y107" s="99" t="s">
        <v>50</v>
      </c>
      <c r="Z107" s="99" t="s">
        <v>50</v>
      </c>
      <c r="AA107" s="99" t="s">
        <v>50</v>
      </c>
      <c r="AB107" s="141">
        <v>3.4</v>
      </c>
      <c r="AC107" s="142">
        <v>2015</v>
      </c>
    </row>
    <row r="108" spans="1:29" s="8" customFormat="1" ht="49.9" customHeight="1">
      <c r="A108" s="12"/>
      <c r="B108" s="13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3"/>
      <c r="R108" s="53"/>
      <c r="S108" s="53"/>
      <c r="T108" s="195" t="s">
        <v>80</v>
      </c>
      <c r="U108" s="192" t="s">
        <v>189</v>
      </c>
      <c r="V108" s="193" t="s">
        <v>50</v>
      </c>
      <c r="W108" s="193" t="s">
        <v>50</v>
      </c>
      <c r="X108" s="194">
        <v>100</v>
      </c>
      <c r="Y108" s="194">
        <v>100</v>
      </c>
      <c r="Z108" s="194">
        <v>100</v>
      </c>
      <c r="AA108" s="194">
        <v>100</v>
      </c>
      <c r="AB108" s="194">
        <v>100</v>
      </c>
      <c r="AC108" s="142"/>
    </row>
    <row r="109" spans="1:29" s="8" customFormat="1" ht="46.5" customHeight="1">
      <c r="A109" s="12"/>
      <c r="B109" s="13"/>
      <c r="C109" s="52">
        <v>6</v>
      </c>
      <c r="D109" s="52">
        <v>5</v>
      </c>
      <c r="E109" s="52">
        <v>6</v>
      </c>
      <c r="F109" s="52">
        <v>0</v>
      </c>
      <c r="G109" s="52">
        <v>8</v>
      </c>
      <c r="H109" s="52">
        <v>0</v>
      </c>
      <c r="I109" s="52">
        <v>1</v>
      </c>
      <c r="J109" s="52">
        <v>0</v>
      </c>
      <c r="K109" s="52">
        <v>2</v>
      </c>
      <c r="L109" s="52">
        <v>2</v>
      </c>
      <c r="M109" s="52">
        <v>0</v>
      </c>
      <c r="N109" s="52">
        <v>1</v>
      </c>
      <c r="O109" s="52">
        <v>2</v>
      </c>
      <c r="P109" s="52">
        <v>1</v>
      </c>
      <c r="Q109" s="53">
        <v>0</v>
      </c>
      <c r="R109" s="53">
        <v>7</v>
      </c>
      <c r="S109" s="53" t="s">
        <v>246</v>
      </c>
      <c r="T109" s="9" t="s">
        <v>295</v>
      </c>
      <c r="U109" s="10" t="s">
        <v>208</v>
      </c>
      <c r="V109" s="104">
        <v>124.6</v>
      </c>
      <c r="W109" s="104">
        <v>61.3</v>
      </c>
      <c r="X109" s="149">
        <v>100</v>
      </c>
      <c r="Y109" s="103">
        <v>76.5</v>
      </c>
      <c r="Z109" s="103">
        <f>SUM(Y109)</f>
        <v>76.5</v>
      </c>
      <c r="AA109" s="103">
        <f>SUM(Z109)</f>
        <v>76.5</v>
      </c>
      <c r="AB109" s="104" t="s">
        <v>50</v>
      </c>
      <c r="AC109" s="14">
        <v>2019</v>
      </c>
    </row>
    <row r="110" spans="1:29" s="8" customFormat="1" ht="65.25" customHeight="1">
      <c r="A110" s="12"/>
      <c r="B110" s="13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3"/>
      <c r="R110" s="53"/>
      <c r="S110" s="53"/>
      <c r="T110" s="71" t="s">
        <v>8</v>
      </c>
      <c r="U110" s="10" t="s">
        <v>189</v>
      </c>
      <c r="V110" s="104">
        <f>V109/V84*100</f>
        <v>0.55888724920719646</v>
      </c>
      <c r="W110" s="103">
        <f>W109/W84*100</f>
        <v>0.25921449381984862</v>
      </c>
      <c r="X110" s="100" t="s">
        <v>50</v>
      </c>
      <c r="Y110" s="99" t="s">
        <v>50</v>
      </c>
      <c r="Z110" s="99" t="s">
        <v>50</v>
      </c>
      <c r="AA110" s="99" t="s">
        <v>50</v>
      </c>
      <c r="AB110" s="103">
        <v>0.6</v>
      </c>
      <c r="AC110" s="142">
        <v>2014</v>
      </c>
    </row>
    <row r="111" spans="1:29" s="8" customFormat="1" ht="42" customHeight="1">
      <c r="A111" s="12"/>
      <c r="B111" s="13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3"/>
      <c r="R111" s="53"/>
      <c r="S111" s="53"/>
      <c r="T111" s="195" t="s">
        <v>102</v>
      </c>
      <c r="U111" s="192" t="s">
        <v>189</v>
      </c>
      <c r="V111" s="193" t="s">
        <v>50</v>
      </c>
      <c r="W111" s="193" t="s">
        <v>50</v>
      </c>
      <c r="X111" s="194">
        <v>100</v>
      </c>
      <c r="Y111" s="194">
        <v>100</v>
      </c>
      <c r="Z111" s="194">
        <v>100</v>
      </c>
      <c r="AA111" s="194">
        <v>100</v>
      </c>
      <c r="AB111" s="194">
        <v>100</v>
      </c>
      <c r="AC111" s="142"/>
    </row>
    <row r="112" spans="1:29" s="8" customFormat="1" ht="48" customHeight="1">
      <c r="A112" s="12"/>
      <c r="B112" s="13"/>
      <c r="C112" s="52">
        <v>6</v>
      </c>
      <c r="D112" s="52">
        <v>5</v>
      </c>
      <c r="E112" s="52">
        <v>6</v>
      </c>
      <c r="F112" s="52">
        <v>0</v>
      </c>
      <c r="G112" s="52">
        <v>8</v>
      </c>
      <c r="H112" s="52">
        <v>0</v>
      </c>
      <c r="I112" s="52">
        <v>1</v>
      </c>
      <c r="J112" s="52">
        <v>0</v>
      </c>
      <c r="K112" s="52">
        <v>2</v>
      </c>
      <c r="L112" s="52">
        <v>2</v>
      </c>
      <c r="M112" s="52">
        <v>0</v>
      </c>
      <c r="N112" s="52">
        <v>1</v>
      </c>
      <c r="O112" s="52">
        <v>2</v>
      </c>
      <c r="P112" s="52">
        <v>1</v>
      </c>
      <c r="Q112" s="53">
        <v>0</v>
      </c>
      <c r="R112" s="53">
        <v>9</v>
      </c>
      <c r="S112" s="53" t="s">
        <v>246</v>
      </c>
      <c r="T112" s="46" t="s">
        <v>315</v>
      </c>
      <c r="U112" s="10" t="s">
        <v>208</v>
      </c>
      <c r="V112" s="123">
        <v>61.1</v>
      </c>
      <c r="W112" s="107">
        <v>0</v>
      </c>
      <c r="X112" s="149">
        <v>540</v>
      </c>
      <c r="Y112" s="107">
        <v>0</v>
      </c>
      <c r="Z112" s="107">
        <v>0</v>
      </c>
      <c r="AA112" s="107">
        <v>0</v>
      </c>
      <c r="AB112" s="104" t="s">
        <v>50</v>
      </c>
      <c r="AC112" s="14">
        <v>2014</v>
      </c>
    </row>
    <row r="113" spans="1:29" s="8" customFormat="1" ht="47.25" customHeight="1">
      <c r="A113" s="12"/>
      <c r="B113" s="13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3"/>
      <c r="R113" s="53"/>
      <c r="S113" s="53"/>
      <c r="T113" s="9" t="s">
        <v>316</v>
      </c>
      <c r="U113" s="10" t="s">
        <v>187</v>
      </c>
      <c r="V113" s="125">
        <v>3</v>
      </c>
      <c r="W113" s="50">
        <v>0</v>
      </c>
      <c r="X113" s="124">
        <v>3</v>
      </c>
      <c r="Y113" s="108">
        <v>0</v>
      </c>
      <c r="Z113" s="108">
        <v>0</v>
      </c>
      <c r="AA113" s="108">
        <v>0</v>
      </c>
      <c r="AB113" s="124">
        <v>3</v>
      </c>
      <c r="AC113" s="14">
        <v>2014</v>
      </c>
    </row>
    <row r="114" spans="1:29" s="8" customFormat="1" ht="50.25" customHeight="1">
      <c r="A114" s="12"/>
      <c r="B114" s="13"/>
      <c r="C114" s="52">
        <v>6</v>
      </c>
      <c r="D114" s="52">
        <v>5</v>
      </c>
      <c r="E114" s="52">
        <v>6</v>
      </c>
      <c r="F114" s="52">
        <v>0</v>
      </c>
      <c r="G114" s="52">
        <v>8</v>
      </c>
      <c r="H114" s="52">
        <v>0</v>
      </c>
      <c r="I114" s="52">
        <v>1</v>
      </c>
      <c r="J114" s="52">
        <v>0</v>
      </c>
      <c r="K114" s="52">
        <v>2</v>
      </c>
      <c r="L114" s="52">
        <v>2</v>
      </c>
      <c r="M114" s="52">
        <v>2</v>
      </c>
      <c r="N114" s="52">
        <v>3</v>
      </c>
      <c r="O114" s="52">
        <v>0</v>
      </c>
      <c r="P114" s="52">
        <v>9</v>
      </c>
      <c r="Q114" s="53"/>
      <c r="R114" s="53"/>
      <c r="S114" s="53"/>
      <c r="T114" s="46" t="s">
        <v>317</v>
      </c>
      <c r="U114" s="10" t="s">
        <v>208</v>
      </c>
      <c r="V114" s="126">
        <v>4.5</v>
      </c>
      <c r="W114" s="119">
        <v>0</v>
      </c>
      <c r="X114" s="123">
        <v>0</v>
      </c>
      <c r="Y114" s="107">
        <v>0</v>
      </c>
      <c r="Z114" s="107">
        <v>0</v>
      </c>
      <c r="AA114" s="107">
        <v>0</v>
      </c>
      <c r="AB114" s="104" t="s">
        <v>50</v>
      </c>
      <c r="AC114" s="14">
        <v>2014</v>
      </c>
    </row>
    <row r="115" spans="1:29" s="8" customFormat="1" ht="45.75" customHeight="1">
      <c r="A115" s="12"/>
      <c r="B115" s="13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3"/>
      <c r="R115" s="53"/>
      <c r="S115" s="53"/>
      <c r="T115" s="9" t="s">
        <v>107</v>
      </c>
      <c r="U115" s="10" t="s">
        <v>187</v>
      </c>
      <c r="V115" s="125">
        <v>2</v>
      </c>
      <c r="W115" s="50">
        <v>0</v>
      </c>
      <c r="X115" s="125">
        <v>0</v>
      </c>
      <c r="Y115" s="50">
        <v>0</v>
      </c>
      <c r="Z115" s="50">
        <v>0</v>
      </c>
      <c r="AA115" s="50">
        <v>0</v>
      </c>
      <c r="AB115" s="106">
        <f>SUM(V115:AA115)</f>
        <v>2</v>
      </c>
      <c r="AC115" s="14">
        <v>2014</v>
      </c>
    </row>
    <row r="116" spans="1:29" s="8" customFormat="1" ht="45" customHeight="1">
      <c r="A116" s="74"/>
      <c r="B116" s="75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7"/>
      <c r="N116" s="76"/>
      <c r="O116" s="76"/>
      <c r="P116" s="76"/>
      <c r="Q116" s="65"/>
      <c r="R116" s="65"/>
      <c r="S116" s="65"/>
      <c r="T116" s="204" t="s">
        <v>296</v>
      </c>
      <c r="U116" s="205" t="s">
        <v>208</v>
      </c>
      <c r="V116" s="147">
        <f>SUM(V120,V123,V126,V129,V132,V134,V136,)</f>
        <v>1129.2</v>
      </c>
      <c r="W116" s="147">
        <f>SUM(W120,W123,W126,W129,W132,W134,W136,W138,)</f>
        <v>1257.6199999999999</v>
      </c>
      <c r="X116" s="147">
        <f>SUM(X120,X123,X126,X129,X132,X134,X136,X138,X140,X142,X144,X146,X148)</f>
        <v>24007.85</v>
      </c>
      <c r="Y116" s="147">
        <f>SUM(Y120,Y123,Y126,Y129,Y132,Y134,Y136,Y138,Y140,Y142)</f>
        <v>50</v>
      </c>
      <c r="Z116" s="147">
        <f>SUM(Z120,Z123,Z126,Z129,Z132,Z134,Z136,Z138,Z140,Z142)</f>
        <v>50</v>
      </c>
      <c r="AA116" s="147">
        <f>SUM(AA120,AA123,AA126,AA129,AA132,AA134,AA136,AA138,AA140,AA142)</f>
        <v>50</v>
      </c>
      <c r="AB116" s="150" t="s">
        <v>50</v>
      </c>
      <c r="AC116" s="14">
        <v>2019</v>
      </c>
    </row>
    <row r="117" spans="1:29" s="8" customFormat="1" ht="47.25" customHeight="1">
      <c r="A117" s="12"/>
      <c r="B117" s="1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3"/>
      <c r="R117" s="53"/>
      <c r="S117" s="53"/>
      <c r="T117" s="9" t="s">
        <v>297</v>
      </c>
      <c r="U117" s="10" t="s">
        <v>189</v>
      </c>
      <c r="V117" s="104">
        <v>0</v>
      </c>
      <c r="W117" s="103">
        <v>100</v>
      </c>
      <c r="X117" s="104">
        <v>80</v>
      </c>
      <c r="Y117" s="103">
        <v>80</v>
      </c>
      <c r="Z117" s="103">
        <v>80</v>
      </c>
      <c r="AA117" s="103">
        <v>80</v>
      </c>
      <c r="AB117" s="103">
        <v>100</v>
      </c>
      <c r="AC117" s="142">
        <v>2015</v>
      </c>
    </row>
    <row r="118" spans="1:29" s="8" customFormat="1" ht="37.5" customHeight="1">
      <c r="A118" s="12"/>
      <c r="B118" s="13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9"/>
      <c r="N118" s="52"/>
      <c r="O118" s="52"/>
      <c r="P118" s="52"/>
      <c r="Q118" s="53"/>
      <c r="R118" s="53"/>
      <c r="S118" s="53"/>
      <c r="T118" s="9" t="s">
        <v>298</v>
      </c>
      <c r="U118" s="10" t="s">
        <v>189</v>
      </c>
      <c r="V118" s="104">
        <v>100</v>
      </c>
      <c r="W118" s="103">
        <v>100</v>
      </c>
      <c r="X118" s="104">
        <v>100</v>
      </c>
      <c r="Y118" s="103">
        <v>100</v>
      </c>
      <c r="Z118" s="103">
        <v>100</v>
      </c>
      <c r="AA118" s="103">
        <v>100</v>
      </c>
      <c r="AB118" s="103">
        <v>100</v>
      </c>
      <c r="AC118" s="14">
        <v>2019</v>
      </c>
    </row>
    <row r="119" spans="1:29" s="8" customFormat="1" ht="32.25" customHeight="1">
      <c r="A119" s="12"/>
      <c r="B119" s="13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9"/>
      <c r="N119" s="52"/>
      <c r="O119" s="52"/>
      <c r="P119" s="52"/>
      <c r="Q119" s="53"/>
      <c r="R119" s="53"/>
      <c r="S119" s="53"/>
      <c r="T119" s="9" t="s">
        <v>9</v>
      </c>
      <c r="U119" s="10" t="s">
        <v>189</v>
      </c>
      <c r="V119" s="103">
        <v>0</v>
      </c>
      <c r="W119" s="103">
        <v>20</v>
      </c>
      <c r="X119" s="104">
        <v>40</v>
      </c>
      <c r="Y119" s="103">
        <v>41</v>
      </c>
      <c r="Z119" s="103">
        <v>42</v>
      </c>
      <c r="AA119" s="103">
        <v>43</v>
      </c>
      <c r="AB119" s="103">
        <v>43</v>
      </c>
      <c r="AC119" s="142">
        <v>2019</v>
      </c>
    </row>
    <row r="120" spans="1:29" s="8" customFormat="1" ht="47.25" customHeight="1">
      <c r="A120" s="12"/>
      <c r="B120" s="13"/>
      <c r="C120" s="52">
        <v>6</v>
      </c>
      <c r="D120" s="52">
        <v>5</v>
      </c>
      <c r="E120" s="52">
        <v>6</v>
      </c>
      <c r="F120" s="52">
        <v>0</v>
      </c>
      <c r="G120" s="52">
        <v>8</v>
      </c>
      <c r="H120" s="52">
        <v>0</v>
      </c>
      <c r="I120" s="52">
        <v>1</v>
      </c>
      <c r="J120" s="52">
        <v>0</v>
      </c>
      <c r="K120" s="52">
        <v>2</v>
      </c>
      <c r="L120" s="52">
        <v>2</v>
      </c>
      <c r="M120" s="52">
        <v>0</v>
      </c>
      <c r="N120" s="52">
        <v>2</v>
      </c>
      <c r="O120" s="52">
        <v>2</v>
      </c>
      <c r="P120" s="52">
        <v>2</v>
      </c>
      <c r="Q120" s="53">
        <v>1</v>
      </c>
      <c r="R120" s="53">
        <v>2</v>
      </c>
      <c r="S120" s="53" t="s">
        <v>244</v>
      </c>
      <c r="T120" s="9" t="s">
        <v>299</v>
      </c>
      <c r="U120" s="10" t="s">
        <v>208</v>
      </c>
      <c r="V120" s="103">
        <v>0</v>
      </c>
      <c r="W120" s="101">
        <v>30</v>
      </c>
      <c r="X120" s="156">
        <v>79</v>
      </c>
      <c r="Y120" s="103">
        <v>30</v>
      </c>
      <c r="Z120" s="103">
        <f>SUM(Y120)</f>
        <v>30</v>
      </c>
      <c r="AA120" s="103">
        <f>SUM(Z120)</f>
        <v>30</v>
      </c>
      <c r="AB120" s="103" t="s">
        <v>50</v>
      </c>
      <c r="AC120" s="14">
        <v>2019</v>
      </c>
    </row>
    <row r="121" spans="1:29" s="8" customFormat="1" ht="75" customHeight="1">
      <c r="A121" s="12"/>
      <c r="B121" s="13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3"/>
      <c r="R121" s="53"/>
      <c r="S121" s="53"/>
      <c r="T121" s="71" t="s">
        <v>104</v>
      </c>
      <c r="U121" s="10" t="s">
        <v>189</v>
      </c>
      <c r="V121" s="103">
        <f>(V120*100)/V84</f>
        <v>0</v>
      </c>
      <c r="W121" s="103">
        <f>(W120*100)/W84</f>
        <v>0.12685864297871874</v>
      </c>
      <c r="X121" s="100" t="s">
        <v>50</v>
      </c>
      <c r="Y121" s="99" t="s">
        <v>50</v>
      </c>
      <c r="Z121" s="99" t="s">
        <v>50</v>
      </c>
      <c r="AA121" s="99" t="s">
        <v>50</v>
      </c>
      <c r="AB121" s="141">
        <v>0.1</v>
      </c>
      <c r="AC121" s="142">
        <v>2015</v>
      </c>
    </row>
    <row r="122" spans="1:29" s="8" customFormat="1" ht="45.6" customHeight="1">
      <c r="A122" s="12"/>
      <c r="B122" s="13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3"/>
      <c r="R122" s="53"/>
      <c r="S122" s="53"/>
      <c r="T122" s="191" t="s">
        <v>103</v>
      </c>
      <c r="U122" s="192" t="s">
        <v>189</v>
      </c>
      <c r="V122" s="193" t="s">
        <v>50</v>
      </c>
      <c r="W122" s="193" t="s">
        <v>50</v>
      </c>
      <c r="X122" s="194">
        <v>10</v>
      </c>
      <c r="Y122" s="194">
        <v>20</v>
      </c>
      <c r="Z122" s="194">
        <v>30</v>
      </c>
      <c r="AA122" s="194">
        <v>30</v>
      </c>
      <c r="AB122" s="194">
        <v>30</v>
      </c>
      <c r="AC122" s="142"/>
    </row>
    <row r="123" spans="1:29" s="8" customFormat="1" ht="45.75" customHeight="1">
      <c r="A123" s="12"/>
      <c r="B123" s="13"/>
      <c r="C123" s="52">
        <v>6</v>
      </c>
      <c r="D123" s="52">
        <v>5</v>
      </c>
      <c r="E123" s="52">
        <v>6</v>
      </c>
      <c r="F123" s="52">
        <v>0</v>
      </c>
      <c r="G123" s="52">
        <v>8</v>
      </c>
      <c r="H123" s="52">
        <v>0</v>
      </c>
      <c r="I123" s="52">
        <v>1</v>
      </c>
      <c r="J123" s="52">
        <v>0</v>
      </c>
      <c r="K123" s="52">
        <v>2</v>
      </c>
      <c r="L123" s="52">
        <v>2</v>
      </c>
      <c r="M123" s="59">
        <v>0</v>
      </c>
      <c r="N123" s="52">
        <v>2</v>
      </c>
      <c r="O123" s="52">
        <v>2</v>
      </c>
      <c r="P123" s="52">
        <v>3</v>
      </c>
      <c r="Q123" s="53">
        <v>1</v>
      </c>
      <c r="R123" s="53">
        <v>2</v>
      </c>
      <c r="S123" s="53" t="s">
        <v>243</v>
      </c>
      <c r="T123" s="9" t="s">
        <v>300</v>
      </c>
      <c r="U123" s="10" t="s">
        <v>208</v>
      </c>
      <c r="V123" s="122">
        <v>33</v>
      </c>
      <c r="W123" s="94">
        <v>170</v>
      </c>
      <c r="X123" s="156">
        <v>56</v>
      </c>
      <c r="Y123" s="94">
        <v>20</v>
      </c>
      <c r="Z123" s="94">
        <f>SUM(Y123)</f>
        <v>20</v>
      </c>
      <c r="AA123" s="94">
        <f>SUM(Z123)</f>
        <v>20</v>
      </c>
      <c r="AB123" s="100" t="s">
        <v>50</v>
      </c>
      <c r="AC123" s="14">
        <v>2019</v>
      </c>
    </row>
    <row r="124" spans="1:29" s="8" customFormat="1" ht="72.75" customHeight="1">
      <c r="A124" s="12"/>
      <c r="B124" s="13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3"/>
      <c r="R124" s="53"/>
      <c r="S124" s="53"/>
      <c r="T124" s="71" t="s">
        <v>10</v>
      </c>
      <c r="U124" s="10" t="s">
        <v>189</v>
      </c>
      <c r="V124" s="94">
        <f>(V123*100)/V84</f>
        <v>0.14801989746258012</v>
      </c>
      <c r="W124" s="94">
        <f>(W123*100)/W84</f>
        <v>0.71886564354607296</v>
      </c>
      <c r="X124" s="100" t="s">
        <v>50</v>
      </c>
      <c r="Y124" s="99" t="s">
        <v>50</v>
      </c>
      <c r="Z124" s="99" t="s">
        <v>50</v>
      </c>
      <c r="AA124" s="99" t="s">
        <v>50</v>
      </c>
      <c r="AB124" s="99">
        <v>0.7</v>
      </c>
      <c r="AC124" s="142">
        <v>2015</v>
      </c>
    </row>
    <row r="125" spans="1:29" s="8" customFormat="1" ht="46.9" customHeight="1">
      <c r="A125" s="12"/>
      <c r="B125" s="13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3"/>
      <c r="R125" s="53"/>
      <c r="S125" s="53"/>
      <c r="T125" s="191" t="s">
        <v>11</v>
      </c>
      <c r="U125" s="192" t="s">
        <v>189</v>
      </c>
      <c r="V125" s="193" t="s">
        <v>50</v>
      </c>
      <c r="W125" s="193" t="s">
        <v>50</v>
      </c>
      <c r="X125" s="194">
        <v>30</v>
      </c>
      <c r="Y125" s="194">
        <v>40</v>
      </c>
      <c r="Z125" s="194">
        <v>50</v>
      </c>
      <c r="AA125" s="194">
        <v>50</v>
      </c>
      <c r="AB125" s="194">
        <v>50</v>
      </c>
      <c r="AC125" s="142"/>
    </row>
    <row r="126" spans="1:29" s="8" customFormat="1" ht="37.5" customHeight="1">
      <c r="A126" s="12"/>
      <c r="B126" s="13"/>
      <c r="C126" s="52">
        <v>6</v>
      </c>
      <c r="D126" s="52">
        <v>5</v>
      </c>
      <c r="E126" s="52">
        <v>6</v>
      </c>
      <c r="F126" s="52">
        <v>0</v>
      </c>
      <c r="G126" s="52">
        <v>8</v>
      </c>
      <c r="H126" s="52">
        <v>0</v>
      </c>
      <c r="I126" s="52">
        <v>1</v>
      </c>
      <c r="J126" s="52">
        <v>0</v>
      </c>
      <c r="K126" s="52">
        <v>2</v>
      </c>
      <c r="L126" s="52">
        <v>2</v>
      </c>
      <c r="M126" s="59">
        <v>0</v>
      </c>
      <c r="N126" s="52">
        <v>2</v>
      </c>
      <c r="O126" s="52">
        <v>2</v>
      </c>
      <c r="P126" s="52">
        <v>3</v>
      </c>
      <c r="Q126" s="53">
        <v>1</v>
      </c>
      <c r="R126" s="53">
        <v>1</v>
      </c>
      <c r="S126" s="53" t="s">
        <v>243</v>
      </c>
      <c r="T126" s="9" t="s">
        <v>301</v>
      </c>
      <c r="U126" s="10" t="s">
        <v>208</v>
      </c>
      <c r="V126" s="122">
        <v>0</v>
      </c>
      <c r="W126" s="94">
        <v>200</v>
      </c>
      <c r="X126" s="214">
        <v>189.85</v>
      </c>
      <c r="Y126" s="94">
        <v>0</v>
      </c>
      <c r="Z126" s="94">
        <v>0</v>
      </c>
      <c r="AA126" s="94">
        <f>SUM(Z126)</f>
        <v>0</v>
      </c>
      <c r="AB126" s="100" t="s">
        <v>50</v>
      </c>
      <c r="AC126" s="14">
        <v>2015</v>
      </c>
    </row>
    <row r="127" spans="1:29" s="8" customFormat="1" ht="61.5" customHeight="1">
      <c r="A127" s="12"/>
      <c r="B127" s="13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9"/>
      <c r="N127" s="52"/>
      <c r="O127" s="52"/>
      <c r="P127" s="52"/>
      <c r="Q127" s="53"/>
      <c r="R127" s="53"/>
      <c r="S127" s="53"/>
      <c r="T127" s="71" t="s">
        <v>12</v>
      </c>
      <c r="U127" s="10" t="s">
        <v>189</v>
      </c>
      <c r="V127" s="122">
        <f>(V126*100)/V84</f>
        <v>0</v>
      </c>
      <c r="W127" s="94">
        <f>(W126*100)/W84</f>
        <v>0.8457242865247917</v>
      </c>
      <c r="X127" s="100" t="s">
        <v>50</v>
      </c>
      <c r="Y127" s="100" t="s">
        <v>50</v>
      </c>
      <c r="Z127" s="100" t="s">
        <v>50</v>
      </c>
      <c r="AA127" s="100" t="s">
        <v>50</v>
      </c>
      <c r="AB127" s="100">
        <v>0.8</v>
      </c>
      <c r="AC127" s="14">
        <v>2015</v>
      </c>
    </row>
    <row r="128" spans="1:29" s="8" customFormat="1" ht="50.25" customHeight="1">
      <c r="A128" s="12"/>
      <c r="B128" s="13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9"/>
      <c r="N128" s="52"/>
      <c r="O128" s="52"/>
      <c r="P128" s="52"/>
      <c r="Q128" s="53"/>
      <c r="R128" s="53"/>
      <c r="S128" s="53"/>
      <c r="T128" s="191" t="s">
        <v>81</v>
      </c>
      <c r="U128" s="192" t="s">
        <v>189</v>
      </c>
      <c r="V128" s="193" t="s">
        <v>50</v>
      </c>
      <c r="W128" s="193" t="s">
        <v>50</v>
      </c>
      <c r="X128" s="194">
        <v>100</v>
      </c>
      <c r="Y128" s="194">
        <v>0</v>
      </c>
      <c r="Z128" s="194">
        <v>0</v>
      </c>
      <c r="AA128" s="194">
        <v>0</v>
      </c>
      <c r="AB128" s="194">
        <v>100</v>
      </c>
      <c r="AC128" s="14"/>
    </row>
    <row r="129" spans="1:29" s="8" customFormat="1" ht="38.25" customHeight="1">
      <c r="A129" s="12"/>
      <c r="B129" s="13"/>
      <c r="C129" s="52">
        <v>6</v>
      </c>
      <c r="D129" s="52">
        <v>5</v>
      </c>
      <c r="E129" s="52">
        <v>6</v>
      </c>
      <c r="F129" s="52">
        <v>0</v>
      </c>
      <c r="G129" s="52">
        <v>8</v>
      </c>
      <c r="H129" s="52">
        <v>0</v>
      </c>
      <c r="I129" s="52">
        <v>1</v>
      </c>
      <c r="J129" s="52">
        <v>0</v>
      </c>
      <c r="K129" s="52">
        <v>2</v>
      </c>
      <c r="L129" s="52">
        <v>2</v>
      </c>
      <c r="M129" s="52">
        <v>0</v>
      </c>
      <c r="N129" s="52">
        <v>2</v>
      </c>
      <c r="O129" s="52">
        <v>2</v>
      </c>
      <c r="P129" s="52">
        <v>2</v>
      </c>
      <c r="Q129" s="53">
        <v>1</v>
      </c>
      <c r="R129" s="53">
        <v>1</v>
      </c>
      <c r="S129" s="53" t="s">
        <v>244</v>
      </c>
      <c r="T129" s="9" t="s">
        <v>302</v>
      </c>
      <c r="U129" s="10" t="s">
        <v>208</v>
      </c>
      <c r="V129" s="122">
        <v>500</v>
      </c>
      <c r="W129" s="94">
        <v>500</v>
      </c>
      <c r="X129" s="213">
        <v>669</v>
      </c>
      <c r="Y129" s="94">
        <v>0</v>
      </c>
      <c r="Z129" s="94">
        <v>0</v>
      </c>
      <c r="AA129" s="94">
        <f>SUM(Z129)</f>
        <v>0</v>
      </c>
      <c r="AB129" s="100" t="s">
        <v>50</v>
      </c>
      <c r="AC129" s="14">
        <v>2015</v>
      </c>
    </row>
    <row r="130" spans="1:29" s="8" customFormat="1" ht="63" customHeight="1">
      <c r="A130" s="12"/>
      <c r="B130" s="13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9"/>
      <c r="N130" s="52"/>
      <c r="O130" s="52"/>
      <c r="P130" s="52"/>
      <c r="Q130" s="53"/>
      <c r="R130" s="53"/>
      <c r="S130" s="53"/>
      <c r="T130" s="71" t="s">
        <v>13</v>
      </c>
      <c r="U130" s="10" t="s">
        <v>189</v>
      </c>
      <c r="V130" s="122">
        <f>(V129*100)/V84</f>
        <v>2.2427257191300018</v>
      </c>
      <c r="W130" s="94">
        <f>(W129*100)/W84</f>
        <v>2.1143107163119792</v>
      </c>
      <c r="X130" s="100" t="s">
        <v>50</v>
      </c>
      <c r="Y130" s="100" t="s">
        <v>50</v>
      </c>
      <c r="Z130" s="100" t="s">
        <v>50</v>
      </c>
      <c r="AA130" s="100" t="s">
        <v>50</v>
      </c>
      <c r="AB130" s="183">
        <v>2.2000000000000002</v>
      </c>
      <c r="AC130" s="142">
        <v>2014</v>
      </c>
    </row>
    <row r="131" spans="1:29" s="8" customFormat="1" ht="45.75" customHeight="1">
      <c r="A131" s="12"/>
      <c r="B131" s="13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9"/>
      <c r="N131" s="52"/>
      <c r="O131" s="52"/>
      <c r="P131" s="52"/>
      <c r="Q131" s="53"/>
      <c r="R131" s="53"/>
      <c r="S131" s="53"/>
      <c r="T131" s="191" t="s">
        <v>82</v>
      </c>
      <c r="U131" s="192" t="s">
        <v>189</v>
      </c>
      <c r="V131" s="193" t="s">
        <v>50</v>
      </c>
      <c r="W131" s="193" t="s">
        <v>50</v>
      </c>
      <c r="X131" s="194">
        <v>100</v>
      </c>
      <c r="Y131" s="194">
        <v>0</v>
      </c>
      <c r="Z131" s="194">
        <v>0</v>
      </c>
      <c r="AA131" s="194">
        <v>0</v>
      </c>
      <c r="AB131" s="194">
        <v>100</v>
      </c>
      <c r="AC131" s="142"/>
    </row>
    <row r="132" spans="1:29" s="8" customFormat="1" ht="64.5" customHeight="1">
      <c r="A132" s="12"/>
      <c r="B132" s="13"/>
      <c r="C132" s="52">
        <v>6</v>
      </c>
      <c r="D132" s="52">
        <v>5</v>
      </c>
      <c r="E132" s="52">
        <v>6</v>
      </c>
      <c r="F132" s="52">
        <v>0</v>
      </c>
      <c r="G132" s="52">
        <v>8</v>
      </c>
      <c r="H132" s="52">
        <v>0</v>
      </c>
      <c r="I132" s="52">
        <v>1</v>
      </c>
      <c r="J132" s="52">
        <v>0</v>
      </c>
      <c r="K132" s="52">
        <v>2</v>
      </c>
      <c r="L132" s="52">
        <v>2</v>
      </c>
      <c r="M132" s="59">
        <v>7</v>
      </c>
      <c r="N132" s="52">
        <v>4</v>
      </c>
      <c r="O132" s="52">
        <v>0</v>
      </c>
      <c r="P132" s="52">
        <v>8</v>
      </c>
      <c r="Q132" s="53"/>
      <c r="R132" s="53"/>
      <c r="S132" s="53"/>
      <c r="T132" s="9" t="s">
        <v>303</v>
      </c>
      <c r="U132" s="10" t="s">
        <v>208</v>
      </c>
      <c r="V132" s="122">
        <v>496.2</v>
      </c>
      <c r="W132" s="94">
        <v>0</v>
      </c>
      <c r="X132" s="152">
        <v>0</v>
      </c>
      <c r="Y132" s="94">
        <v>0</v>
      </c>
      <c r="Z132" s="94">
        <v>0</v>
      </c>
      <c r="AA132" s="94">
        <v>0</v>
      </c>
      <c r="AB132" s="100" t="s">
        <v>50</v>
      </c>
      <c r="AC132" s="14">
        <v>2014</v>
      </c>
    </row>
    <row r="133" spans="1:29" s="8" customFormat="1" ht="89.25" customHeight="1">
      <c r="A133" s="12"/>
      <c r="B133" s="13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9"/>
      <c r="N133" s="52"/>
      <c r="O133" s="52"/>
      <c r="P133" s="52"/>
      <c r="Q133" s="53"/>
      <c r="R133" s="53"/>
      <c r="S133" s="53"/>
      <c r="T133" s="71" t="s">
        <v>108</v>
      </c>
      <c r="U133" s="10" t="s">
        <v>189</v>
      </c>
      <c r="V133" s="100">
        <f t="shared" ref="V133:AA133" si="7">V132/V84*100</f>
        <v>2.2256810036646137</v>
      </c>
      <c r="W133" s="99">
        <f t="shared" si="7"/>
        <v>0</v>
      </c>
      <c r="X133" s="100">
        <f t="shared" si="7"/>
        <v>0</v>
      </c>
      <c r="Y133" s="99">
        <f t="shared" si="7"/>
        <v>0</v>
      </c>
      <c r="Z133" s="99">
        <f t="shared" si="7"/>
        <v>0</v>
      </c>
      <c r="AA133" s="99">
        <f t="shared" si="7"/>
        <v>0</v>
      </c>
      <c r="AB133" s="100">
        <f t="shared" ref="AB133:AB139" si="8">SUM(V133:AA133)</f>
        <v>2.2256810036646137</v>
      </c>
      <c r="AC133" s="14">
        <v>2014</v>
      </c>
    </row>
    <row r="134" spans="1:29" s="8" customFormat="1" ht="63" customHeight="1">
      <c r="A134" s="12"/>
      <c r="B134" s="13"/>
      <c r="C134" s="52">
        <v>6</v>
      </c>
      <c r="D134" s="52">
        <v>5</v>
      </c>
      <c r="E134" s="52">
        <v>6</v>
      </c>
      <c r="F134" s="52">
        <v>0</v>
      </c>
      <c r="G134" s="52">
        <v>8</v>
      </c>
      <c r="H134" s="52">
        <v>0</v>
      </c>
      <c r="I134" s="52">
        <v>1</v>
      </c>
      <c r="J134" s="52">
        <v>0</v>
      </c>
      <c r="K134" s="52">
        <v>2</v>
      </c>
      <c r="L134" s="52">
        <v>2</v>
      </c>
      <c r="M134" s="59">
        <v>7</v>
      </c>
      <c r="N134" s="52">
        <v>4</v>
      </c>
      <c r="O134" s="52">
        <v>0</v>
      </c>
      <c r="P134" s="52">
        <v>9</v>
      </c>
      <c r="Q134" s="53"/>
      <c r="R134" s="53"/>
      <c r="S134" s="53"/>
      <c r="T134" s="9" t="s">
        <v>304</v>
      </c>
      <c r="U134" s="10" t="s">
        <v>208</v>
      </c>
      <c r="V134" s="122">
        <v>100</v>
      </c>
      <c r="W134" s="94">
        <v>0</v>
      </c>
      <c r="X134" s="152">
        <v>0</v>
      </c>
      <c r="Y134" s="94">
        <v>0</v>
      </c>
      <c r="Z134" s="94">
        <v>0</v>
      </c>
      <c r="AA134" s="94">
        <v>0</v>
      </c>
      <c r="AB134" s="100" t="s">
        <v>50</v>
      </c>
      <c r="AC134" s="14">
        <v>2014</v>
      </c>
    </row>
    <row r="135" spans="1:29" s="8" customFormat="1" ht="85.5" customHeight="1">
      <c r="A135" s="12"/>
      <c r="B135" s="13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9"/>
      <c r="N135" s="52"/>
      <c r="O135" s="52"/>
      <c r="P135" s="52"/>
      <c r="Q135" s="53"/>
      <c r="R135" s="53"/>
      <c r="S135" s="53"/>
      <c r="T135" s="71" t="s">
        <v>109</v>
      </c>
      <c r="U135" s="10" t="s">
        <v>189</v>
      </c>
      <c r="V135" s="99">
        <f t="shared" ref="V135:AA135" si="9">V134/V84*100</f>
        <v>0.44854514382600036</v>
      </c>
      <c r="W135" s="99">
        <f t="shared" si="9"/>
        <v>0</v>
      </c>
      <c r="X135" s="100">
        <f t="shared" si="9"/>
        <v>0</v>
      </c>
      <c r="Y135" s="99">
        <f t="shared" si="9"/>
        <v>0</v>
      </c>
      <c r="Z135" s="99">
        <f t="shared" si="9"/>
        <v>0</v>
      </c>
      <c r="AA135" s="99">
        <f t="shared" si="9"/>
        <v>0</v>
      </c>
      <c r="AB135" s="100">
        <f t="shared" si="8"/>
        <v>0.44854514382600036</v>
      </c>
      <c r="AC135" s="14">
        <v>2014</v>
      </c>
    </row>
    <row r="136" spans="1:29" s="8" customFormat="1" ht="49.5" customHeight="1">
      <c r="A136" s="12"/>
      <c r="B136" s="13"/>
      <c r="C136" s="52">
        <v>6</v>
      </c>
      <c r="D136" s="52">
        <v>5</v>
      </c>
      <c r="E136" s="52">
        <v>6</v>
      </c>
      <c r="F136" s="52">
        <v>0</v>
      </c>
      <c r="G136" s="52">
        <v>8</v>
      </c>
      <c r="H136" s="52">
        <v>0</v>
      </c>
      <c r="I136" s="52">
        <v>1</v>
      </c>
      <c r="J136" s="52">
        <v>0</v>
      </c>
      <c r="K136" s="52">
        <v>2</v>
      </c>
      <c r="L136" s="52">
        <v>2</v>
      </c>
      <c r="M136" s="59">
        <v>7</v>
      </c>
      <c r="N136" s="52">
        <v>4</v>
      </c>
      <c r="O136" s="52">
        <v>1</v>
      </c>
      <c r="P136" s="52">
        <v>0</v>
      </c>
      <c r="Q136" s="53"/>
      <c r="R136" s="53"/>
      <c r="S136" s="53"/>
      <c r="T136" s="9" t="s">
        <v>305</v>
      </c>
      <c r="U136" s="10" t="s">
        <v>208</v>
      </c>
      <c r="V136" s="122">
        <v>0</v>
      </c>
      <c r="W136" s="122">
        <v>148.77000000000001</v>
      </c>
      <c r="X136" s="152">
        <v>0</v>
      </c>
      <c r="Y136" s="94">
        <v>0</v>
      </c>
      <c r="Z136" s="94">
        <v>0</v>
      </c>
      <c r="AA136" s="94">
        <v>0</v>
      </c>
      <c r="AB136" s="100" t="s">
        <v>50</v>
      </c>
      <c r="AC136" s="14">
        <v>2015</v>
      </c>
    </row>
    <row r="137" spans="1:29" s="8" customFormat="1" ht="54.75" customHeight="1">
      <c r="A137" s="12"/>
      <c r="B137" s="13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9"/>
      <c r="N137" s="52"/>
      <c r="O137" s="52"/>
      <c r="P137" s="52"/>
      <c r="Q137" s="53"/>
      <c r="R137" s="53"/>
      <c r="S137" s="53"/>
      <c r="T137" s="71" t="s">
        <v>110</v>
      </c>
      <c r="U137" s="10" t="s">
        <v>189</v>
      </c>
      <c r="V137" s="99">
        <f>V136/V86*100</f>
        <v>0</v>
      </c>
      <c r="W137" s="100">
        <f>W136/W84*100</f>
        <v>0.62909201053146635</v>
      </c>
      <c r="X137" s="100">
        <f>X136/X86*100</f>
        <v>0</v>
      </c>
      <c r="Y137" s="99">
        <f>Y136/Y86*100</f>
        <v>0</v>
      </c>
      <c r="Z137" s="99">
        <f>Z136/Z86*100</f>
        <v>0</v>
      </c>
      <c r="AA137" s="99">
        <f>AA136/AA86*100</f>
        <v>0</v>
      </c>
      <c r="AB137" s="182">
        <f t="shared" si="8"/>
        <v>0.62909201053146635</v>
      </c>
      <c r="AC137" s="14">
        <v>2015</v>
      </c>
    </row>
    <row r="138" spans="1:29" s="8" customFormat="1" ht="49.5" customHeight="1">
      <c r="A138" s="12"/>
      <c r="B138" s="13"/>
      <c r="C138" s="52">
        <v>6</v>
      </c>
      <c r="D138" s="52">
        <v>5</v>
      </c>
      <c r="E138" s="52">
        <v>6</v>
      </c>
      <c r="F138" s="52">
        <v>0</v>
      </c>
      <c r="G138" s="52">
        <v>8</v>
      </c>
      <c r="H138" s="52">
        <v>0</v>
      </c>
      <c r="I138" s="52">
        <v>1</v>
      </c>
      <c r="J138" s="52">
        <v>0</v>
      </c>
      <c r="K138" s="52">
        <v>2</v>
      </c>
      <c r="L138" s="52">
        <v>2</v>
      </c>
      <c r="M138" s="59">
        <v>5</v>
      </c>
      <c r="N138" s="52">
        <v>1</v>
      </c>
      <c r="O138" s="52">
        <v>9</v>
      </c>
      <c r="P138" s="52">
        <v>0</v>
      </c>
      <c r="Q138" s="53"/>
      <c r="R138" s="53"/>
      <c r="S138" s="53"/>
      <c r="T138" s="9" t="s">
        <v>66</v>
      </c>
      <c r="U138" s="10" t="s">
        <v>208</v>
      </c>
      <c r="V138" s="122">
        <v>0</v>
      </c>
      <c r="W138" s="122">
        <v>208.85</v>
      </c>
      <c r="X138" s="152">
        <v>0</v>
      </c>
      <c r="Y138" s="94">
        <v>0</v>
      </c>
      <c r="Z138" s="94">
        <v>0</v>
      </c>
      <c r="AA138" s="94">
        <v>0</v>
      </c>
      <c r="AB138" s="100" t="s">
        <v>50</v>
      </c>
      <c r="AC138" s="14">
        <v>2015</v>
      </c>
    </row>
    <row r="139" spans="1:29" s="8" customFormat="1" ht="45" customHeight="1">
      <c r="A139" s="12"/>
      <c r="B139" s="13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9"/>
      <c r="N139" s="52"/>
      <c r="O139" s="52"/>
      <c r="P139" s="52"/>
      <c r="Q139" s="53"/>
      <c r="R139" s="53"/>
      <c r="S139" s="53"/>
      <c r="T139" s="71" t="s">
        <v>67</v>
      </c>
      <c r="U139" s="10" t="s">
        <v>189</v>
      </c>
      <c r="V139" s="99">
        <f>V138/V88*100</f>
        <v>0</v>
      </c>
      <c r="W139" s="99">
        <f>W138/W85*100</f>
        <v>0.93275128938295016</v>
      </c>
      <c r="X139" s="100">
        <f>X138/X88*100</f>
        <v>0</v>
      </c>
      <c r="Y139" s="99">
        <f>Y138/Y88*100</f>
        <v>0</v>
      </c>
      <c r="Z139" s="99">
        <f>Z138/Z88*100</f>
        <v>0</v>
      </c>
      <c r="AA139" s="99">
        <f>AA138/AA88*100</f>
        <v>0</v>
      </c>
      <c r="AB139" s="100">
        <f t="shared" si="8"/>
        <v>0.93275128938295016</v>
      </c>
      <c r="AC139" s="14">
        <v>2015</v>
      </c>
    </row>
    <row r="140" spans="1:29" s="8" customFormat="1" ht="42.75" customHeight="1">
      <c r="A140" s="12"/>
      <c r="B140" s="13"/>
      <c r="C140" s="52">
        <v>6</v>
      </c>
      <c r="D140" s="52">
        <v>5</v>
      </c>
      <c r="E140" s="52">
        <v>6</v>
      </c>
      <c r="F140" s="52">
        <v>0</v>
      </c>
      <c r="G140" s="52">
        <v>8</v>
      </c>
      <c r="H140" s="52">
        <v>0</v>
      </c>
      <c r="I140" s="52">
        <v>1</v>
      </c>
      <c r="J140" s="52">
        <v>0</v>
      </c>
      <c r="K140" s="52">
        <v>2</v>
      </c>
      <c r="L140" s="52">
        <v>2</v>
      </c>
      <c r="M140" s="59">
        <v>0</v>
      </c>
      <c r="N140" s="52">
        <v>2</v>
      </c>
      <c r="O140" s="52">
        <v>2</v>
      </c>
      <c r="P140" s="52">
        <v>3</v>
      </c>
      <c r="Q140" s="53">
        <v>1</v>
      </c>
      <c r="R140" s="53">
        <v>3</v>
      </c>
      <c r="S140" s="53" t="s">
        <v>243</v>
      </c>
      <c r="T140" s="9" t="s">
        <v>150</v>
      </c>
      <c r="U140" s="10" t="s">
        <v>208</v>
      </c>
      <c r="V140" s="122">
        <v>0</v>
      </c>
      <c r="W140" s="122">
        <v>0</v>
      </c>
      <c r="X140" s="156">
        <v>120</v>
      </c>
      <c r="Y140" s="94">
        <v>0</v>
      </c>
      <c r="Z140" s="94">
        <v>0</v>
      </c>
      <c r="AA140" s="94">
        <v>0</v>
      </c>
      <c r="AB140" s="100" t="s">
        <v>50</v>
      </c>
      <c r="AC140" s="14">
        <v>2016</v>
      </c>
    </row>
    <row r="141" spans="1:29" s="8" customFormat="1" ht="37.15" customHeight="1">
      <c r="A141" s="12"/>
      <c r="B141" s="13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9"/>
      <c r="N141" s="52"/>
      <c r="O141" s="52"/>
      <c r="P141" s="52"/>
      <c r="Q141" s="53"/>
      <c r="R141" s="53"/>
      <c r="S141" s="53"/>
      <c r="T141" s="191" t="s">
        <v>152</v>
      </c>
      <c r="U141" s="192" t="s">
        <v>189</v>
      </c>
      <c r="V141" s="193" t="s">
        <v>50</v>
      </c>
      <c r="W141" s="193" t="s">
        <v>50</v>
      </c>
      <c r="X141" s="194">
        <v>100</v>
      </c>
      <c r="Y141" s="194">
        <v>0</v>
      </c>
      <c r="Z141" s="194">
        <v>0</v>
      </c>
      <c r="AA141" s="194">
        <v>0</v>
      </c>
      <c r="AB141" s="194">
        <v>100</v>
      </c>
      <c r="AC141" s="14"/>
    </row>
    <row r="142" spans="1:29" s="8" customFormat="1" ht="49.5" customHeight="1">
      <c r="A142" s="12"/>
      <c r="B142" s="13"/>
      <c r="C142" s="52">
        <v>6</v>
      </c>
      <c r="D142" s="52">
        <v>5</v>
      </c>
      <c r="E142" s="52">
        <v>6</v>
      </c>
      <c r="F142" s="52">
        <v>0</v>
      </c>
      <c r="G142" s="52">
        <v>8</v>
      </c>
      <c r="H142" s="52">
        <v>0</v>
      </c>
      <c r="I142" s="52">
        <v>1</v>
      </c>
      <c r="J142" s="52">
        <v>0</v>
      </c>
      <c r="K142" s="52">
        <v>2</v>
      </c>
      <c r="L142" s="52">
        <v>2</v>
      </c>
      <c r="M142" s="52">
        <v>0</v>
      </c>
      <c r="N142" s="52">
        <v>2</v>
      </c>
      <c r="O142" s="52">
        <v>2</v>
      </c>
      <c r="P142" s="52">
        <v>2</v>
      </c>
      <c r="Q142" s="53">
        <v>3</v>
      </c>
      <c r="R142" s="53">
        <v>0</v>
      </c>
      <c r="S142" s="53" t="s">
        <v>244</v>
      </c>
      <c r="T142" s="9" t="s">
        <v>306</v>
      </c>
      <c r="U142" s="10" t="s">
        <v>208</v>
      </c>
      <c r="V142" s="122">
        <v>0</v>
      </c>
      <c r="W142" s="122">
        <v>0</v>
      </c>
      <c r="X142" s="156">
        <v>50</v>
      </c>
      <c r="Y142" s="94">
        <v>0</v>
      </c>
      <c r="Z142" s="94">
        <v>0</v>
      </c>
      <c r="AA142" s="94">
        <v>0</v>
      </c>
      <c r="AB142" s="100" t="s">
        <v>50</v>
      </c>
      <c r="AC142" s="14">
        <v>2016</v>
      </c>
    </row>
    <row r="143" spans="1:29" s="8" customFormat="1" ht="48" customHeight="1">
      <c r="A143" s="12"/>
      <c r="B143" s="13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9"/>
      <c r="N143" s="52"/>
      <c r="O143" s="52"/>
      <c r="P143" s="52"/>
      <c r="Q143" s="53"/>
      <c r="R143" s="53"/>
      <c r="S143" s="53"/>
      <c r="T143" s="195" t="s">
        <v>135</v>
      </c>
      <c r="U143" s="192" t="s">
        <v>187</v>
      </c>
      <c r="V143" s="193" t="s">
        <v>50</v>
      </c>
      <c r="W143" s="193" t="s">
        <v>50</v>
      </c>
      <c r="X143" s="196">
        <v>3</v>
      </c>
      <c r="Y143" s="196">
        <v>0</v>
      </c>
      <c r="Z143" s="196">
        <v>0</v>
      </c>
      <c r="AA143" s="196">
        <v>0</v>
      </c>
      <c r="AB143" s="196">
        <v>3</v>
      </c>
      <c r="AC143" s="14"/>
    </row>
    <row r="144" spans="1:29" s="8" customFormat="1" ht="76.5" customHeight="1">
      <c r="A144" s="12"/>
      <c r="B144" s="13"/>
      <c r="C144" s="52">
        <v>6</v>
      </c>
      <c r="D144" s="52">
        <v>5</v>
      </c>
      <c r="E144" s="52">
        <v>6</v>
      </c>
      <c r="F144" s="52">
        <v>0</v>
      </c>
      <c r="G144" s="52">
        <v>8</v>
      </c>
      <c r="H144" s="52">
        <v>0</v>
      </c>
      <c r="I144" s="52">
        <v>1</v>
      </c>
      <c r="J144" s="76">
        <v>0</v>
      </c>
      <c r="K144" s="76">
        <v>2</v>
      </c>
      <c r="L144" s="76">
        <v>2</v>
      </c>
      <c r="M144" s="76">
        <v>0</v>
      </c>
      <c r="N144" s="76">
        <v>2</v>
      </c>
      <c r="O144" s="76">
        <v>5</v>
      </c>
      <c r="P144" s="76">
        <v>5</v>
      </c>
      <c r="Q144" s="65">
        <v>0</v>
      </c>
      <c r="R144" s="65">
        <v>9</v>
      </c>
      <c r="S144" s="65" t="s">
        <v>61</v>
      </c>
      <c r="T144" s="9" t="s">
        <v>62</v>
      </c>
      <c r="U144" s="10" t="s">
        <v>208</v>
      </c>
      <c r="V144" s="110">
        <v>0</v>
      </c>
      <c r="W144" s="109">
        <v>0</v>
      </c>
      <c r="X144" s="147">
        <v>22520</v>
      </c>
      <c r="Y144" s="103">
        <v>0</v>
      </c>
      <c r="Z144" s="103">
        <v>0</v>
      </c>
      <c r="AA144" s="103">
        <v>0</v>
      </c>
      <c r="AB144" s="104" t="s">
        <v>50</v>
      </c>
      <c r="AC144" s="14"/>
    </row>
    <row r="145" spans="1:30" s="8" customFormat="1" ht="47.25" customHeight="1">
      <c r="A145" s="12"/>
      <c r="B145" s="13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9"/>
      <c r="N145" s="52"/>
      <c r="O145" s="52"/>
      <c r="P145" s="52"/>
      <c r="Q145" s="53"/>
      <c r="R145" s="53"/>
      <c r="S145" s="53"/>
      <c r="T145" s="191" t="s">
        <v>14</v>
      </c>
      <c r="U145" s="192" t="s">
        <v>189</v>
      </c>
      <c r="V145" s="193" t="s">
        <v>50</v>
      </c>
      <c r="W145" s="193" t="s">
        <v>50</v>
      </c>
      <c r="X145" s="194">
        <v>100</v>
      </c>
      <c r="Y145" s="194">
        <v>0</v>
      </c>
      <c r="Z145" s="194">
        <v>0</v>
      </c>
      <c r="AA145" s="194">
        <v>0</v>
      </c>
      <c r="AB145" s="194">
        <v>100</v>
      </c>
      <c r="AC145" s="14"/>
    </row>
    <row r="146" spans="1:30" s="8" customFormat="1" ht="90" customHeight="1">
      <c r="A146" s="12"/>
      <c r="B146" s="13"/>
      <c r="C146" s="52">
        <v>6</v>
      </c>
      <c r="D146" s="52">
        <v>5</v>
      </c>
      <c r="E146" s="52">
        <v>6</v>
      </c>
      <c r="F146" s="52">
        <v>0</v>
      </c>
      <c r="G146" s="52">
        <v>8</v>
      </c>
      <c r="H146" s="52">
        <v>0</v>
      </c>
      <c r="I146" s="52">
        <v>1</v>
      </c>
      <c r="J146" s="76">
        <v>0</v>
      </c>
      <c r="K146" s="76">
        <v>2</v>
      </c>
      <c r="L146" s="76">
        <v>2</v>
      </c>
      <c r="M146" s="76">
        <v>0</v>
      </c>
      <c r="N146" s="76">
        <v>2</v>
      </c>
      <c r="O146" s="76" t="s">
        <v>247</v>
      </c>
      <c r="P146" s="76">
        <v>5</v>
      </c>
      <c r="Q146" s="65">
        <v>0</v>
      </c>
      <c r="R146" s="65">
        <v>9</v>
      </c>
      <c r="S146" s="65" t="s">
        <v>244</v>
      </c>
      <c r="T146" s="9" t="s">
        <v>63</v>
      </c>
      <c r="U146" s="10" t="s">
        <v>208</v>
      </c>
      <c r="V146" s="110">
        <v>0</v>
      </c>
      <c r="W146" s="109">
        <v>0</v>
      </c>
      <c r="X146" s="147">
        <v>176</v>
      </c>
      <c r="Y146" s="103">
        <v>0</v>
      </c>
      <c r="Z146" s="103">
        <v>0</v>
      </c>
      <c r="AA146" s="103">
        <v>0</v>
      </c>
      <c r="AB146" s="104" t="s">
        <v>50</v>
      </c>
      <c r="AC146" s="14"/>
    </row>
    <row r="147" spans="1:30" s="8" customFormat="1" ht="45.75" customHeight="1">
      <c r="A147" s="12"/>
      <c r="B147" s="13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9"/>
      <c r="N147" s="52"/>
      <c r="O147" s="52"/>
      <c r="P147" s="52"/>
      <c r="Q147" s="53"/>
      <c r="R147" s="53"/>
      <c r="S147" s="53"/>
      <c r="T147" s="191" t="s">
        <v>14</v>
      </c>
      <c r="U147" s="192" t="s">
        <v>189</v>
      </c>
      <c r="V147" s="193" t="s">
        <v>50</v>
      </c>
      <c r="W147" s="193" t="s">
        <v>50</v>
      </c>
      <c r="X147" s="194">
        <v>100</v>
      </c>
      <c r="Y147" s="194">
        <v>0</v>
      </c>
      <c r="Z147" s="194">
        <v>0</v>
      </c>
      <c r="AA147" s="194">
        <v>0</v>
      </c>
      <c r="AB147" s="194">
        <v>100</v>
      </c>
      <c r="AC147" s="14"/>
    </row>
    <row r="148" spans="1:30" s="8" customFormat="1" ht="90" customHeight="1">
      <c r="A148" s="12"/>
      <c r="B148" s="13"/>
      <c r="C148" s="52">
        <v>6</v>
      </c>
      <c r="D148" s="52">
        <v>5</v>
      </c>
      <c r="E148" s="52">
        <v>6</v>
      </c>
      <c r="F148" s="52">
        <v>0</v>
      </c>
      <c r="G148" s="52">
        <v>8</v>
      </c>
      <c r="H148" s="52">
        <v>0</v>
      </c>
      <c r="I148" s="52">
        <v>1</v>
      </c>
      <c r="J148" s="76">
        <v>0</v>
      </c>
      <c r="K148" s="76">
        <v>2</v>
      </c>
      <c r="L148" s="76">
        <v>2</v>
      </c>
      <c r="M148" s="76">
        <v>0</v>
      </c>
      <c r="N148" s="76">
        <v>2</v>
      </c>
      <c r="O148" s="76" t="s">
        <v>247</v>
      </c>
      <c r="P148" s="76">
        <v>5</v>
      </c>
      <c r="Q148" s="65">
        <v>0</v>
      </c>
      <c r="R148" s="65">
        <v>9</v>
      </c>
      <c r="S148" s="65" t="s">
        <v>27</v>
      </c>
      <c r="T148" s="9" t="s">
        <v>65</v>
      </c>
      <c r="U148" s="10" t="s">
        <v>208</v>
      </c>
      <c r="V148" s="110">
        <v>0</v>
      </c>
      <c r="W148" s="109">
        <v>0</v>
      </c>
      <c r="X148" s="147">
        <v>148</v>
      </c>
      <c r="Y148" s="103">
        <v>0</v>
      </c>
      <c r="Z148" s="103">
        <v>0</v>
      </c>
      <c r="AA148" s="103">
        <v>0</v>
      </c>
      <c r="AB148" s="104" t="s">
        <v>50</v>
      </c>
      <c r="AC148" s="14"/>
    </row>
    <row r="149" spans="1:30" s="8" customFormat="1" ht="45.75" customHeight="1">
      <c r="A149" s="12"/>
      <c r="B149" s="13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9"/>
      <c r="N149" s="52"/>
      <c r="O149" s="52"/>
      <c r="P149" s="52"/>
      <c r="Q149" s="53"/>
      <c r="R149" s="53"/>
      <c r="S149" s="53"/>
      <c r="T149" s="191" t="s">
        <v>14</v>
      </c>
      <c r="U149" s="192" t="s">
        <v>189</v>
      </c>
      <c r="V149" s="193" t="s">
        <v>50</v>
      </c>
      <c r="W149" s="193" t="s">
        <v>50</v>
      </c>
      <c r="X149" s="194">
        <v>100</v>
      </c>
      <c r="Y149" s="194">
        <v>0</v>
      </c>
      <c r="Z149" s="194">
        <v>0</v>
      </c>
      <c r="AA149" s="194">
        <v>0</v>
      </c>
      <c r="AB149" s="194">
        <v>100</v>
      </c>
      <c r="AC149" s="14"/>
    </row>
    <row r="150" spans="1:30" s="8" customFormat="1" ht="50.25" customHeight="1">
      <c r="A150" s="74"/>
      <c r="B150" s="75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9"/>
      <c r="R150" s="79"/>
      <c r="S150" s="79"/>
      <c r="T150" s="55" t="s">
        <v>233</v>
      </c>
      <c r="U150" s="56" t="s">
        <v>208</v>
      </c>
      <c r="V150" s="95">
        <f t="shared" ref="V150:AA150" si="10">SUM(V151,V172)</f>
        <v>12530.43</v>
      </c>
      <c r="W150" s="95">
        <f t="shared" si="10"/>
        <v>12426.4372</v>
      </c>
      <c r="X150" s="203">
        <f t="shared" si="10"/>
        <v>15989.6</v>
      </c>
      <c r="Y150" s="95">
        <f t="shared" si="10"/>
        <v>8889.7999999999993</v>
      </c>
      <c r="Z150" s="95">
        <f t="shared" si="10"/>
        <v>8889.7999999999993</v>
      </c>
      <c r="AA150" s="95">
        <f t="shared" si="10"/>
        <v>8889.7999999999993</v>
      </c>
      <c r="AB150" s="95" t="s">
        <v>50</v>
      </c>
      <c r="AC150" s="86">
        <v>2019</v>
      </c>
      <c r="AD150" s="64"/>
    </row>
    <row r="151" spans="1:30" s="8" customFormat="1" ht="60" customHeight="1">
      <c r="A151" s="74"/>
      <c r="B151" s="75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65"/>
      <c r="R151" s="65"/>
      <c r="S151" s="65"/>
      <c r="T151" s="46" t="s">
        <v>307</v>
      </c>
      <c r="U151" s="49" t="s">
        <v>208</v>
      </c>
      <c r="V151" s="112">
        <f t="shared" ref="V151:AA151" si="11">SUM(V155,V158,V163,V160,V165,V168)</f>
        <v>11566.03</v>
      </c>
      <c r="W151" s="112">
        <f>SUM(W155,W158,W163,W160,W165,W168)</f>
        <v>11701.307200000001</v>
      </c>
      <c r="X151" s="98">
        <f>SUM(X155,X158,X163,X160,X165,X168,X170)</f>
        <v>12133</v>
      </c>
      <c r="Y151" s="112">
        <f t="shared" si="11"/>
        <v>8785.5</v>
      </c>
      <c r="Z151" s="112">
        <f t="shared" si="11"/>
        <v>8785.5</v>
      </c>
      <c r="AA151" s="112">
        <f t="shared" si="11"/>
        <v>8785.5</v>
      </c>
      <c r="AB151" s="98" t="s">
        <v>50</v>
      </c>
      <c r="AC151" s="14">
        <v>2019</v>
      </c>
      <c r="AD151" s="64"/>
    </row>
    <row r="152" spans="1:30" s="8" customFormat="1" ht="61.5" customHeight="1">
      <c r="A152" s="12"/>
      <c r="B152" s="13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3"/>
      <c r="R152" s="53"/>
      <c r="S152" s="53"/>
      <c r="T152" s="9" t="s">
        <v>308</v>
      </c>
      <c r="U152" s="10" t="s">
        <v>189</v>
      </c>
      <c r="V152" s="103">
        <f>-W8232</f>
        <v>0</v>
      </c>
      <c r="W152" s="103">
        <v>20</v>
      </c>
      <c r="X152" s="104">
        <v>20</v>
      </c>
      <c r="Y152" s="99">
        <v>30</v>
      </c>
      <c r="Z152" s="99">
        <v>30</v>
      </c>
      <c r="AA152" s="99">
        <v>30</v>
      </c>
      <c r="AB152" s="99">
        <v>30</v>
      </c>
      <c r="AC152" s="142">
        <v>2017</v>
      </c>
    </row>
    <row r="153" spans="1:30" s="8" customFormat="1" ht="47.25" customHeight="1">
      <c r="A153" s="12"/>
      <c r="B153" s="13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3"/>
      <c r="R153" s="53"/>
      <c r="S153" s="53"/>
      <c r="T153" s="9" t="s">
        <v>309</v>
      </c>
      <c r="U153" s="10" t="s">
        <v>189</v>
      </c>
      <c r="V153" s="103">
        <v>2</v>
      </c>
      <c r="W153" s="103">
        <v>2</v>
      </c>
      <c r="X153" s="104">
        <v>4</v>
      </c>
      <c r="Y153" s="99">
        <v>5</v>
      </c>
      <c r="Z153" s="99">
        <v>6</v>
      </c>
      <c r="AA153" s="99">
        <v>6</v>
      </c>
      <c r="AB153" s="99">
        <v>6</v>
      </c>
      <c r="AC153" s="142">
        <v>2018</v>
      </c>
    </row>
    <row r="154" spans="1:30" s="8" customFormat="1" ht="39.75" customHeight="1">
      <c r="A154" s="12"/>
      <c r="B154" s="13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3"/>
      <c r="R154" s="53"/>
      <c r="S154" s="53"/>
      <c r="T154" s="9" t="s">
        <v>310</v>
      </c>
      <c r="U154" s="10" t="s">
        <v>187</v>
      </c>
      <c r="V154" s="66">
        <v>1</v>
      </c>
      <c r="W154" s="66">
        <v>1</v>
      </c>
      <c r="X154" s="159">
        <v>1</v>
      </c>
      <c r="Y154" s="159">
        <v>1</v>
      </c>
      <c r="Z154" s="159">
        <v>1</v>
      </c>
      <c r="AA154" s="159">
        <v>1</v>
      </c>
      <c r="AB154" s="159">
        <v>1</v>
      </c>
      <c r="AC154" s="14">
        <v>2019</v>
      </c>
    </row>
    <row r="155" spans="1:30" s="8" customFormat="1" ht="66" customHeight="1">
      <c r="A155" s="12"/>
      <c r="B155" s="13"/>
      <c r="C155" s="52">
        <v>6</v>
      </c>
      <c r="D155" s="52">
        <v>5</v>
      </c>
      <c r="E155" s="52">
        <v>6</v>
      </c>
      <c r="F155" s="52">
        <v>0</v>
      </c>
      <c r="G155" s="52">
        <v>8</v>
      </c>
      <c r="H155" s="52">
        <v>0</v>
      </c>
      <c r="I155" s="52">
        <v>1</v>
      </c>
      <c r="J155" s="52">
        <v>0</v>
      </c>
      <c r="K155" s="52">
        <v>2</v>
      </c>
      <c r="L155" s="52">
        <v>3</v>
      </c>
      <c r="M155" s="52">
        <v>0</v>
      </c>
      <c r="N155" s="52">
        <v>1</v>
      </c>
      <c r="O155" s="52">
        <v>2</v>
      </c>
      <c r="P155" s="52">
        <v>3</v>
      </c>
      <c r="Q155" s="53">
        <v>0</v>
      </c>
      <c r="R155" s="53">
        <v>1</v>
      </c>
      <c r="S155" s="53" t="s">
        <v>243</v>
      </c>
      <c r="T155" s="9" t="s">
        <v>311</v>
      </c>
      <c r="U155" s="10" t="s">
        <v>208</v>
      </c>
      <c r="V155" s="100">
        <v>5582.1</v>
      </c>
      <c r="W155" s="100">
        <v>7217.1872000000003</v>
      </c>
      <c r="X155" s="147">
        <v>9598</v>
      </c>
      <c r="Y155" s="99">
        <v>6476.5</v>
      </c>
      <c r="Z155" s="99">
        <f>SUM(Y155)</f>
        <v>6476.5</v>
      </c>
      <c r="AA155" s="99">
        <f>SUM(Z155)</f>
        <v>6476.5</v>
      </c>
      <c r="AB155" s="100" t="s">
        <v>50</v>
      </c>
      <c r="AC155" s="14">
        <v>2019</v>
      </c>
    </row>
    <row r="156" spans="1:30" s="8" customFormat="1" ht="77.25" customHeight="1">
      <c r="A156" s="12"/>
      <c r="B156" s="13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3"/>
      <c r="R156" s="53"/>
      <c r="S156" s="53"/>
      <c r="T156" s="71" t="s">
        <v>83</v>
      </c>
      <c r="U156" s="10" t="s">
        <v>189</v>
      </c>
      <c r="V156" s="100">
        <f>V155/V150*100</f>
        <v>44.548351493125139</v>
      </c>
      <c r="W156" s="99">
        <f>W155/W150*100</f>
        <v>58.079295648796261</v>
      </c>
      <c r="X156" s="100" t="s">
        <v>50</v>
      </c>
      <c r="Y156" s="99" t="s">
        <v>50</v>
      </c>
      <c r="Z156" s="99" t="s">
        <v>50</v>
      </c>
      <c r="AA156" s="99" t="s">
        <v>50</v>
      </c>
      <c r="AB156" s="184">
        <v>58.1</v>
      </c>
      <c r="AC156" s="142">
        <v>2017</v>
      </c>
    </row>
    <row r="157" spans="1:30" s="8" customFormat="1" ht="46.9" customHeight="1">
      <c r="A157" s="12"/>
      <c r="B157" s="13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3"/>
      <c r="R157" s="53"/>
      <c r="S157" s="53"/>
      <c r="T157" s="195" t="s">
        <v>84</v>
      </c>
      <c r="U157" s="192" t="s">
        <v>189</v>
      </c>
      <c r="V157" s="193" t="s">
        <v>50</v>
      </c>
      <c r="W157" s="193" t="s">
        <v>50</v>
      </c>
      <c r="X157" s="193">
        <v>10</v>
      </c>
      <c r="Y157" s="193">
        <v>0</v>
      </c>
      <c r="Z157" s="193">
        <v>0</v>
      </c>
      <c r="AA157" s="193">
        <v>0</v>
      </c>
      <c r="AB157" s="193">
        <v>10</v>
      </c>
      <c r="AC157" s="142"/>
    </row>
    <row r="158" spans="1:30" s="8" customFormat="1" ht="61.5" customHeight="1">
      <c r="A158" s="12"/>
      <c r="B158" s="13"/>
      <c r="C158" s="52">
        <v>6</v>
      </c>
      <c r="D158" s="52">
        <v>5</v>
      </c>
      <c r="E158" s="52">
        <v>6</v>
      </c>
      <c r="F158" s="52">
        <v>0</v>
      </c>
      <c r="G158" s="52">
        <v>8</v>
      </c>
      <c r="H158" s="52">
        <v>0</v>
      </c>
      <c r="I158" s="52">
        <v>1</v>
      </c>
      <c r="J158" s="52">
        <v>0</v>
      </c>
      <c r="K158" s="52">
        <v>2</v>
      </c>
      <c r="L158" s="52">
        <v>3</v>
      </c>
      <c r="M158" s="52">
        <v>2</v>
      </c>
      <c r="N158" s="52">
        <v>3</v>
      </c>
      <c r="O158" s="52">
        <v>0</v>
      </c>
      <c r="P158" s="52">
        <v>2</v>
      </c>
      <c r="Q158" s="53"/>
      <c r="R158" s="53"/>
      <c r="S158" s="53"/>
      <c r="T158" s="46" t="s">
        <v>312</v>
      </c>
      <c r="U158" s="10" t="s">
        <v>208</v>
      </c>
      <c r="V158" s="100">
        <v>1988.7</v>
      </c>
      <c r="W158" s="99">
        <v>1812.52</v>
      </c>
      <c r="X158" s="100">
        <v>0</v>
      </c>
      <c r="Y158" s="99">
        <v>0</v>
      </c>
      <c r="Z158" s="99">
        <f>SUM(Y158)</f>
        <v>0</v>
      </c>
      <c r="AA158" s="99">
        <f>SUM(Z158)</f>
        <v>0</v>
      </c>
      <c r="AB158" s="100" t="s">
        <v>50</v>
      </c>
      <c r="AC158" s="14">
        <v>2019</v>
      </c>
    </row>
    <row r="159" spans="1:30" s="8" customFormat="1" ht="63" customHeight="1">
      <c r="A159" s="12"/>
      <c r="B159" s="13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3"/>
      <c r="R159" s="53"/>
      <c r="S159" s="53"/>
      <c r="T159" s="46" t="s">
        <v>111</v>
      </c>
      <c r="U159" s="10" t="s">
        <v>189</v>
      </c>
      <c r="V159" s="100">
        <f t="shared" ref="V159:AA159" si="12">V158/V150*100</f>
        <v>15.870963725905654</v>
      </c>
      <c r="W159" s="99">
        <f t="shared" si="12"/>
        <v>14.585998953907723</v>
      </c>
      <c r="X159" s="100">
        <f t="shared" si="12"/>
        <v>0</v>
      </c>
      <c r="Y159" s="99">
        <f t="shared" si="12"/>
        <v>0</v>
      </c>
      <c r="Z159" s="99">
        <f t="shared" si="12"/>
        <v>0</v>
      </c>
      <c r="AA159" s="99">
        <f t="shared" si="12"/>
        <v>0</v>
      </c>
      <c r="AB159" s="99">
        <v>15.9</v>
      </c>
      <c r="AC159" s="142">
        <v>2017</v>
      </c>
    </row>
    <row r="160" spans="1:30" s="8" customFormat="1" ht="60" customHeight="1">
      <c r="A160" s="12"/>
      <c r="B160" s="13"/>
      <c r="C160" s="52">
        <v>6</v>
      </c>
      <c r="D160" s="52">
        <v>5</v>
      </c>
      <c r="E160" s="52">
        <v>6</v>
      </c>
      <c r="F160" s="52">
        <v>0</v>
      </c>
      <c r="G160" s="52">
        <v>8</v>
      </c>
      <c r="H160" s="52">
        <v>0</v>
      </c>
      <c r="I160" s="52">
        <v>1</v>
      </c>
      <c r="J160" s="52">
        <v>0</v>
      </c>
      <c r="K160" s="52">
        <v>2</v>
      </c>
      <c r="L160" s="52">
        <v>3</v>
      </c>
      <c r="M160" s="52">
        <v>0</v>
      </c>
      <c r="N160" s="52">
        <v>1</v>
      </c>
      <c r="O160" s="52">
        <v>2</v>
      </c>
      <c r="P160" s="52">
        <v>3</v>
      </c>
      <c r="Q160" s="53">
        <v>0</v>
      </c>
      <c r="R160" s="53">
        <v>5</v>
      </c>
      <c r="S160" s="53" t="s">
        <v>243</v>
      </c>
      <c r="T160" s="9" t="s">
        <v>313</v>
      </c>
      <c r="U160" s="10" t="s">
        <v>208</v>
      </c>
      <c r="V160" s="100">
        <v>3647.4</v>
      </c>
      <c r="W160" s="100">
        <v>2537</v>
      </c>
      <c r="X160" s="95">
        <v>2250</v>
      </c>
      <c r="Y160" s="99">
        <v>2184</v>
      </c>
      <c r="Z160" s="99">
        <f>SUM(Y160)</f>
        <v>2184</v>
      </c>
      <c r="AA160" s="99">
        <f>SUM(Z160)</f>
        <v>2184</v>
      </c>
      <c r="AB160" s="100" t="s">
        <v>50</v>
      </c>
      <c r="AC160" s="14">
        <v>2019</v>
      </c>
    </row>
    <row r="161" spans="1:29" s="8" customFormat="1" ht="63" customHeight="1">
      <c r="A161" s="12"/>
      <c r="B161" s="13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3"/>
      <c r="R161" s="53"/>
      <c r="S161" s="53"/>
      <c r="T161" s="71" t="s">
        <v>86</v>
      </c>
      <c r="U161" s="10" t="s">
        <v>189</v>
      </c>
      <c r="V161" s="100">
        <f>V160/V150*100</f>
        <v>29.108338660365206</v>
      </c>
      <c r="W161" s="100">
        <f>W160/W150*100</f>
        <v>20.41614952997147</v>
      </c>
      <c r="X161" s="100" t="s">
        <v>50</v>
      </c>
      <c r="Y161" s="99" t="s">
        <v>50</v>
      </c>
      <c r="Z161" s="99" t="s">
        <v>50</v>
      </c>
      <c r="AA161" s="99" t="s">
        <v>50</v>
      </c>
      <c r="AB161" s="99">
        <v>29.1</v>
      </c>
      <c r="AC161" s="142">
        <v>2014</v>
      </c>
    </row>
    <row r="162" spans="1:29" s="8" customFormat="1" ht="52.15" customHeight="1">
      <c r="A162" s="12"/>
      <c r="B162" s="13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3"/>
      <c r="R162" s="53"/>
      <c r="S162" s="53"/>
      <c r="T162" s="195" t="s">
        <v>85</v>
      </c>
      <c r="U162" s="192" t="s">
        <v>189</v>
      </c>
      <c r="V162" s="193" t="s">
        <v>50</v>
      </c>
      <c r="W162" s="193" t="s">
        <v>50</v>
      </c>
      <c r="X162" s="194">
        <v>100</v>
      </c>
      <c r="Y162" s="194">
        <v>100</v>
      </c>
      <c r="Z162" s="194">
        <v>100</v>
      </c>
      <c r="AA162" s="194">
        <v>100</v>
      </c>
      <c r="AB162" s="194">
        <v>100</v>
      </c>
      <c r="AC162" s="142"/>
    </row>
    <row r="163" spans="1:29" s="8" customFormat="1" ht="48" customHeight="1">
      <c r="A163" s="12"/>
      <c r="B163" s="13"/>
      <c r="C163" s="52">
        <v>6</v>
      </c>
      <c r="D163" s="52">
        <v>5</v>
      </c>
      <c r="E163" s="52">
        <v>6</v>
      </c>
      <c r="F163" s="52">
        <v>0</v>
      </c>
      <c r="G163" s="52">
        <v>8</v>
      </c>
      <c r="H163" s="52">
        <v>0</v>
      </c>
      <c r="I163" s="52">
        <v>1</v>
      </c>
      <c r="J163" s="52">
        <v>0</v>
      </c>
      <c r="K163" s="52">
        <v>2</v>
      </c>
      <c r="L163" s="52">
        <v>3</v>
      </c>
      <c r="M163" s="52">
        <v>0</v>
      </c>
      <c r="N163" s="52">
        <v>1</v>
      </c>
      <c r="O163" s="52">
        <v>2</v>
      </c>
      <c r="P163" s="52">
        <v>3</v>
      </c>
      <c r="Q163" s="53">
        <v>6</v>
      </c>
      <c r="R163" s="53">
        <v>0</v>
      </c>
      <c r="S163" s="53" t="s">
        <v>243</v>
      </c>
      <c r="T163" s="71" t="s">
        <v>314</v>
      </c>
      <c r="U163" s="93" t="s">
        <v>208</v>
      </c>
      <c r="V163" s="104">
        <v>70</v>
      </c>
      <c r="W163" s="104">
        <v>84.6</v>
      </c>
      <c r="X163" s="150">
        <v>85</v>
      </c>
      <c r="Y163" s="100">
        <v>75</v>
      </c>
      <c r="Z163" s="100">
        <v>75</v>
      </c>
      <c r="AA163" s="100">
        <v>75</v>
      </c>
      <c r="AB163" s="100" t="s">
        <v>50</v>
      </c>
      <c r="AC163" s="14">
        <v>2019</v>
      </c>
    </row>
    <row r="164" spans="1:29" s="8" customFormat="1" ht="62.25" customHeight="1">
      <c r="A164" s="12"/>
      <c r="B164" s="13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9"/>
      <c r="O164" s="59"/>
      <c r="P164" s="59"/>
      <c r="Q164" s="60"/>
      <c r="R164" s="60"/>
      <c r="S164" s="60"/>
      <c r="T164" s="71" t="s">
        <v>118</v>
      </c>
      <c r="U164" s="10" t="s">
        <v>189</v>
      </c>
      <c r="V164" s="122">
        <f t="shared" ref="V164:AA164" si="13">V163/V150*100</f>
        <v>0.55864004667038558</v>
      </c>
      <c r="W164" s="94">
        <f t="shared" si="13"/>
        <v>0.68080656296239117</v>
      </c>
      <c r="X164" s="122">
        <f t="shared" si="13"/>
        <v>0.53159553709911433</v>
      </c>
      <c r="Y164" s="99">
        <f t="shared" si="13"/>
        <v>0.84366352448874005</v>
      </c>
      <c r="Z164" s="99">
        <f t="shared" si="13"/>
        <v>0.84366352448874005</v>
      </c>
      <c r="AA164" s="99">
        <f t="shared" si="13"/>
        <v>0.84366352448874005</v>
      </c>
      <c r="AB164" s="99">
        <v>0.7</v>
      </c>
      <c r="AC164" s="142">
        <v>2015</v>
      </c>
    </row>
    <row r="165" spans="1:29" s="8" customFormat="1" ht="31.5" customHeight="1">
      <c r="A165" s="12"/>
      <c r="B165" s="13"/>
      <c r="C165" s="52">
        <v>6</v>
      </c>
      <c r="D165" s="52">
        <v>5</v>
      </c>
      <c r="E165" s="52">
        <v>6</v>
      </c>
      <c r="F165" s="52">
        <v>0</v>
      </c>
      <c r="G165" s="52">
        <v>8</v>
      </c>
      <c r="H165" s="52">
        <v>0</v>
      </c>
      <c r="I165" s="52">
        <v>1</v>
      </c>
      <c r="J165" s="52">
        <v>0</v>
      </c>
      <c r="K165" s="52">
        <v>2</v>
      </c>
      <c r="L165" s="52">
        <v>3</v>
      </c>
      <c r="M165" s="52">
        <v>0</v>
      </c>
      <c r="N165" s="52">
        <v>1</v>
      </c>
      <c r="O165" s="52">
        <v>2</v>
      </c>
      <c r="P165" s="52">
        <v>3</v>
      </c>
      <c r="Q165" s="53">
        <v>1</v>
      </c>
      <c r="R165" s="53">
        <v>2</v>
      </c>
      <c r="S165" s="53" t="s">
        <v>243</v>
      </c>
      <c r="T165" s="9" t="s">
        <v>153</v>
      </c>
      <c r="U165" s="10" t="s">
        <v>208</v>
      </c>
      <c r="V165" s="104">
        <v>27</v>
      </c>
      <c r="W165" s="103">
        <v>50</v>
      </c>
      <c r="X165" s="150">
        <v>100</v>
      </c>
      <c r="Y165" s="99">
        <v>50</v>
      </c>
      <c r="Z165" s="99">
        <f>SUM(Y165)</f>
        <v>50</v>
      </c>
      <c r="AA165" s="99">
        <f>SUM(Z165)</f>
        <v>50</v>
      </c>
      <c r="AB165" s="100" t="s">
        <v>50</v>
      </c>
      <c r="AC165" s="14">
        <v>2019</v>
      </c>
    </row>
    <row r="166" spans="1:29" s="8" customFormat="1" ht="47.25" customHeight="1">
      <c r="A166" s="12"/>
      <c r="B166" s="13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3"/>
      <c r="R166" s="53"/>
      <c r="S166" s="53"/>
      <c r="T166" s="71" t="s">
        <v>87</v>
      </c>
      <c r="U166" s="10" t="s">
        <v>189</v>
      </c>
      <c r="V166" s="104">
        <f>V165/V150*100</f>
        <v>0.21547544657286302</v>
      </c>
      <c r="W166" s="94">
        <f>W165/W150*100</f>
        <v>0.40236794501323353</v>
      </c>
      <c r="X166" s="100" t="s">
        <v>50</v>
      </c>
      <c r="Y166" s="100" t="s">
        <v>50</v>
      </c>
      <c r="Z166" s="100" t="s">
        <v>50</v>
      </c>
      <c r="AA166" s="100" t="s">
        <v>50</v>
      </c>
      <c r="AB166" s="100">
        <v>0.4</v>
      </c>
      <c r="AC166" s="142">
        <v>2016</v>
      </c>
    </row>
    <row r="167" spans="1:29" s="8" customFormat="1" ht="36" customHeight="1">
      <c r="A167" s="12"/>
      <c r="B167" s="13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3"/>
      <c r="R167" s="53"/>
      <c r="S167" s="53"/>
      <c r="T167" s="191" t="s">
        <v>88</v>
      </c>
      <c r="U167" s="192" t="s">
        <v>189</v>
      </c>
      <c r="V167" s="193" t="s">
        <v>50</v>
      </c>
      <c r="W167" s="193" t="s">
        <v>50</v>
      </c>
      <c r="X167" s="194">
        <v>60</v>
      </c>
      <c r="Y167" s="194">
        <v>65</v>
      </c>
      <c r="Z167" s="194">
        <v>70</v>
      </c>
      <c r="AA167" s="194">
        <v>80</v>
      </c>
      <c r="AB167" s="194">
        <v>80</v>
      </c>
      <c r="AC167" s="142"/>
    </row>
    <row r="168" spans="1:29" s="8" customFormat="1" ht="35.25" customHeight="1">
      <c r="A168" s="12"/>
      <c r="B168" s="13"/>
      <c r="C168" s="52">
        <v>6</v>
      </c>
      <c r="D168" s="52">
        <v>5</v>
      </c>
      <c r="E168" s="52">
        <v>6</v>
      </c>
      <c r="F168" s="52">
        <v>0</v>
      </c>
      <c r="G168" s="52">
        <v>8</v>
      </c>
      <c r="H168" s="52">
        <v>0</v>
      </c>
      <c r="I168" s="52">
        <v>1</v>
      </c>
      <c r="J168" s="52">
        <v>0</v>
      </c>
      <c r="K168" s="52">
        <v>2</v>
      </c>
      <c r="L168" s="52">
        <v>3</v>
      </c>
      <c r="M168" s="52">
        <v>2</v>
      </c>
      <c r="N168" s="52">
        <v>3</v>
      </c>
      <c r="O168" s="52">
        <v>0</v>
      </c>
      <c r="P168" s="52">
        <v>9</v>
      </c>
      <c r="Q168" s="65"/>
      <c r="R168" s="65"/>
      <c r="S168" s="65"/>
      <c r="T168" s="46" t="s">
        <v>58</v>
      </c>
      <c r="U168" s="10" t="s">
        <v>208</v>
      </c>
      <c r="V168" s="127">
        <v>250.83</v>
      </c>
      <c r="W168" s="107">
        <v>0</v>
      </c>
      <c r="X168" s="123">
        <v>0</v>
      </c>
      <c r="Y168" s="107">
        <v>0</v>
      </c>
      <c r="Z168" s="107">
        <v>0</v>
      </c>
      <c r="AA168" s="107">
        <v>0</v>
      </c>
      <c r="AB168" s="104" t="s">
        <v>50</v>
      </c>
      <c r="AC168" s="14">
        <v>2014</v>
      </c>
    </row>
    <row r="169" spans="1:29" s="8" customFormat="1" ht="62.25" customHeight="1">
      <c r="A169" s="12"/>
      <c r="B169" s="13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3"/>
      <c r="R169" s="53"/>
      <c r="S169" s="53"/>
      <c r="T169" s="9" t="s">
        <v>121</v>
      </c>
      <c r="U169" s="10" t="s">
        <v>189</v>
      </c>
      <c r="V169" s="94">
        <f t="shared" ref="V169:AA169" si="14">V168/V150*100</f>
        <v>2.0017668986618977</v>
      </c>
      <c r="W169" s="94">
        <f t="shared" si="14"/>
        <v>0</v>
      </c>
      <c r="X169" s="122">
        <f>X168/X150*100</f>
        <v>0</v>
      </c>
      <c r="Y169" s="94">
        <f t="shared" si="14"/>
        <v>0</v>
      </c>
      <c r="Z169" s="94">
        <f t="shared" si="14"/>
        <v>0</v>
      </c>
      <c r="AA169" s="94">
        <f t="shared" si="14"/>
        <v>0</v>
      </c>
      <c r="AB169" s="104">
        <f t="shared" ref="AB169:AB175" si="15">SUM(V169:AA169)</f>
        <v>2.0017668986618977</v>
      </c>
      <c r="AC169" s="14">
        <v>2014</v>
      </c>
    </row>
    <row r="170" spans="1:29" s="8" customFormat="1" ht="36" customHeight="1">
      <c r="A170" s="12"/>
      <c r="B170" s="13"/>
      <c r="C170" s="52">
        <v>6</v>
      </c>
      <c r="D170" s="52">
        <v>5</v>
      </c>
      <c r="E170" s="52">
        <v>6</v>
      </c>
      <c r="F170" s="52">
        <v>0</v>
      </c>
      <c r="G170" s="52">
        <v>8</v>
      </c>
      <c r="H170" s="52">
        <v>0</v>
      </c>
      <c r="I170" s="52">
        <v>1</v>
      </c>
      <c r="J170" s="52">
        <v>0</v>
      </c>
      <c r="K170" s="52">
        <v>2</v>
      </c>
      <c r="L170" s="59">
        <v>3</v>
      </c>
      <c r="M170" s="76">
        <v>0</v>
      </c>
      <c r="N170" s="76">
        <v>1</v>
      </c>
      <c r="O170" s="52">
        <v>2</v>
      </c>
      <c r="P170" s="52">
        <v>3</v>
      </c>
      <c r="Q170" s="53">
        <v>3</v>
      </c>
      <c r="R170" s="53">
        <v>0</v>
      </c>
      <c r="S170" s="53" t="s">
        <v>243</v>
      </c>
      <c r="T170" s="9" t="s">
        <v>318</v>
      </c>
      <c r="U170" s="10" t="s">
        <v>208</v>
      </c>
      <c r="V170" s="100">
        <v>0</v>
      </c>
      <c r="W170" s="109">
        <v>0</v>
      </c>
      <c r="X170" s="153">
        <v>100</v>
      </c>
      <c r="Y170" s="109">
        <v>0</v>
      </c>
      <c r="Z170" s="109">
        <v>0</v>
      </c>
      <c r="AA170" s="109">
        <v>0</v>
      </c>
      <c r="AB170" s="110" t="s">
        <v>50</v>
      </c>
      <c r="AC170" s="14">
        <v>2014</v>
      </c>
    </row>
    <row r="171" spans="1:29" s="8" customFormat="1" ht="48.75" customHeight="1">
      <c r="A171" s="12"/>
      <c r="B171" s="13"/>
      <c r="C171" s="121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3"/>
      <c r="R171" s="53"/>
      <c r="S171" s="53"/>
      <c r="T171" s="195" t="s">
        <v>136</v>
      </c>
      <c r="U171" s="192" t="s">
        <v>187</v>
      </c>
      <c r="V171" s="193" t="s">
        <v>50</v>
      </c>
      <c r="W171" s="193" t="s">
        <v>50</v>
      </c>
      <c r="X171" s="196">
        <v>5</v>
      </c>
      <c r="Y171" s="196">
        <v>0</v>
      </c>
      <c r="Z171" s="196">
        <v>0</v>
      </c>
      <c r="AA171" s="196">
        <v>0</v>
      </c>
      <c r="AB171" s="196">
        <v>5</v>
      </c>
      <c r="AC171" s="14"/>
    </row>
    <row r="172" spans="1:29" s="8" customFormat="1" ht="44.25" customHeight="1">
      <c r="A172" s="74"/>
      <c r="B172" s="75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80"/>
      <c r="R172" s="80"/>
      <c r="S172" s="80"/>
      <c r="T172" s="46" t="s">
        <v>119</v>
      </c>
      <c r="U172" s="49" t="s">
        <v>208</v>
      </c>
      <c r="V172" s="98">
        <f>SUM(V180,V183,V188)</f>
        <v>964.4</v>
      </c>
      <c r="W172" s="98">
        <f>SUM(W180,W183,W185,W188,W190,W192)</f>
        <v>725.13000000000011</v>
      </c>
      <c r="X172" s="147">
        <f>SUM(X180,X183,X185,X188,X190,X192,X194,X196,X198,X200,X202)</f>
        <v>3856.6</v>
      </c>
      <c r="Y172" s="98">
        <f>SUM(Y180,Y183,Y185,Y188,Y190,Y192)</f>
        <v>104.3</v>
      </c>
      <c r="Z172" s="98">
        <f>SUM(Z180,Z183,Z185,Z188,Z190,Z192)</f>
        <v>104.3</v>
      </c>
      <c r="AA172" s="98">
        <f>SUM(AA180,AA183,AA185,AA188,AA190,AA192)</f>
        <v>104.3</v>
      </c>
      <c r="AB172" s="98" t="s">
        <v>50</v>
      </c>
      <c r="AC172" s="14">
        <v>2019</v>
      </c>
    </row>
    <row r="173" spans="1:29" s="8" customFormat="1" ht="44.25" customHeight="1">
      <c r="A173" s="12"/>
      <c r="B173" s="13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3"/>
      <c r="R173" s="53"/>
      <c r="S173" s="53"/>
      <c r="T173" s="9" t="s">
        <v>29</v>
      </c>
      <c r="U173" s="10" t="s">
        <v>187</v>
      </c>
      <c r="V173" s="113">
        <v>1340</v>
      </c>
      <c r="W173" s="113">
        <v>1340</v>
      </c>
      <c r="X173" s="105">
        <v>1345</v>
      </c>
      <c r="Y173" s="113">
        <v>1350</v>
      </c>
      <c r="Z173" s="113">
        <v>1350</v>
      </c>
      <c r="AA173" s="113">
        <v>1350</v>
      </c>
      <c r="AB173" s="105">
        <f t="shared" si="15"/>
        <v>8075</v>
      </c>
      <c r="AC173" s="14">
        <v>2019</v>
      </c>
    </row>
    <row r="174" spans="1:29" s="8" customFormat="1" ht="36.75" customHeight="1">
      <c r="A174" s="12"/>
      <c r="B174" s="13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3"/>
      <c r="R174" s="53"/>
      <c r="S174" s="53"/>
      <c r="T174" s="9" t="s">
        <v>30</v>
      </c>
      <c r="U174" s="10" t="s">
        <v>187</v>
      </c>
      <c r="V174" s="113">
        <v>21700</v>
      </c>
      <c r="W174" s="113">
        <v>21700</v>
      </c>
      <c r="X174" s="105">
        <v>21800</v>
      </c>
      <c r="Y174" s="113">
        <v>22000</v>
      </c>
      <c r="Z174" s="113">
        <v>22000</v>
      </c>
      <c r="AA174" s="113">
        <v>22000</v>
      </c>
      <c r="AB174" s="105">
        <f t="shared" si="15"/>
        <v>131200</v>
      </c>
      <c r="AC174" s="14">
        <v>2019</v>
      </c>
    </row>
    <row r="175" spans="1:29" s="8" customFormat="1" ht="33.75" customHeight="1">
      <c r="A175" s="12"/>
      <c r="B175" s="13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3"/>
      <c r="R175" s="53"/>
      <c r="S175" s="53"/>
      <c r="T175" s="9" t="s">
        <v>31</v>
      </c>
      <c r="U175" s="10" t="s">
        <v>202</v>
      </c>
      <c r="V175" s="106">
        <v>218</v>
      </c>
      <c r="W175" s="106">
        <v>218</v>
      </c>
      <c r="X175" s="106">
        <v>218</v>
      </c>
      <c r="Y175" s="106">
        <v>218</v>
      </c>
      <c r="Z175" s="106">
        <v>218</v>
      </c>
      <c r="AA175" s="106">
        <v>218</v>
      </c>
      <c r="AB175" s="106">
        <f t="shared" si="15"/>
        <v>1308</v>
      </c>
      <c r="AC175" s="14">
        <v>2019</v>
      </c>
    </row>
    <row r="176" spans="1:29" s="8" customFormat="1" ht="40.5" customHeight="1">
      <c r="A176" s="57"/>
      <c r="B176" s="58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3"/>
      <c r="R176" s="53"/>
      <c r="S176" s="53"/>
      <c r="T176" s="9" t="s">
        <v>32</v>
      </c>
      <c r="U176" s="10" t="s">
        <v>203</v>
      </c>
      <c r="V176" s="103">
        <v>15.2</v>
      </c>
      <c r="W176" s="103">
        <v>15.2</v>
      </c>
      <c r="X176" s="104">
        <v>15.3</v>
      </c>
      <c r="Y176" s="103">
        <v>15.4</v>
      </c>
      <c r="Z176" s="103">
        <v>15.5</v>
      </c>
      <c r="AA176" s="103">
        <v>15.6</v>
      </c>
      <c r="AB176" s="103">
        <v>15.6</v>
      </c>
      <c r="AC176" s="142">
        <v>2019</v>
      </c>
    </row>
    <row r="177" spans="1:29" s="8" customFormat="1" ht="34.5" customHeight="1">
      <c r="A177" s="12"/>
      <c r="B177" s="13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3"/>
      <c r="R177" s="53"/>
      <c r="S177" s="53"/>
      <c r="T177" s="9" t="s">
        <v>33</v>
      </c>
      <c r="U177" s="10" t="s">
        <v>203</v>
      </c>
      <c r="V177" s="66">
        <v>90</v>
      </c>
      <c r="W177" s="66">
        <v>90</v>
      </c>
      <c r="X177" s="159">
        <v>91</v>
      </c>
      <c r="Y177" s="66">
        <v>92</v>
      </c>
      <c r="Z177" s="66">
        <v>93</v>
      </c>
      <c r="AA177" s="66">
        <v>94</v>
      </c>
      <c r="AB177" s="66">
        <v>94</v>
      </c>
      <c r="AC177" s="142">
        <v>2019</v>
      </c>
    </row>
    <row r="178" spans="1:29" s="8" customFormat="1" ht="40.5" customHeight="1">
      <c r="A178" s="12"/>
      <c r="B178" s="13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3"/>
      <c r="R178" s="53"/>
      <c r="S178" s="53"/>
      <c r="T178" s="9" t="s">
        <v>34</v>
      </c>
      <c r="U178" s="10" t="s">
        <v>188</v>
      </c>
      <c r="V178" s="66">
        <v>2</v>
      </c>
      <c r="W178" s="66">
        <v>2</v>
      </c>
      <c r="X178" s="159">
        <v>2</v>
      </c>
      <c r="Y178" s="66">
        <v>2</v>
      </c>
      <c r="Z178" s="66">
        <v>2</v>
      </c>
      <c r="AA178" s="66">
        <v>2</v>
      </c>
      <c r="AB178" s="190">
        <f>SUM(V178:AA178)</f>
        <v>12</v>
      </c>
      <c r="AC178" s="14">
        <v>2019</v>
      </c>
    </row>
    <row r="179" spans="1:29" s="8" customFormat="1" ht="48" customHeight="1">
      <c r="A179" s="12"/>
      <c r="B179" s="13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3"/>
      <c r="R179" s="53"/>
      <c r="S179" s="53"/>
      <c r="T179" s="9" t="s">
        <v>154</v>
      </c>
      <c r="U179" s="10" t="s">
        <v>200</v>
      </c>
      <c r="V179" s="109">
        <v>0</v>
      </c>
      <c r="W179" s="109">
        <v>50</v>
      </c>
      <c r="X179" s="110">
        <v>60</v>
      </c>
      <c r="Y179" s="109">
        <v>70</v>
      </c>
      <c r="Z179" s="109">
        <v>71</v>
      </c>
      <c r="AA179" s="109">
        <v>72</v>
      </c>
      <c r="AB179" s="109">
        <v>72</v>
      </c>
      <c r="AC179" s="142">
        <v>2019</v>
      </c>
    </row>
    <row r="180" spans="1:29" s="8" customFormat="1" ht="39" customHeight="1">
      <c r="A180" s="12"/>
      <c r="B180" s="13"/>
      <c r="C180" s="52">
        <v>6</v>
      </c>
      <c r="D180" s="52">
        <v>5</v>
      </c>
      <c r="E180" s="52">
        <v>6</v>
      </c>
      <c r="F180" s="52">
        <v>0</v>
      </c>
      <c r="G180" s="52">
        <v>8</v>
      </c>
      <c r="H180" s="52">
        <v>0</v>
      </c>
      <c r="I180" s="52">
        <v>1</v>
      </c>
      <c r="J180" s="52">
        <v>0</v>
      </c>
      <c r="K180" s="52">
        <v>2</v>
      </c>
      <c r="L180" s="52">
        <v>3</v>
      </c>
      <c r="M180" s="52">
        <v>0</v>
      </c>
      <c r="N180" s="52">
        <v>2</v>
      </c>
      <c r="O180" s="52" t="s">
        <v>247</v>
      </c>
      <c r="P180" s="52">
        <v>1</v>
      </c>
      <c r="Q180" s="53">
        <v>4</v>
      </c>
      <c r="R180" s="53">
        <v>4</v>
      </c>
      <c r="S180" s="53" t="s">
        <v>243</v>
      </c>
      <c r="T180" s="9" t="s">
        <v>122</v>
      </c>
      <c r="U180" s="10" t="s">
        <v>201</v>
      </c>
      <c r="V180" s="128">
        <v>400</v>
      </c>
      <c r="W180" s="139">
        <v>400</v>
      </c>
      <c r="X180" s="157">
        <v>300</v>
      </c>
      <c r="Y180" s="114">
        <v>0</v>
      </c>
      <c r="Z180" s="109">
        <f>SUM(Y180)</f>
        <v>0</v>
      </c>
      <c r="AA180" s="109">
        <f>SUM(Z180)</f>
        <v>0</v>
      </c>
      <c r="AB180" s="110" t="s">
        <v>50</v>
      </c>
      <c r="AC180" s="14">
        <v>2015</v>
      </c>
    </row>
    <row r="181" spans="1:29" s="8" customFormat="1" ht="54" customHeight="1">
      <c r="A181" s="12"/>
      <c r="B181" s="13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9"/>
      <c r="N181" s="59"/>
      <c r="O181" s="52"/>
      <c r="P181" s="52"/>
      <c r="Q181" s="53"/>
      <c r="R181" s="53"/>
      <c r="S181" s="53"/>
      <c r="T181" s="71" t="s">
        <v>15</v>
      </c>
      <c r="U181" s="10" t="s">
        <v>189</v>
      </c>
      <c r="V181" s="128">
        <f>V180/V150*100</f>
        <v>3.1922288381164892</v>
      </c>
      <c r="W181" s="114">
        <f>W180/W150*100</f>
        <v>3.2189435601058682</v>
      </c>
      <c r="X181" s="128" t="s">
        <v>50</v>
      </c>
      <c r="Y181" s="128" t="s">
        <v>50</v>
      </c>
      <c r="Z181" s="128" t="s">
        <v>50</v>
      </c>
      <c r="AA181" s="128" t="s">
        <v>50</v>
      </c>
      <c r="AB181" s="110">
        <v>3.2</v>
      </c>
      <c r="AC181" s="142">
        <v>2014</v>
      </c>
    </row>
    <row r="182" spans="1:29" s="8" customFormat="1" ht="36" customHeight="1">
      <c r="A182" s="12"/>
      <c r="B182" s="13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9"/>
      <c r="N182" s="59"/>
      <c r="O182" s="52"/>
      <c r="P182" s="52"/>
      <c r="Q182" s="53"/>
      <c r="R182" s="53"/>
      <c r="S182" s="53"/>
      <c r="T182" s="195" t="s">
        <v>16</v>
      </c>
      <c r="U182" s="192" t="s">
        <v>189</v>
      </c>
      <c r="V182" s="193" t="s">
        <v>50</v>
      </c>
      <c r="W182" s="193" t="s">
        <v>50</v>
      </c>
      <c r="X182" s="197">
        <v>100</v>
      </c>
      <c r="Y182" s="197">
        <v>0</v>
      </c>
      <c r="Z182" s="197">
        <v>0</v>
      </c>
      <c r="AA182" s="197">
        <v>0</v>
      </c>
      <c r="AB182" s="197">
        <v>100</v>
      </c>
      <c r="AC182" s="142"/>
    </row>
    <row r="183" spans="1:29" s="8" customFormat="1" ht="34.5" customHeight="1">
      <c r="A183" s="12"/>
      <c r="B183" s="13"/>
      <c r="C183" s="52">
        <v>6</v>
      </c>
      <c r="D183" s="52">
        <v>5</v>
      </c>
      <c r="E183" s="52">
        <v>6</v>
      </c>
      <c r="F183" s="52">
        <v>0</v>
      </c>
      <c r="G183" s="52">
        <v>8</v>
      </c>
      <c r="H183" s="52">
        <v>0</v>
      </c>
      <c r="I183" s="52">
        <v>1</v>
      </c>
      <c r="J183" s="52">
        <v>0</v>
      </c>
      <c r="K183" s="52">
        <v>2</v>
      </c>
      <c r="L183" s="52">
        <v>3</v>
      </c>
      <c r="M183" s="52">
        <v>6</v>
      </c>
      <c r="N183" s="52">
        <v>3</v>
      </c>
      <c r="O183" s="52">
        <v>1</v>
      </c>
      <c r="P183" s="52">
        <v>1</v>
      </c>
      <c r="Q183" s="53"/>
      <c r="R183" s="53"/>
      <c r="S183" s="53"/>
      <c r="T183" s="71" t="s">
        <v>35</v>
      </c>
      <c r="U183" s="10" t="s">
        <v>208</v>
      </c>
      <c r="V183" s="100">
        <v>500</v>
      </c>
      <c r="W183" s="114">
        <v>0</v>
      </c>
      <c r="X183" s="128">
        <v>0</v>
      </c>
      <c r="Y183" s="109">
        <f>SUM(X183)</f>
        <v>0</v>
      </c>
      <c r="Z183" s="109">
        <f>SUM(Y183)</f>
        <v>0</v>
      </c>
      <c r="AA183" s="109">
        <f>SUM(Z183)</f>
        <v>0</v>
      </c>
      <c r="AB183" s="110" t="s">
        <v>50</v>
      </c>
      <c r="AC183" s="14">
        <v>2014</v>
      </c>
    </row>
    <row r="184" spans="1:29" s="8" customFormat="1" ht="65.25" customHeight="1">
      <c r="A184" s="12"/>
      <c r="B184" s="13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3"/>
      <c r="R184" s="53"/>
      <c r="S184" s="53"/>
      <c r="T184" s="71" t="s">
        <v>319</v>
      </c>
      <c r="U184" s="10" t="s">
        <v>189</v>
      </c>
      <c r="V184" s="128">
        <f t="shared" ref="V184:AA184" si="16">V183/V150*100</f>
        <v>3.9902860476456117</v>
      </c>
      <c r="W184" s="114">
        <f t="shared" si="16"/>
        <v>0</v>
      </c>
      <c r="X184" s="128">
        <f t="shared" si="16"/>
        <v>0</v>
      </c>
      <c r="Y184" s="114">
        <f t="shared" si="16"/>
        <v>0</v>
      </c>
      <c r="Z184" s="114">
        <f t="shared" si="16"/>
        <v>0</v>
      </c>
      <c r="AA184" s="114">
        <f t="shared" si="16"/>
        <v>0</v>
      </c>
      <c r="AB184" s="110">
        <f>SUM(V184:AA184)</f>
        <v>3.9902860476456117</v>
      </c>
      <c r="AC184" s="14">
        <v>2014</v>
      </c>
    </row>
    <row r="185" spans="1:29" s="8" customFormat="1" ht="38.25" customHeight="1">
      <c r="A185" s="12"/>
      <c r="B185" s="13"/>
      <c r="C185" s="52">
        <v>6</v>
      </c>
      <c r="D185" s="52">
        <v>5</v>
      </c>
      <c r="E185" s="52">
        <v>6</v>
      </c>
      <c r="F185" s="52">
        <v>0</v>
      </c>
      <c r="G185" s="52">
        <v>8</v>
      </c>
      <c r="H185" s="52">
        <v>0</v>
      </c>
      <c r="I185" s="52">
        <v>1</v>
      </c>
      <c r="J185" s="52">
        <v>0</v>
      </c>
      <c r="K185" s="52">
        <v>2</v>
      </c>
      <c r="L185" s="52">
        <v>3</v>
      </c>
      <c r="M185" s="52">
        <v>0</v>
      </c>
      <c r="N185" s="52">
        <v>2</v>
      </c>
      <c r="O185" s="52">
        <v>2</v>
      </c>
      <c r="P185" s="52">
        <v>3</v>
      </c>
      <c r="Q185" s="53">
        <v>1</v>
      </c>
      <c r="R185" s="53">
        <v>1</v>
      </c>
      <c r="S185" s="53" t="s">
        <v>243</v>
      </c>
      <c r="T185" s="71" t="s">
        <v>36</v>
      </c>
      <c r="U185" s="10" t="s">
        <v>208</v>
      </c>
      <c r="V185" s="100">
        <v>0</v>
      </c>
      <c r="W185" s="109">
        <v>200</v>
      </c>
      <c r="X185" s="153">
        <v>230.3</v>
      </c>
      <c r="Y185" s="109">
        <v>104.3</v>
      </c>
      <c r="Z185" s="109">
        <f>SUM(Y185)</f>
        <v>104.3</v>
      </c>
      <c r="AA185" s="109">
        <f>SUM(Z185)</f>
        <v>104.3</v>
      </c>
      <c r="AB185" s="110" t="s">
        <v>50</v>
      </c>
      <c r="AC185" s="14">
        <v>2019</v>
      </c>
    </row>
    <row r="186" spans="1:29" s="8" customFormat="1" ht="60.75" customHeight="1">
      <c r="A186" s="12"/>
      <c r="B186" s="13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3"/>
      <c r="R186" s="53"/>
      <c r="S186" s="53"/>
      <c r="T186" s="71" t="s">
        <v>17</v>
      </c>
      <c r="U186" s="10" t="s">
        <v>189</v>
      </c>
      <c r="V186" s="128">
        <f>V185/V150*100</f>
        <v>0</v>
      </c>
      <c r="W186" s="128">
        <f>W185/W150*100</f>
        <v>1.6094717800529341</v>
      </c>
      <c r="X186" s="100" t="s">
        <v>50</v>
      </c>
      <c r="Y186" s="99" t="s">
        <v>50</v>
      </c>
      <c r="Z186" s="99" t="s">
        <v>50</v>
      </c>
      <c r="AA186" s="99" t="s">
        <v>50</v>
      </c>
      <c r="AB186" s="110">
        <v>1.6</v>
      </c>
      <c r="AC186" s="142">
        <v>2016</v>
      </c>
    </row>
    <row r="187" spans="1:29" s="8" customFormat="1" ht="30.75" customHeight="1">
      <c r="A187" s="12"/>
      <c r="B187" s="13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3"/>
      <c r="R187" s="53"/>
      <c r="S187" s="53"/>
      <c r="T187" s="191" t="s">
        <v>18</v>
      </c>
      <c r="U187" s="192" t="s">
        <v>189</v>
      </c>
      <c r="V187" s="193" t="s">
        <v>50</v>
      </c>
      <c r="W187" s="193" t="s">
        <v>50</v>
      </c>
      <c r="X187" s="194">
        <v>100</v>
      </c>
      <c r="Y187" s="194">
        <v>100</v>
      </c>
      <c r="Z187" s="194">
        <v>100</v>
      </c>
      <c r="AA187" s="194">
        <v>100</v>
      </c>
      <c r="AB187" s="194">
        <v>100</v>
      </c>
      <c r="AC187" s="142"/>
    </row>
    <row r="188" spans="1:29" s="8" customFormat="1" ht="32.25" customHeight="1">
      <c r="A188" s="12"/>
      <c r="B188" s="13"/>
      <c r="C188" s="52">
        <v>6</v>
      </c>
      <c r="D188" s="52">
        <v>5</v>
      </c>
      <c r="E188" s="52">
        <v>6</v>
      </c>
      <c r="F188" s="52">
        <v>0</v>
      </c>
      <c r="G188" s="52">
        <v>8</v>
      </c>
      <c r="H188" s="52">
        <v>0</v>
      </c>
      <c r="I188" s="52">
        <v>1</v>
      </c>
      <c r="J188" s="52">
        <v>0</v>
      </c>
      <c r="K188" s="52">
        <v>2</v>
      </c>
      <c r="L188" s="59">
        <v>3</v>
      </c>
      <c r="M188" s="59">
        <v>7</v>
      </c>
      <c r="N188" s="59">
        <v>4</v>
      </c>
      <c r="O188" s="59">
        <v>0</v>
      </c>
      <c r="P188" s="59">
        <v>6</v>
      </c>
      <c r="Q188" s="53"/>
      <c r="R188" s="53"/>
      <c r="S188" s="53"/>
      <c r="T188" s="9" t="s">
        <v>37</v>
      </c>
      <c r="U188" s="10" t="s">
        <v>208</v>
      </c>
      <c r="V188" s="100">
        <v>64.400000000000006</v>
      </c>
      <c r="W188" s="109">
        <v>0</v>
      </c>
      <c r="X188" s="154">
        <v>0</v>
      </c>
      <c r="Y188" s="109">
        <v>0</v>
      </c>
      <c r="Z188" s="109">
        <v>0</v>
      </c>
      <c r="AA188" s="109">
        <v>0</v>
      </c>
      <c r="AB188" s="110" t="s">
        <v>50</v>
      </c>
      <c r="AC188" s="14">
        <v>2014</v>
      </c>
    </row>
    <row r="189" spans="1:29" s="8" customFormat="1" ht="60.75" customHeight="1">
      <c r="A189" s="12"/>
      <c r="B189" s="13"/>
      <c r="C189" s="121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3"/>
      <c r="R189" s="53"/>
      <c r="S189" s="53"/>
      <c r="T189" s="71" t="s">
        <v>123</v>
      </c>
      <c r="U189" s="10" t="s">
        <v>189</v>
      </c>
      <c r="V189" s="99">
        <f t="shared" ref="V189:AA189" si="17">V188/V150*100</f>
        <v>0.5139488429367548</v>
      </c>
      <c r="W189" s="99">
        <f t="shared" si="17"/>
        <v>0</v>
      </c>
      <c r="X189" s="100">
        <f t="shared" si="17"/>
        <v>0</v>
      </c>
      <c r="Y189" s="99">
        <f t="shared" si="17"/>
        <v>0</v>
      </c>
      <c r="Z189" s="99">
        <f t="shared" si="17"/>
        <v>0</v>
      </c>
      <c r="AA189" s="99">
        <f t="shared" si="17"/>
        <v>0</v>
      </c>
      <c r="AB189" s="110">
        <f>SUM(V189:AA189)</f>
        <v>0.5139488429367548</v>
      </c>
      <c r="AC189" s="14">
        <v>2014</v>
      </c>
    </row>
    <row r="190" spans="1:29" s="8" customFormat="1" ht="45" customHeight="1">
      <c r="A190" s="12"/>
      <c r="B190" s="13"/>
      <c r="C190" s="52">
        <v>6</v>
      </c>
      <c r="D190" s="52">
        <v>5</v>
      </c>
      <c r="E190" s="52">
        <v>6</v>
      </c>
      <c r="F190" s="52">
        <v>0</v>
      </c>
      <c r="G190" s="52">
        <v>8</v>
      </c>
      <c r="H190" s="52">
        <v>0</v>
      </c>
      <c r="I190" s="52">
        <v>1</v>
      </c>
      <c r="J190" s="52">
        <v>0</v>
      </c>
      <c r="K190" s="52">
        <v>2</v>
      </c>
      <c r="L190" s="59">
        <v>3</v>
      </c>
      <c r="M190" s="59">
        <v>5</v>
      </c>
      <c r="N190" s="59">
        <v>1</v>
      </c>
      <c r="O190" s="59">
        <v>4</v>
      </c>
      <c r="P190" s="59">
        <v>4</v>
      </c>
      <c r="Q190" s="53"/>
      <c r="R190" s="53"/>
      <c r="S190" s="53"/>
      <c r="T190" s="9" t="s">
        <v>38</v>
      </c>
      <c r="U190" s="10" t="s">
        <v>208</v>
      </c>
      <c r="V190" s="100">
        <v>0</v>
      </c>
      <c r="W190" s="109">
        <v>18.7</v>
      </c>
      <c r="X190" s="154">
        <v>0</v>
      </c>
      <c r="Y190" s="109">
        <v>0</v>
      </c>
      <c r="Z190" s="109">
        <v>0</v>
      </c>
      <c r="AA190" s="109">
        <v>0</v>
      </c>
      <c r="AB190" s="110" t="s">
        <v>50</v>
      </c>
      <c r="AC190" s="14">
        <v>2015</v>
      </c>
    </row>
    <row r="191" spans="1:29" s="8" customFormat="1" ht="76.5" customHeight="1">
      <c r="A191" s="12"/>
      <c r="B191" s="13"/>
      <c r="C191" s="121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3"/>
      <c r="R191" s="53"/>
      <c r="S191" s="53"/>
      <c r="T191" s="71" t="s">
        <v>112</v>
      </c>
      <c r="U191" s="10" t="s">
        <v>189</v>
      </c>
      <c r="V191" s="99">
        <f t="shared" ref="V191:AA191" si="18">V190/V150*100</f>
        <v>0</v>
      </c>
      <c r="W191" s="99">
        <f t="shared" si="18"/>
        <v>0.15048561143494935</v>
      </c>
      <c r="X191" s="100">
        <f t="shared" si="18"/>
        <v>0</v>
      </c>
      <c r="Y191" s="99">
        <f t="shared" si="18"/>
        <v>0</v>
      </c>
      <c r="Z191" s="99">
        <f t="shared" si="18"/>
        <v>0</v>
      </c>
      <c r="AA191" s="99">
        <f t="shared" si="18"/>
        <v>0</v>
      </c>
      <c r="AB191" s="99">
        <v>0.2</v>
      </c>
      <c r="AC191" s="14">
        <v>2015</v>
      </c>
    </row>
    <row r="192" spans="1:29" s="8" customFormat="1" ht="39.75" customHeight="1">
      <c r="A192" s="12"/>
      <c r="B192" s="13"/>
      <c r="C192" s="52">
        <v>6</v>
      </c>
      <c r="D192" s="52">
        <v>5</v>
      </c>
      <c r="E192" s="52">
        <v>6</v>
      </c>
      <c r="F192" s="52">
        <v>0</v>
      </c>
      <c r="G192" s="52">
        <v>8</v>
      </c>
      <c r="H192" s="52">
        <v>0</v>
      </c>
      <c r="I192" s="52">
        <v>1</v>
      </c>
      <c r="J192" s="52">
        <v>0</v>
      </c>
      <c r="K192" s="52">
        <v>2</v>
      </c>
      <c r="L192" s="59">
        <v>3</v>
      </c>
      <c r="M192" s="59">
        <v>5</v>
      </c>
      <c r="N192" s="59">
        <v>1</v>
      </c>
      <c r="O192" s="59">
        <v>4</v>
      </c>
      <c r="P192" s="59">
        <v>6</v>
      </c>
      <c r="Q192" s="53"/>
      <c r="R192" s="53"/>
      <c r="S192" s="53"/>
      <c r="T192" s="140" t="s">
        <v>39</v>
      </c>
      <c r="U192" s="10" t="s">
        <v>208</v>
      </c>
      <c r="V192" s="100">
        <v>0</v>
      </c>
      <c r="W192" s="110">
        <v>106.43</v>
      </c>
      <c r="X192" s="154">
        <v>0</v>
      </c>
      <c r="Y192" s="109">
        <v>0</v>
      </c>
      <c r="Z192" s="109">
        <v>0</v>
      </c>
      <c r="AA192" s="109">
        <v>0</v>
      </c>
      <c r="AB192" s="110" t="s">
        <v>50</v>
      </c>
      <c r="AC192" s="14">
        <v>2015</v>
      </c>
    </row>
    <row r="193" spans="1:29" s="8" customFormat="1" ht="79.5" customHeight="1">
      <c r="A193" s="12"/>
      <c r="B193" s="13"/>
      <c r="C193" s="121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3"/>
      <c r="R193" s="53"/>
      <c r="S193" s="53"/>
      <c r="T193" s="71" t="s">
        <v>113</v>
      </c>
      <c r="U193" s="10" t="s">
        <v>189</v>
      </c>
      <c r="V193" s="99">
        <f>V192/V150*100</f>
        <v>0</v>
      </c>
      <c r="W193" s="99">
        <f>W192/W150*100</f>
        <v>0.85648040775516898</v>
      </c>
      <c r="X193" s="100">
        <f>X192/X150*100</f>
        <v>0</v>
      </c>
      <c r="Y193" s="99">
        <f>Y192/Y150*100</f>
        <v>0</v>
      </c>
      <c r="Z193" s="99">
        <f>Z192/Z152*100</f>
        <v>0</v>
      </c>
      <c r="AA193" s="99">
        <f>AA192/AA152*100</f>
        <v>0</v>
      </c>
      <c r="AB193" s="99">
        <v>0.9</v>
      </c>
      <c r="AC193" s="142">
        <v>2015</v>
      </c>
    </row>
    <row r="194" spans="1:29" s="8" customFormat="1" ht="35.25" customHeight="1">
      <c r="A194" s="12"/>
      <c r="B194" s="13"/>
      <c r="C194" s="52">
        <v>6</v>
      </c>
      <c r="D194" s="52">
        <v>5</v>
      </c>
      <c r="E194" s="52">
        <v>6</v>
      </c>
      <c r="F194" s="52">
        <v>0</v>
      </c>
      <c r="G194" s="52">
        <v>8</v>
      </c>
      <c r="H194" s="52">
        <v>0</v>
      </c>
      <c r="I194" s="52">
        <v>1</v>
      </c>
      <c r="J194" s="52">
        <v>0</v>
      </c>
      <c r="K194" s="52">
        <v>2</v>
      </c>
      <c r="L194" s="59">
        <v>3</v>
      </c>
      <c r="M194" s="52">
        <v>0</v>
      </c>
      <c r="N194" s="52">
        <v>2</v>
      </c>
      <c r="O194" s="52">
        <v>2</v>
      </c>
      <c r="P194" s="52">
        <v>3</v>
      </c>
      <c r="Q194" s="53">
        <v>1</v>
      </c>
      <c r="R194" s="53">
        <v>6</v>
      </c>
      <c r="S194" s="53" t="s">
        <v>243</v>
      </c>
      <c r="T194" s="9" t="s">
        <v>124</v>
      </c>
      <c r="U194" s="10" t="s">
        <v>208</v>
      </c>
      <c r="V194" s="100">
        <v>0</v>
      </c>
      <c r="W194" s="109">
        <v>0</v>
      </c>
      <c r="X194" s="153">
        <v>50</v>
      </c>
      <c r="Y194" s="109">
        <v>0</v>
      </c>
      <c r="Z194" s="109">
        <v>0</v>
      </c>
      <c r="AA194" s="109">
        <v>0</v>
      </c>
      <c r="AB194" s="110" t="s">
        <v>50</v>
      </c>
      <c r="AC194" s="14">
        <v>2014</v>
      </c>
    </row>
    <row r="195" spans="1:29" s="8" customFormat="1" ht="36.75" customHeight="1">
      <c r="A195" s="12"/>
      <c r="B195" s="13"/>
      <c r="C195" s="121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3"/>
      <c r="R195" s="53"/>
      <c r="S195" s="53"/>
      <c r="T195" s="71" t="s">
        <v>321</v>
      </c>
      <c r="U195" s="93" t="s">
        <v>187</v>
      </c>
      <c r="V195" s="100" t="s">
        <v>50</v>
      </c>
      <c r="W195" s="100" t="s">
        <v>50</v>
      </c>
      <c r="X195" s="105">
        <v>3</v>
      </c>
      <c r="Y195" s="105">
        <v>0</v>
      </c>
      <c r="Z195" s="105">
        <v>0</v>
      </c>
      <c r="AA195" s="105">
        <v>0</v>
      </c>
      <c r="AB195" s="105">
        <v>3</v>
      </c>
      <c r="AC195" s="14"/>
    </row>
    <row r="196" spans="1:29" s="8" customFormat="1" ht="45" customHeight="1">
      <c r="A196" s="12"/>
      <c r="B196" s="13"/>
      <c r="C196" s="52">
        <v>6</v>
      </c>
      <c r="D196" s="52">
        <v>5</v>
      </c>
      <c r="E196" s="52">
        <v>6</v>
      </c>
      <c r="F196" s="52">
        <v>0</v>
      </c>
      <c r="G196" s="52">
        <v>8</v>
      </c>
      <c r="H196" s="52">
        <v>0</v>
      </c>
      <c r="I196" s="52">
        <v>1</v>
      </c>
      <c r="J196" s="52">
        <v>0</v>
      </c>
      <c r="K196" s="52">
        <v>2</v>
      </c>
      <c r="L196" s="59">
        <v>3</v>
      </c>
      <c r="M196" s="52">
        <v>0</v>
      </c>
      <c r="N196" s="52">
        <v>2</v>
      </c>
      <c r="O196" s="52">
        <v>5</v>
      </c>
      <c r="P196" s="76">
        <v>1</v>
      </c>
      <c r="Q196" s="65">
        <v>4</v>
      </c>
      <c r="R196" s="65">
        <v>4</v>
      </c>
      <c r="S196" s="65" t="s">
        <v>1</v>
      </c>
      <c r="T196" s="46" t="s">
        <v>26</v>
      </c>
      <c r="U196" s="10" t="s">
        <v>208</v>
      </c>
      <c r="V196" s="100">
        <v>0</v>
      </c>
      <c r="W196" s="109">
        <v>0</v>
      </c>
      <c r="X196" s="153">
        <v>18.3</v>
      </c>
      <c r="Y196" s="109">
        <v>0</v>
      </c>
      <c r="Z196" s="109">
        <v>0</v>
      </c>
      <c r="AA196" s="109">
        <v>0</v>
      </c>
      <c r="AB196" s="110" t="s">
        <v>50</v>
      </c>
      <c r="AC196" s="14">
        <v>2014</v>
      </c>
    </row>
    <row r="197" spans="1:29" s="8" customFormat="1" ht="36.75" customHeight="1">
      <c r="A197" s="12"/>
      <c r="B197" s="13"/>
      <c r="C197" s="121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3"/>
      <c r="R197" s="53"/>
      <c r="S197" s="53"/>
      <c r="T197" s="71" t="s">
        <v>2</v>
      </c>
      <c r="U197" s="93" t="s">
        <v>187</v>
      </c>
      <c r="V197" s="100" t="s">
        <v>50</v>
      </c>
      <c r="W197" s="100" t="s">
        <v>50</v>
      </c>
      <c r="X197" s="105">
        <v>32</v>
      </c>
      <c r="Y197" s="105">
        <v>0</v>
      </c>
      <c r="Z197" s="105">
        <v>0</v>
      </c>
      <c r="AA197" s="105">
        <v>0</v>
      </c>
      <c r="AB197" s="105">
        <v>32</v>
      </c>
      <c r="AC197" s="14"/>
    </row>
    <row r="198" spans="1:29" s="8" customFormat="1" ht="38.25" customHeight="1">
      <c r="A198" s="12"/>
      <c r="B198" s="13"/>
      <c r="C198" s="52">
        <v>6</v>
      </c>
      <c r="D198" s="52">
        <v>5</v>
      </c>
      <c r="E198" s="52">
        <v>6</v>
      </c>
      <c r="F198" s="52">
        <v>0</v>
      </c>
      <c r="G198" s="52">
        <v>8</v>
      </c>
      <c r="H198" s="52">
        <v>0</v>
      </c>
      <c r="I198" s="52">
        <v>1</v>
      </c>
      <c r="J198" s="52">
        <v>0</v>
      </c>
      <c r="K198" s="52">
        <v>2</v>
      </c>
      <c r="L198" s="52">
        <v>3</v>
      </c>
      <c r="M198" s="52">
        <v>0</v>
      </c>
      <c r="N198" s="52">
        <v>2</v>
      </c>
      <c r="O198" s="52">
        <v>2</v>
      </c>
      <c r="P198" s="52">
        <v>3</v>
      </c>
      <c r="Q198" s="53">
        <v>1</v>
      </c>
      <c r="R198" s="53">
        <v>1</v>
      </c>
      <c r="S198" s="53" t="s">
        <v>27</v>
      </c>
      <c r="T198" s="71" t="s">
        <v>60</v>
      </c>
      <c r="U198" s="10" t="s">
        <v>208</v>
      </c>
      <c r="V198" s="100">
        <v>0</v>
      </c>
      <c r="W198" s="109">
        <v>0</v>
      </c>
      <c r="X198" s="153">
        <v>470</v>
      </c>
      <c r="Y198" s="109">
        <v>0</v>
      </c>
      <c r="Z198" s="109">
        <v>0</v>
      </c>
      <c r="AA198" s="109">
        <f>SUM(Z198)</f>
        <v>0</v>
      </c>
      <c r="AB198" s="110" t="s">
        <v>50</v>
      </c>
      <c r="AC198" s="14">
        <v>2019</v>
      </c>
    </row>
    <row r="199" spans="1:29" s="8" customFormat="1" ht="30" customHeight="1">
      <c r="A199" s="12"/>
      <c r="B199" s="13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3"/>
      <c r="R199" s="53"/>
      <c r="S199" s="53"/>
      <c r="T199" s="206" t="s">
        <v>320</v>
      </c>
      <c r="U199" s="93" t="s">
        <v>189</v>
      </c>
      <c r="V199" s="100" t="s">
        <v>50</v>
      </c>
      <c r="W199" s="100" t="s">
        <v>50</v>
      </c>
      <c r="X199" s="104">
        <v>100</v>
      </c>
      <c r="Y199" s="104">
        <v>0</v>
      </c>
      <c r="Z199" s="104">
        <v>0</v>
      </c>
      <c r="AA199" s="104">
        <v>0</v>
      </c>
      <c r="AB199" s="104">
        <v>100</v>
      </c>
      <c r="AC199" s="142">
        <v>2016</v>
      </c>
    </row>
    <row r="200" spans="1:29" s="8" customFormat="1" ht="76.5" customHeight="1">
      <c r="A200" s="12"/>
      <c r="B200" s="13"/>
      <c r="C200" s="52">
        <v>6</v>
      </c>
      <c r="D200" s="52">
        <v>5</v>
      </c>
      <c r="E200" s="52">
        <v>6</v>
      </c>
      <c r="F200" s="52">
        <v>0</v>
      </c>
      <c r="G200" s="52">
        <v>8</v>
      </c>
      <c r="H200" s="52">
        <v>0</v>
      </c>
      <c r="I200" s="52">
        <v>1</v>
      </c>
      <c r="J200" s="76">
        <v>0</v>
      </c>
      <c r="K200" s="76">
        <v>2</v>
      </c>
      <c r="L200" s="76">
        <v>3</v>
      </c>
      <c r="M200" s="76">
        <v>0</v>
      </c>
      <c r="N200" s="76">
        <v>2</v>
      </c>
      <c r="O200" s="76">
        <v>5</v>
      </c>
      <c r="P200" s="76">
        <v>5</v>
      </c>
      <c r="Q200" s="65">
        <v>0</v>
      </c>
      <c r="R200" s="65">
        <v>9</v>
      </c>
      <c r="S200" s="65" t="s">
        <v>61</v>
      </c>
      <c r="T200" s="9" t="s">
        <v>64</v>
      </c>
      <c r="U200" s="10" t="s">
        <v>208</v>
      </c>
      <c r="V200" s="110">
        <v>0</v>
      </c>
      <c r="W200" s="109">
        <v>0</v>
      </c>
      <c r="X200" s="147">
        <v>2720</v>
      </c>
      <c r="Y200" s="103">
        <v>0</v>
      </c>
      <c r="Z200" s="103">
        <v>0</v>
      </c>
      <c r="AA200" s="103">
        <v>0</v>
      </c>
      <c r="AB200" s="104" t="s">
        <v>50</v>
      </c>
      <c r="AC200" s="14"/>
    </row>
    <row r="201" spans="1:29" s="8" customFormat="1" ht="34.5" customHeight="1">
      <c r="A201" s="12"/>
      <c r="B201" s="13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3"/>
      <c r="R201" s="53"/>
      <c r="S201" s="53"/>
      <c r="T201" s="206" t="s">
        <v>320</v>
      </c>
      <c r="U201" s="93" t="s">
        <v>189</v>
      </c>
      <c r="V201" s="100" t="s">
        <v>50</v>
      </c>
      <c r="W201" s="100" t="s">
        <v>50</v>
      </c>
      <c r="X201" s="104">
        <v>100</v>
      </c>
      <c r="Y201" s="104">
        <v>0</v>
      </c>
      <c r="Z201" s="104">
        <v>0</v>
      </c>
      <c r="AA201" s="104">
        <v>0</v>
      </c>
      <c r="AB201" s="104">
        <v>100</v>
      </c>
      <c r="AC201" s="142">
        <v>2016</v>
      </c>
    </row>
    <row r="202" spans="1:29" s="8" customFormat="1" ht="90" customHeight="1">
      <c r="A202" s="12"/>
      <c r="B202" s="13"/>
      <c r="C202" s="52">
        <v>6</v>
      </c>
      <c r="D202" s="52">
        <v>5</v>
      </c>
      <c r="E202" s="52">
        <v>6</v>
      </c>
      <c r="F202" s="52">
        <v>0</v>
      </c>
      <c r="G202" s="52">
        <v>8</v>
      </c>
      <c r="H202" s="52">
        <v>0</v>
      </c>
      <c r="I202" s="52">
        <v>1</v>
      </c>
      <c r="J202" s="76">
        <v>0</v>
      </c>
      <c r="K202" s="76">
        <v>2</v>
      </c>
      <c r="L202" s="76">
        <v>3</v>
      </c>
      <c r="M202" s="76">
        <v>0</v>
      </c>
      <c r="N202" s="76">
        <v>2</v>
      </c>
      <c r="O202" s="76" t="s">
        <v>247</v>
      </c>
      <c r="P202" s="76">
        <v>5</v>
      </c>
      <c r="Q202" s="65">
        <v>0</v>
      </c>
      <c r="R202" s="65">
        <v>9</v>
      </c>
      <c r="S202" s="65" t="s">
        <v>27</v>
      </c>
      <c r="T202" s="9" t="s">
        <v>69</v>
      </c>
      <c r="U202" s="10" t="s">
        <v>208</v>
      </c>
      <c r="V202" s="110">
        <v>0</v>
      </c>
      <c r="W202" s="109">
        <v>0</v>
      </c>
      <c r="X202" s="147">
        <v>68</v>
      </c>
      <c r="Y202" s="103">
        <v>0</v>
      </c>
      <c r="Z202" s="103">
        <v>0</v>
      </c>
      <c r="AA202" s="103">
        <v>0</v>
      </c>
      <c r="AB202" s="104" t="s">
        <v>50</v>
      </c>
      <c r="AC202" s="14"/>
    </row>
    <row r="203" spans="1:29" s="8" customFormat="1" ht="35.25" customHeight="1">
      <c r="A203" s="12"/>
      <c r="B203" s="13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9"/>
      <c r="N203" s="52"/>
      <c r="O203" s="52"/>
      <c r="P203" s="52"/>
      <c r="Q203" s="53"/>
      <c r="R203" s="53"/>
      <c r="S203" s="53"/>
      <c r="T203" s="206" t="s">
        <v>320</v>
      </c>
      <c r="U203" s="10" t="s">
        <v>189</v>
      </c>
      <c r="V203" s="99" t="s">
        <v>50</v>
      </c>
      <c r="W203" s="99" t="s">
        <v>50</v>
      </c>
      <c r="X203" s="103">
        <v>100</v>
      </c>
      <c r="Y203" s="103">
        <v>0</v>
      </c>
      <c r="Z203" s="103">
        <v>0</v>
      </c>
      <c r="AA203" s="103">
        <v>0</v>
      </c>
      <c r="AB203" s="103">
        <v>100</v>
      </c>
      <c r="AC203" s="14"/>
    </row>
    <row r="204" spans="1:29" s="8" customFormat="1" ht="48" customHeight="1">
      <c r="A204" s="81">
        <v>6</v>
      </c>
      <c r="B204" s="82">
        <v>5</v>
      </c>
      <c r="C204" s="83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9"/>
      <c r="R204" s="79"/>
      <c r="S204" s="79"/>
      <c r="T204" s="55" t="s">
        <v>256</v>
      </c>
      <c r="U204" s="56" t="s">
        <v>208</v>
      </c>
      <c r="V204" s="115">
        <f t="shared" ref="V204:AA204" si="19">SUM(V205,V212)</f>
        <v>1070.5999999999999</v>
      </c>
      <c r="W204" s="111">
        <f t="shared" si="19"/>
        <v>1000</v>
      </c>
      <c r="X204" s="111">
        <f>SUM(X205,X212)</f>
        <v>1450</v>
      </c>
      <c r="Y204" s="111">
        <f t="shared" si="19"/>
        <v>1000</v>
      </c>
      <c r="Z204" s="111">
        <f t="shared" si="19"/>
        <v>1000</v>
      </c>
      <c r="AA204" s="111">
        <f t="shared" si="19"/>
        <v>1000</v>
      </c>
      <c r="AB204" s="111" t="s">
        <v>50</v>
      </c>
      <c r="AC204" s="86">
        <v>2019</v>
      </c>
    </row>
    <row r="205" spans="1:29" s="8" customFormat="1" ht="32.25" customHeight="1">
      <c r="A205" s="12"/>
      <c r="B205" s="13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4"/>
      <c r="R205" s="54"/>
      <c r="S205" s="54"/>
      <c r="T205" s="46" t="s">
        <v>40</v>
      </c>
      <c r="U205" s="49" t="s">
        <v>208</v>
      </c>
      <c r="V205" s="116">
        <v>0</v>
      </c>
      <c r="W205" s="101">
        <v>0</v>
      </c>
      <c r="X205" s="102">
        <v>0</v>
      </c>
      <c r="Y205" s="101">
        <v>0</v>
      </c>
      <c r="Z205" s="101">
        <v>0</v>
      </c>
      <c r="AA205" s="101">
        <v>0</v>
      </c>
      <c r="AB205" s="102">
        <f>SUM(V205:AA205)</f>
        <v>0</v>
      </c>
      <c r="AC205" s="14">
        <v>2019</v>
      </c>
    </row>
    <row r="206" spans="1:29" s="8" customFormat="1" ht="31.5" customHeight="1">
      <c r="A206" s="12"/>
      <c r="B206" s="13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3"/>
      <c r="R206" s="53"/>
      <c r="S206" s="53"/>
      <c r="T206" s="9" t="s">
        <v>41</v>
      </c>
      <c r="U206" s="10" t="s">
        <v>187</v>
      </c>
      <c r="V206" s="113">
        <v>250</v>
      </c>
      <c r="W206" s="113">
        <v>250</v>
      </c>
      <c r="X206" s="105">
        <v>260</v>
      </c>
      <c r="Y206" s="113">
        <v>270</v>
      </c>
      <c r="Z206" s="113">
        <v>270</v>
      </c>
      <c r="AA206" s="113">
        <v>270</v>
      </c>
      <c r="AB206" s="113">
        <f>SUM(V206:AA206)</f>
        <v>1570</v>
      </c>
      <c r="AC206" s="14">
        <v>2019</v>
      </c>
    </row>
    <row r="207" spans="1:29" s="8" customFormat="1" ht="30.75" customHeight="1">
      <c r="A207" s="12"/>
      <c r="B207" s="13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3"/>
      <c r="R207" s="53"/>
      <c r="S207" s="53"/>
      <c r="T207" s="9" t="s">
        <v>42</v>
      </c>
      <c r="U207" s="10" t="s">
        <v>188</v>
      </c>
      <c r="V207" s="51">
        <v>11500</v>
      </c>
      <c r="W207" s="51">
        <v>11500</v>
      </c>
      <c r="X207" s="51">
        <v>11520</v>
      </c>
      <c r="Y207" s="51">
        <v>11530</v>
      </c>
      <c r="Z207" s="51">
        <v>11530</v>
      </c>
      <c r="AA207" s="51">
        <v>11530</v>
      </c>
      <c r="AB207" s="185">
        <f>SUM(V207:AA207)</f>
        <v>69110</v>
      </c>
      <c r="AC207" s="14">
        <v>2017</v>
      </c>
    </row>
    <row r="208" spans="1:29" s="8" customFormat="1" ht="38.25" customHeight="1">
      <c r="A208" s="12"/>
      <c r="B208" s="13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3"/>
      <c r="R208" s="53"/>
      <c r="S208" s="53"/>
      <c r="T208" s="9" t="s">
        <v>217</v>
      </c>
      <c r="U208" s="10" t="s">
        <v>56</v>
      </c>
      <c r="V208" s="51">
        <v>1</v>
      </c>
      <c r="W208" s="51">
        <v>1</v>
      </c>
      <c r="X208" s="51">
        <v>1</v>
      </c>
      <c r="Y208" s="51">
        <v>1</v>
      </c>
      <c r="Z208" s="51">
        <v>1</v>
      </c>
      <c r="AA208" s="51">
        <v>1</v>
      </c>
      <c r="AB208" s="51" t="s">
        <v>50</v>
      </c>
      <c r="AC208" s="14">
        <v>2019</v>
      </c>
    </row>
    <row r="209" spans="1:39" s="8" customFormat="1" ht="33" customHeight="1">
      <c r="A209" s="12"/>
      <c r="B209" s="13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3"/>
      <c r="R209" s="53"/>
      <c r="S209" s="53"/>
      <c r="T209" s="71" t="s">
        <v>125</v>
      </c>
      <c r="U209" s="10" t="s">
        <v>189</v>
      </c>
      <c r="V209" s="94">
        <v>79</v>
      </c>
      <c r="W209" s="103">
        <v>79</v>
      </c>
      <c r="X209" s="104">
        <v>80</v>
      </c>
      <c r="Y209" s="103">
        <v>82</v>
      </c>
      <c r="Z209" s="103">
        <v>83</v>
      </c>
      <c r="AA209" s="103">
        <v>84</v>
      </c>
      <c r="AB209" s="103">
        <v>84</v>
      </c>
      <c r="AC209" s="142">
        <v>2019</v>
      </c>
    </row>
    <row r="210" spans="1:39" s="8" customFormat="1" ht="47.25" customHeight="1">
      <c r="A210" s="12"/>
      <c r="B210" s="13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3"/>
      <c r="R210" s="53"/>
      <c r="S210" s="53"/>
      <c r="T210" s="9" t="s">
        <v>225</v>
      </c>
      <c r="U210" s="10" t="s">
        <v>56</v>
      </c>
      <c r="V210" s="51">
        <v>1</v>
      </c>
      <c r="W210" s="51">
        <v>1</v>
      </c>
      <c r="X210" s="51">
        <v>1</v>
      </c>
      <c r="Y210" s="51">
        <v>1</v>
      </c>
      <c r="Z210" s="51">
        <v>1</v>
      </c>
      <c r="AA210" s="51">
        <v>1</v>
      </c>
      <c r="AB210" s="51" t="s">
        <v>50</v>
      </c>
      <c r="AC210" s="14">
        <v>2019</v>
      </c>
    </row>
    <row r="211" spans="1:39" s="8" customFormat="1" ht="53.25" customHeight="1">
      <c r="A211" s="13"/>
      <c r="B211" s="13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3"/>
      <c r="R211" s="53"/>
      <c r="S211" s="53"/>
      <c r="T211" s="71" t="s">
        <v>114</v>
      </c>
      <c r="U211" s="10" t="s">
        <v>187</v>
      </c>
      <c r="V211" s="113">
        <v>250</v>
      </c>
      <c r="W211" s="113">
        <v>250</v>
      </c>
      <c r="X211" s="105">
        <v>260</v>
      </c>
      <c r="Y211" s="113">
        <v>270</v>
      </c>
      <c r="Z211" s="113">
        <v>270</v>
      </c>
      <c r="AA211" s="113">
        <v>270</v>
      </c>
      <c r="AB211" s="113">
        <f t="shared" ref="AB211:AB216" si="20">SUM(V211:AA211)</f>
        <v>1570</v>
      </c>
      <c r="AC211" s="14">
        <v>2019</v>
      </c>
    </row>
    <row r="212" spans="1:39" s="8" customFormat="1" ht="34.5" customHeight="1"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4"/>
      <c r="R212" s="54"/>
      <c r="S212" s="54"/>
      <c r="T212" s="46" t="s">
        <v>43</v>
      </c>
      <c r="U212" s="49" t="s">
        <v>208</v>
      </c>
      <c r="V212" s="147">
        <v>1070.5999999999999</v>
      </c>
      <c r="W212" s="147">
        <f>SUM(W220,W244,W258)</f>
        <v>1000</v>
      </c>
      <c r="X212" s="147">
        <f>SUM(X222+X224+X226+X228+X230+X232+X234+X236+X238+X240+X242+X246+X248+X250+X252+X254+X256+X260+X262+X264)</f>
        <v>1450</v>
      </c>
      <c r="Y212" s="147">
        <f>SUM(Y222+Y224+Y226+Y228+Y230+Y232+Y234+Y236+Y238+Y240+Y242+Y246+Y248+Y250+Y252+Y254+Y256+Y260+Y262+Y264)</f>
        <v>1000</v>
      </c>
      <c r="Z212" s="147">
        <f>SUM(Z222+Z224+Z226+Z228+Z230+Z232+Z234+Z236+Z238+Z240+Z242+Z246+Z248+Z250+Z252+Z254+Z256+Z260+Z262+Z264)</f>
        <v>1000</v>
      </c>
      <c r="AA212" s="147">
        <f>SUM(AA222+AA224+AA226+AA228+AA230+AA232+AA234+AA236+AA238+AA240+AA242+AA246+AA248+AA250+AA252+AA254+AA256+AA260+AA262+AA264)</f>
        <v>1000</v>
      </c>
      <c r="AB212" s="147" t="s">
        <v>50</v>
      </c>
      <c r="AC212" s="14">
        <v>2019</v>
      </c>
    </row>
    <row r="213" spans="1:39" s="8" customFormat="1" ht="51" customHeight="1">
      <c r="A213" s="61"/>
      <c r="B213" s="67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4"/>
      <c r="R213" s="54"/>
      <c r="S213" s="54"/>
      <c r="T213" s="9" t="s">
        <v>44</v>
      </c>
      <c r="U213" s="10" t="s">
        <v>187</v>
      </c>
      <c r="V213" s="66">
        <v>1100</v>
      </c>
      <c r="W213" s="66">
        <v>1100</v>
      </c>
      <c r="X213" s="159">
        <v>1150</v>
      </c>
      <c r="Y213" s="66">
        <v>1200</v>
      </c>
      <c r="Z213" s="66">
        <f t="shared" ref="Z213:AB217" si="21">SUM(Y213)</f>
        <v>1200</v>
      </c>
      <c r="AA213" s="66">
        <f t="shared" si="21"/>
        <v>1200</v>
      </c>
      <c r="AB213" s="66">
        <f t="shared" si="20"/>
        <v>6950</v>
      </c>
      <c r="AC213" s="14">
        <v>2019</v>
      </c>
    </row>
    <row r="214" spans="1:39" s="8" customFormat="1" ht="54" customHeight="1">
      <c r="A214" s="61"/>
      <c r="B214" s="67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4"/>
      <c r="R214" s="54"/>
      <c r="S214" s="54"/>
      <c r="T214" s="9" t="s">
        <v>45</v>
      </c>
      <c r="U214" s="10" t="s">
        <v>188</v>
      </c>
      <c r="V214" s="66">
        <v>191500</v>
      </c>
      <c r="W214" s="66">
        <v>191500</v>
      </c>
      <c r="X214" s="159">
        <v>191800</v>
      </c>
      <c r="Y214" s="66">
        <v>192100</v>
      </c>
      <c r="Z214" s="66">
        <f t="shared" si="21"/>
        <v>192100</v>
      </c>
      <c r="AA214" s="66">
        <f t="shared" si="21"/>
        <v>192100</v>
      </c>
      <c r="AB214" s="66">
        <f t="shared" si="20"/>
        <v>1151100</v>
      </c>
      <c r="AC214" s="14">
        <v>2019</v>
      </c>
    </row>
    <row r="215" spans="1:39" s="8" customFormat="1" ht="48.75" customHeight="1">
      <c r="A215" s="61"/>
      <c r="B215" s="67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4"/>
      <c r="R215" s="54"/>
      <c r="S215" s="54"/>
      <c r="T215" s="9" t="s">
        <v>46</v>
      </c>
      <c r="U215" s="10" t="s">
        <v>187</v>
      </c>
      <c r="V215" s="66">
        <v>77</v>
      </c>
      <c r="W215" s="66">
        <v>77</v>
      </c>
      <c r="X215" s="159">
        <v>78</v>
      </c>
      <c r="Y215" s="66">
        <v>79</v>
      </c>
      <c r="Z215" s="66">
        <f t="shared" si="21"/>
        <v>79</v>
      </c>
      <c r="AA215" s="66">
        <f t="shared" si="21"/>
        <v>79</v>
      </c>
      <c r="AB215" s="66">
        <f t="shared" si="20"/>
        <v>469</v>
      </c>
      <c r="AC215" s="14">
        <v>2019</v>
      </c>
    </row>
    <row r="216" spans="1:39" s="8" customFormat="1" ht="48.75" customHeight="1">
      <c r="A216" s="12"/>
      <c r="B216" s="13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4"/>
      <c r="R216" s="54"/>
      <c r="S216" s="54"/>
      <c r="T216" s="9" t="s">
        <v>47</v>
      </c>
      <c r="U216" s="10" t="s">
        <v>188</v>
      </c>
      <c r="V216" s="66">
        <v>1650</v>
      </c>
      <c r="W216" s="66">
        <v>1650</v>
      </c>
      <c r="X216" s="159">
        <v>1653</v>
      </c>
      <c r="Y216" s="66">
        <v>1655</v>
      </c>
      <c r="Z216" s="66">
        <f t="shared" si="21"/>
        <v>1655</v>
      </c>
      <c r="AA216" s="66">
        <f t="shared" si="21"/>
        <v>1655</v>
      </c>
      <c r="AB216" s="66">
        <f t="shared" si="20"/>
        <v>9918</v>
      </c>
      <c r="AC216" s="14">
        <v>2019</v>
      </c>
    </row>
    <row r="217" spans="1:39" s="8" customFormat="1" ht="48" customHeight="1">
      <c r="A217" s="12"/>
      <c r="B217" s="13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4"/>
      <c r="R217" s="54"/>
      <c r="S217" s="54"/>
      <c r="T217" s="9" t="s">
        <v>133</v>
      </c>
      <c r="U217" s="10" t="s">
        <v>189</v>
      </c>
      <c r="V217" s="103">
        <v>10</v>
      </c>
      <c r="W217" s="103">
        <v>10</v>
      </c>
      <c r="X217" s="104">
        <v>11</v>
      </c>
      <c r="Y217" s="103">
        <v>12</v>
      </c>
      <c r="Z217" s="103">
        <v>13</v>
      </c>
      <c r="AA217" s="103">
        <v>14</v>
      </c>
      <c r="AB217" s="103">
        <f t="shared" si="21"/>
        <v>14</v>
      </c>
      <c r="AC217" s="142">
        <v>2019</v>
      </c>
    </row>
    <row r="218" spans="1:39" s="5" customFormat="1" ht="50.25" customHeight="1">
      <c r="A218" s="23"/>
      <c r="B218" s="23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3"/>
      <c r="R218" s="53"/>
      <c r="S218" s="53"/>
      <c r="T218" s="9" t="s">
        <v>209</v>
      </c>
      <c r="U218" s="10" t="s">
        <v>56</v>
      </c>
      <c r="V218" s="51">
        <v>1</v>
      </c>
      <c r="W218" s="51">
        <v>1</v>
      </c>
      <c r="X218" s="51">
        <v>1</v>
      </c>
      <c r="Y218" s="51">
        <v>1</v>
      </c>
      <c r="Z218" s="51">
        <v>1</v>
      </c>
      <c r="AA218" s="51">
        <v>1</v>
      </c>
      <c r="AB218" s="51">
        <v>1</v>
      </c>
      <c r="AC218" s="14">
        <v>2019</v>
      </c>
      <c r="AD218" s="8"/>
      <c r="AE218" s="21"/>
      <c r="AF218" s="21"/>
      <c r="AG218" s="21"/>
      <c r="AH218" s="21"/>
      <c r="AI218" s="21"/>
      <c r="AJ218" s="21"/>
      <c r="AK218" s="21"/>
      <c r="AL218" s="21"/>
      <c r="AM218" s="21"/>
    </row>
    <row r="219" spans="1:39" s="5" customFormat="1" ht="33" customHeight="1">
      <c r="A219" s="23"/>
      <c r="B219" s="23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3"/>
      <c r="R219" s="53"/>
      <c r="S219" s="53"/>
      <c r="T219" s="71" t="s">
        <v>115</v>
      </c>
      <c r="U219" s="10" t="s">
        <v>189</v>
      </c>
      <c r="V219" s="103">
        <v>75</v>
      </c>
      <c r="W219" s="103">
        <v>75</v>
      </c>
      <c r="X219" s="104">
        <v>78</v>
      </c>
      <c r="Y219" s="103">
        <v>80</v>
      </c>
      <c r="Z219" s="103">
        <v>81</v>
      </c>
      <c r="AA219" s="103">
        <v>82</v>
      </c>
      <c r="AB219" s="103">
        <f>SUM(AA219)</f>
        <v>82</v>
      </c>
      <c r="AC219" s="142">
        <v>2019</v>
      </c>
      <c r="AD219" s="8"/>
      <c r="AE219" s="21"/>
      <c r="AF219" s="21"/>
      <c r="AG219" s="21"/>
      <c r="AH219" s="21"/>
      <c r="AI219" s="21"/>
      <c r="AJ219" s="21"/>
      <c r="AK219" s="21"/>
      <c r="AL219" s="21"/>
      <c r="AM219" s="21"/>
    </row>
    <row r="220" spans="1:39" ht="48" customHeight="1">
      <c r="A220" s="16"/>
      <c r="B220" s="16"/>
      <c r="C220" s="76">
        <v>6</v>
      </c>
      <c r="D220" s="76">
        <v>5</v>
      </c>
      <c r="E220" s="76">
        <v>6</v>
      </c>
      <c r="F220" s="76">
        <v>0</v>
      </c>
      <c r="G220" s="76">
        <v>8</v>
      </c>
      <c r="H220" s="76">
        <v>0</v>
      </c>
      <c r="I220" s="76">
        <v>1</v>
      </c>
      <c r="J220" s="76">
        <v>0</v>
      </c>
      <c r="K220" s="76">
        <v>2</v>
      </c>
      <c r="L220" s="76">
        <v>4</v>
      </c>
      <c r="M220" s="76">
        <v>1</v>
      </c>
      <c r="N220" s="76">
        <v>0</v>
      </c>
      <c r="O220" s="76">
        <v>2</v>
      </c>
      <c r="P220" s="76">
        <v>0</v>
      </c>
      <c r="Q220" s="65"/>
      <c r="R220" s="65"/>
      <c r="S220" s="65"/>
      <c r="T220" s="9" t="s">
        <v>126</v>
      </c>
      <c r="U220" s="10" t="s">
        <v>208</v>
      </c>
      <c r="V220" s="122">
        <v>636.1</v>
      </c>
      <c r="W220" s="102">
        <v>889</v>
      </c>
      <c r="X220" s="150">
        <v>0</v>
      </c>
      <c r="Y220" s="186">
        <v>0</v>
      </c>
      <c r="Z220" s="186">
        <v>0</v>
      </c>
      <c r="AA220" s="186">
        <v>0</v>
      </c>
      <c r="AB220" s="98" t="s">
        <v>50</v>
      </c>
      <c r="AC220" s="14">
        <v>2019</v>
      </c>
      <c r="AD220" s="8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1:39" ht="78" customHeight="1">
      <c r="A221" s="16"/>
      <c r="B221" s="16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3"/>
      <c r="R221" s="53"/>
      <c r="S221" s="53"/>
      <c r="T221" s="71" t="s">
        <v>116</v>
      </c>
      <c r="U221" s="10" t="s">
        <v>189</v>
      </c>
      <c r="V221" s="122">
        <f>V220/V204*100</f>
        <v>59.415281150756591</v>
      </c>
      <c r="W221" s="122">
        <f>W220/W204*100</f>
        <v>88.9</v>
      </c>
      <c r="X221" s="122">
        <f>X220/X204*100</f>
        <v>0</v>
      </c>
      <c r="Y221" s="94">
        <v>0</v>
      </c>
      <c r="Z221" s="94">
        <v>0</v>
      </c>
      <c r="AA221" s="94">
        <v>0</v>
      </c>
      <c r="AB221" s="94">
        <v>88.9</v>
      </c>
      <c r="AC221" s="142">
        <v>2016</v>
      </c>
      <c r="AD221" s="8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1:39" ht="24.75" customHeight="1">
      <c r="A222" s="16"/>
      <c r="B222" s="16"/>
      <c r="C222" s="52">
        <v>6</v>
      </c>
      <c r="D222" s="52">
        <v>5</v>
      </c>
      <c r="E222" s="52">
        <v>6</v>
      </c>
      <c r="F222" s="52">
        <v>0</v>
      </c>
      <c r="G222" s="52">
        <v>8</v>
      </c>
      <c r="H222" s="52">
        <v>0</v>
      </c>
      <c r="I222" s="52">
        <v>1</v>
      </c>
      <c r="J222" s="52">
        <v>0</v>
      </c>
      <c r="K222" s="52">
        <v>2</v>
      </c>
      <c r="L222" s="52">
        <v>4</v>
      </c>
      <c r="M222" s="52">
        <v>0</v>
      </c>
      <c r="N222" s="52">
        <v>2</v>
      </c>
      <c r="O222" s="52">
        <v>2</v>
      </c>
      <c r="P222" s="52">
        <v>0</v>
      </c>
      <c r="Q222" s="53">
        <v>4</v>
      </c>
      <c r="R222" s="53">
        <v>1</v>
      </c>
      <c r="S222" s="53" t="s">
        <v>245</v>
      </c>
      <c r="T222" s="71" t="s">
        <v>159</v>
      </c>
      <c r="U222" s="10" t="s">
        <v>208</v>
      </c>
      <c r="V222" s="122">
        <v>0</v>
      </c>
      <c r="W222" s="122">
        <v>0</v>
      </c>
      <c r="X222" s="150">
        <v>147</v>
      </c>
      <c r="Y222" s="186">
        <v>60</v>
      </c>
      <c r="Z222" s="186">
        <f>SUM(Y222)</f>
        <v>60</v>
      </c>
      <c r="AA222" s="186">
        <f>SUM(Z222)</f>
        <v>60</v>
      </c>
      <c r="AB222" s="122" t="s">
        <v>50</v>
      </c>
      <c r="AC222" s="142"/>
      <c r="AD222" s="8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1:39" ht="31.5" customHeight="1">
      <c r="A223" s="16"/>
      <c r="B223" s="16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3"/>
      <c r="R223" s="53"/>
      <c r="S223" s="53"/>
      <c r="T223" s="71" t="s">
        <v>169</v>
      </c>
      <c r="U223" s="93" t="s">
        <v>188</v>
      </c>
      <c r="V223" s="100" t="s">
        <v>50</v>
      </c>
      <c r="W223" s="100" t="s">
        <v>50</v>
      </c>
      <c r="X223" s="160">
        <v>10000</v>
      </c>
      <c r="Y223" s="160">
        <v>10500</v>
      </c>
      <c r="Z223" s="160">
        <v>11000</v>
      </c>
      <c r="AA223" s="160">
        <v>11500</v>
      </c>
      <c r="AB223" s="160">
        <v>11500</v>
      </c>
      <c r="AC223" s="142"/>
      <c r="AD223" s="8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1:39" ht="31.5" customHeight="1">
      <c r="A224" s="16"/>
      <c r="B224" s="16"/>
      <c r="C224" s="52">
        <v>6</v>
      </c>
      <c r="D224" s="52">
        <v>5</v>
      </c>
      <c r="E224" s="52">
        <v>6</v>
      </c>
      <c r="F224" s="52">
        <v>0</v>
      </c>
      <c r="G224" s="52">
        <v>8</v>
      </c>
      <c r="H224" s="52">
        <v>0</v>
      </c>
      <c r="I224" s="52">
        <v>1</v>
      </c>
      <c r="J224" s="52">
        <v>0</v>
      </c>
      <c r="K224" s="52">
        <v>2</v>
      </c>
      <c r="L224" s="52">
        <v>4</v>
      </c>
      <c r="M224" s="52">
        <v>0</v>
      </c>
      <c r="N224" s="52">
        <v>2</v>
      </c>
      <c r="O224" s="52">
        <v>2</v>
      </c>
      <c r="P224" s="52">
        <v>0</v>
      </c>
      <c r="Q224" s="53">
        <v>4</v>
      </c>
      <c r="R224" s="53">
        <v>2</v>
      </c>
      <c r="S224" s="53" t="s">
        <v>245</v>
      </c>
      <c r="T224" s="71" t="s">
        <v>160</v>
      </c>
      <c r="U224" s="93" t="s">
        <v>208</v>
      </c>
      <c r="V224" s="122">
        <v>0</v>
      </c>
      <c r="W224" s="122">
        <v>0</v>
      </c>
      <c r="X224" s="150">
        <v>105</v>
      </c>
      <c r="Y224" s="186">
        <v>110</v>
      </c>
      <c r="Z224" s="186">
        <f>SUM(Y224)</f>
        <v>110</v>
      </c>
      <c r="AA224" s="186">
        <f>SUM(Z224)</f>
        <v>110</v>
      </c>
      <c r="AB224" s="122" t="s">
        <v>50</v>
      </c>
      <c r="AC224" s="142"/>
      <c r="AD224" s="8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1:39" ht="30" customHeight="1">
      <c r="A225" s="16"/>
      <c r="B225" s="16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3"/>
      <c r="R225" s="53"/>
      <c r="S225" s="53"/>
      <c r="T225" s="71" t="s">
        <v>161</v>
      </c>
      <c r="U225" s="93" t="s">
        <v>188</v>
      </c>
      <c r="V225" s="100" t="s">
        <v>50</v>
      </c>
      <c r="W225" s="100" t="s">
        <v>50</v>
      </c>
      <c r="X225" s="160">
        <v>12000</v>
      </c>
      <c r="Y225" s="160">
        <v>12500</v>
      </c>
      <c r="Z225" s="160">
        <v>13000</v>
      </c>
      <c r="AA225" s="160">
        <v>13500</v>
      </c>
      <c r="AB225" s="160">
        <v>13500</v>
      </c>
      <c r="AC225" s="142"/>
      <c r="AD225" s="8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1:39" ht="30.75" customHeight="1">
      <c r="A226" s="16"/>
      <c r="B226" s="16"/>
      <c r="C226" s="52">
        <v>6</v>
      </c>
      <c r="D226" s="52">
        <v>5</v>
      </c>
      <c r="E226" s="52">
        <v>6</v>
      </c>
      <c r="F226" s="52">
        <v>0</v>
      </c>
      <c r="G226" s="52">
        <v>8</v>
      </c>
      <c r="H226" s="52">
        <v>0</v>
      </c>
      <c r="I226" s="52">
        <v>1</v>
      </c>
      <c r="J226" s="52">
        <v>0</v>
      </c>
      <c r="K226" s="52">
        <v>2</v>
      </c>
      <c r="L226" s="52">
        <v>4</v>
      </c>
      <c r="M226" s="52">
        <v>0</v>
      </c>
      <c r="N226" s="52">
        <v>2</v>
      </c>
      <c r="O226" s="52">
        <v>2</v>
      </c>
      <c r="P226" s="52">
        <v>0</v>
      </c>
      <c r="Q226" s="53">
        <v>4</v>
      </c>
      <c r="R226" s="53">
        <v>3</v>
      </c>
      <c r="S226" s="53" t="s">
        <v>245</v>
      </c>
      <c r="T226" s="71" t="s">
        <v>170</v>
      </c>
      <c r="U226" s="93" t="s">
        <v>208</v>
      </c>
      <c r="V226" s="122">
        <v>0</v>
      </c>
      <c r="W226" s="122">
        <v>0</v>
      </c>
      <c r="X226" s="156">
        <v>55</v>
      </c>
      <c r="Y226" s="186">
        <v>70</v>
      </c>
      <c r="Z226" s="186">
        <f>SUM(Y226)</f>
        <v>70</v>
      </c>
      <c r="AA226" s="186">
        <f>SUM(Z226)</f>
        <v>70</v>
      </c>
      <c r="AB226" s="122" t="s">
        <v>50</v>
      </c>
      <c r="AC226" s="142"/>
      <c r="AD226" s="8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1:39" ht="31.5" customHeight="1">
      <c r="A227" s="16"/>
      <c r="B227" s="16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3"/>
      <c r="R227" s="53"/>
      <c r="S227" s="53"/>
      <c r="T227" s="71" t="s">
        <v>171</v>
      </c>
      <c r="U227" s="93" t="s">
        <v>188</v>
      </c>
      <c r="V227" s="100" t="s">
        <v>50</v>
      </c>
      <c r="W227" s="100" t="s">
        <v>50</v>
      </c>
      <c r="X227" s="160">
        <v>4500</v>
      </c>
      <c r="Y227" s="160">
        <v>4700</v>
      </c>
      <c r="Z227" s="160">
        <v>4900</v>
      </c>
      <c r="AA227" s="160">
        <v>5100</v>
      </c>
      <c r="AB227" s="160">
        <v>5100</v>
      </c>
      <c r="AC227" s="142"/>
      <c r="AD227" s="8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1:39" ht="46.5" customHeight="1">
      <c r="A228" s="16"/>
      <c r="B228" s="16"/>
      <c r="C228" s="52">
        <v>6</v>
      </c>
      <c r="D228" s="52">
        <v>5</v>
      </c>
      <c r="E228" s="52">
        <v>6</v>
      </c>
      <c r="F228" s="52">
        <v>0</v>
      </c>
      <c r="G228" s="52">
        <v>8</v>
      </c>
      <c r="H228" s="52">
        <v>0</v>
      </c>
      <c r="I228" s="52">
        <v>1</v>
      </c>
      <c r="J228" s="52">
        <v>0</v>
      </c>
      <c r="K228" s="52">
        <v>2</v>
      </c>
      <c r="L228" s="52">
        <v>4</v>
      </c>
      <c r="M228" s="52">
        <v>0</v>
      </c>
      <c r="N228" s="52">
        <v>2</v>
      </c>
      <c r="O228" s="52">
        <v>2</v>
      </c>
      <c r="P228" s="52">
        <v>0</v>
      </c>
      <c r="Q228" s="53">
        <v>4</v>
      </c>
      <c r="R228" s="53">
        <v>4</v>
      </c>
      <c r="S228" s="53" t="s">
        <v>245</v>
      </c>
      <c r="T228" s="71" t="s">
        <v>162</v>
      </c>
      <c r="U228" s="93" t="s">
        <v>208</v>
      </c>
      <c r="V228" s="122">
        <v>0</v>
      </c>
      <c r="W228" s="122">
        <v>0</v>
      </c>
      <c r="X228" s="156">
        <v>30</v>
      </c>
      <c r="Y228" s="186">
        <v>30</v>
      </c>
      <c r="Z228" s="186">
        <f>SUM(Y228)</f>
        <v>30</v>
      </c>
      <c r="AA228" s="186">
        <f>SUM(Z228)</f>
        <v>30</v>
      </c>
      <c r="AB228" s="122" t="s">
        <v>50</v>
      </c>
      <c r="AC228" s="142"/>
      <c r="AD228" s="8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1:39" ht="31.5" customHeight="1">
      <c r="A229" s="16"/>
      <c r="B229" s="16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3"/>
      <c r="R229" s="53"/>
      <c r="S229" s="53"/>
      <c r="T229" s="71" t="s">
        <v>139</v>
      </c>
      <c r="U229" s="93" t="s">
        <v>188</v>
      </c>
      <c r="V229" s="100" t="s">
        <v>50</v>
      </c>
      <c r="W229" s="100" t="s">
        <v>50</v>
      </c>
      <c r="X229" s="160">
        <v>3000</v>
      </c>
      <c r="Y229" s="160">
        <v>3000</v>
      </c>
      <c r="Z229" s="160">
        <v>4500</v>
      </c>
      <c r="AA229" s="160">
        <v>4500</v>
      </c>
      <c r="AB229" s="160">
        <v>4500</v>
      </c>
      <c r="AC229" s="142"/>
      <c r="AD229" s="8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1:39" ht="36" customHeight="1">
      <c r="A230" s="16"/>
      <c r="B230" s="16"/>
      <c r="C230" s="52">
        <v>6</v>
      </c>
      <c r="D230" s="52">
        <v>5</v>
      </c>
      <c r="E230" s="52">
        <v>6</v>
      </c>
      <c r="F230" s="52">
        <v>0</v>
      </c>
      <c r="G230" s="52">
        <v>8</v>
      </c>
      <c r="H230" s="52">
        <v>0</v>
      </c>
      <c r="I230" s="52">
        <v>1</v>
      </c>
      <c r="J230" s="52">
        <v>0</v>
      </c>
      <c r="K230" s="52">
        <v>2</v>
      </c>
      <c r="L230" s="52">
        <v>4</v>
      </c>
      <c r="M230" s="52">
        <v>0</v>
      </c>
      <c r="N230" s="52">
        <v>2</v>
      </c>
      <c r="O230" s="52">
        <v>2</v>
      </c>
      <c r="P230" s="52">
        <v>0</v>
      </c>
      <c r="Q230" s="53">
        <v>4</v>
      </c>
      <c r="R230" s="53">
        <v>5</v>
      </c>
      <c r="S230" s="53" t="s">
        <v>245</v>
      </c>
      <c r="T230" s="71" t="s">
        <v>322</v>
      </c>
      <c r="U230" s="93" t="s">
        <v>208</v>
      </c>
      <c r="V230" s="122">
        <v>0</v>
      </c>
      <c r="W230" s="122">
        <v>0</v>
      </c>
      <c r="X230" s="156">
        <v>80</v>
      </c>
      <c r="Y230" s="186">
        <v>80</v>
      </c>
      <c r="Z230" s="186">
        <f>SUM(Y230)</f>
        <v>80</v>
      </c>
      <c r="AA230" s="186">
        <f>SUM(Z230)</f>
        <v>80</v>
      </c>
      <c r="AB230" s="122" t="s">
        <v>50</v>
      </c>
      <c r="AC230" s="142"/>
      <c r="AD230" s="8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1:39" s="181" customFormat="1" ht="31.5" customHeight="1">
      <c r="A231" s="199"/>
      <c r="B231" s="19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60"/>
      <c r="R231" s="60"/>
      <c r="S231" s="60"/>
      <c r="T231" s="71" t="s">
        <v>168</v>
      </c>
      <c r="U231" s="93" t="s">
        <v>188</v>
      </c>
      <c r="V231" s="100" t="s">
        <v>50</v>
      </c>
      <c r="W231" s="100" t="s">
        <v>50</v>
      </c>
      <c r="X231" s="160">
        <v>185</v>
      </c>
      <c r="Y231" s="160">
        <v>185</v>
      </c>
      <c r="Z231" s="160">
        <v>185</v>
      </c>
      <c r="AA231" s="202">
        <v>185</v>
      </c>
      <c r="AB231" s="202">
        <v>185</v>
      </c>
      <c r="AC231" s="200"/>
      <c r="AD231" s="135"/>
      <c r="AE231" s="201"/>
      <c r="AF231" s="201"/>
      <c r="AG231" s="201"/>
      <c r="AH231" s="201"/>
      <c r="AI231" s="201"/>
      <c r="AJ231" s="201"/>
      <c r="AK231" s="201"/>
      <c r="AL231" s="201"/>
      <c r="AM231" s="201"/>
    </row>
    <row r="232" spans="1:39" ht="32.25" customHeight="1">
      <c r="A232" s="16"/>
      <c r="B232" s="16"/>
      <c r="C232" s="52">
        <v>6</v>
      </c>
      <c r="D232" s="52">
        <v>5</v>
      </c>
      <c r="E232" s="52">
        <v>6</v>
      </c>
      <c r="F232" s="52">
        <v>0</v>
      </c>
      <c r="G232" s="52">
        <v>8</v>
      </c>
      <c r="H232" s="52">
        <v>0</v>
      </c>
      <c r="I232" s="52">
        <v>1</v>
      </c>
      <c r="J232" s="52">
        <v>0</v>
      </c>
      <c r="K232" s="52">
        <v>2</v>
      </c>
      <c r="L232" s="52">
        <v>4</v>
      </c>
      <c r="M232" s="52">
        <v>0</v>
      </c>
      <c r="N232" s="52">
        <v>2</v>
      </c>
      <c r="O232" s="52">
        <v>2</v>
      </c>
      <c r="P232" s="52">
        <v>0</v>
      </c>
      <c r="Q232" s="53">
        <v>4</v>
      </c>
      <c r="R232" s="53">
        <v>8</v>
      </c>
      <c r="S232" s="53" t="s">
        <v>245</v>
      </c>
      <c r="T232" s="219" t="s">
        <v>172</v>
      </c>
      <c r="U232" s="93" t="s">
        <v>208</v>
      </c>
      <c r="V232" s="122">
        <v>0</v>
      </c>
      <c r="W232" s="122">
        <v>0</v>
      </c>
      <c r="X232" s="156">
        <v>0</v>
      </c>
      <c r="Y232" s="186">
        <v>80</v>
      </c>
      <c r="Z232" s="186">
        <f>SUM(Y232)</f>
        <v>80</v>
      </c>
      <c r="AA232" s="186">
        <f>SUM(Z232)</f>
        <v>80</v>
      </c>
      <c r="AB232" s="122" t="s">
        <v>50</v>
      </c>
      <c r="AC232" s="142"/>
      <c r="AD232" s="8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1:39" ht="31.5" customHeight="1">
      <c r="A233" s="16"/>
      <c r="B233" s="16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3"/>
      <c r="R233" s="53"/>
      <c r="S233" s="53"/>
      <c r="T233" s="71" t="s">
        <v>140</v>
      </c>
      <c r="U233" s="93" t="s">
        <v>188</v>
      </c>
      <c r="V233" s="100" t="s">
        <v>50</v>
      </c>
      <c r="W233" s="100" t="s">
        <v>50</v>
      </c>
      <c r="X233" s="160" t="s">
        <v>50</v>
      </c>
      <c r="Y233" s="160">
        <v>3500</v>
      </c>
      <c r="Z233" s="160">
        <v>3500</v>
      </c>
      <c r="AA233" s="160">
        <v>3500</v>
      </c>
      <c r="AB233" s="160">
        <v>3500</v>
      </c>
      <c r="AC233" s="142"/>
      <c r="AD233" s="8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1:39" ht="30" customHeight="1">
      <c r="A234" s="16"/>
      <c r="B234" s="16"/>
      <c r="C234" s="52">
        <v>6</v>
      </c>
      <c r="D234" s="52">
        <v>5</v>
      </c>
      <c r="E234" s="52">
        <v>6</v>
      </c>
      <c r="F234" s="52">
        <v>0</v>
      </c>
      <c r="G234" s="52">
        <v>8</v>
      </c>
      <c r="H234" s="52">
        <v>0</v>
      </c>
      <c r="I234" s="52">
        <v>1</v>
      </c>
      <c r="J234" s="52">
        <v>0</v>
      </c>
      <c r="K234" s="52">
        <v>2</v>
      </c>
      <c r="L234" s="52">
        <v>4</v>
      </c>
      <c r="M234" s="52">
        <v>0</v>
      </c>
      <c r="N234" s="52">
        <v>2</v>
      </c>
      <c r="O234" s="52">
        <v>2</v>
      </c>
      <c r="P234" s="52">
        <v>0</v>
      </c>
      <c r="Q234" s="53">
        <v>4</v>
      </c>
      <c r="R234" s="53">
        <v>9</v>
      </c>
      <c r="S234" s="53" t="s">
        <v>245</v>
      </c>
      <c r="T234" s="71" t="s">
        <v>173</v>
      </c>
      <c r="U234" s="93" t="s">
        <v>208</v>
      </c>
      <c r="V234" s="122">
        <v>0</v>
      </c>
      <c r="W234" s="122">
        <v>0</v>
      </c>
      <c r="X234" s="156">
        <v>30</v>
      </c>
      <c r="Y234" s="186">
        <v>30</v>
      </c>
      <c r="Z234" s="186">
        <f>SUM(Y234)</f>
        <v>30</v>
      </c>
      <c r="AA234" s="186">
        <f>SUM(Z234)</f>
        <v>30</v>
      </c>
      <c r="AB234" s="122" t="s">
        <v>50</v>
      </c>
      <c r="AC234" s="142"/>
      <c r="AD234" s="8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1:39" ht="34.15" customHeight="1">
      <c r="A235" s="16"/>
      <c r="B235" s="16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3"/>
      <c r="R235" s="53"/>
      <c r="S235" s="53"/>
      <c r="T235" s="71" t="s">
        <v>141</v>
      </c>
      <c r="U235" s="93" t="s">
        <v>188</v>
      </c>
      <c r="V235" s="100" t="s">
        <v>50</v>
      </c>
      <c r="W235" s="100" t="s">
        <v>50</v>
      </c>
      <c r="X235" s="160">
        <v>12000</v>
      </c>
      <c r="Y235" s="160">
        <v>12500</v>
      </c>
      <c r="Z235" s="160">
        <v>13000</v>
      </c>
      <c r="AA235" s="160">
        <v>13500</v>
      </c>
      <c r="AB235" s="160">
        <v>13500</v>
      </c>
      <c r="AC235" s="142"/>
      <c r="AD235" s="8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1:39" ht="33" customHeight="1">
      <c r="A236" s="16"/>
      <c r="B236" s="16"/>
      <c r="C236" s="52">
        <v>6</v>
      </c>
      <c r="D236" s="52">
        <v>5</v>
      </c>
      <c r="E236" s="52">
        <v>6</v>
      </c>
      <c r="F236" s="52">
        <v>0</v>
      </c>
      <c r="G236" s="52">
        <v>8</v>
      </c>
      <c r="H236" s="52">
        <v>0</v>
      </c>
      <c r="I236" s="52">
        <v>1</v>
      </c>
      <c r="J236" s="52">
        <v>0</v>
      </c>
      <c r="K236" s="52">
        <v>2</v>
      </c>
      <c r="L236" s="52">
        <v>4</v>
      </c>
      <c r="M236" s="52">
        <v>0</v>
      </c>
      <c r="N236" s="52">
        <v>2</v>
      </c>
      <c r="O236" s="52">
        <v>2</v>
      </c>
      <c r="P236" s="52">
        <v>0</v>
      </c>
      <c r="Q236" s="53">
        <v>5</v>
      </c>
      <c r="R236" s="53">
        <v>0</v>
      </c>
      <c r="S236" s="53" t="s">
        <v>245</v>
      </c>
      <c r="T236" s="71" t="s">
        <v>174</v>
      </c>
      <c r="U236" s="93" t="s">
        <v>208</v>
      </c>
      <c r="V236" s="122">
        <v>0</v>
      </c>
      <c r="W236" s="122">
        <v>0</v>
      </c>
      <c r="X236" s="156">
        <v>90</v>
      </c>
      <c r="Y236" s="186">
        <v>120</v>
      </c>
      <c r="Z236" s="186">
        <f>SUM(Y236)</f>
        <v>120</v>
      </c>
      <c r="AA236" s="186">
        <f>SUM(Z236)</f>
        <v>120</v>
      </c>
      <c r="AB236" s="122" t="s">
        <v>50</v>
      </c>
      <c r="AC236" s="142"/>
      <c r="AD236" s="8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1:39" ht="29.25" customHeight="1">
      <c r="A237" s="16"/>
      <c r="B237" s="16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3"/>
      <c r="R237" s="53"/>
      <c r="S237" s="53"/>
      <c r="T237" s="71" t="s">
        <v>142</v>
      </c>
      <c r="U237" s="93" t="s">
        <v>188</v>
      </c>
      <c r="V237" s="100" t="s">
        <v>50</v>
      </c>
      <c r="W237" s="100" t="s">
        <v>50</v>
      </c>
      <c r="X237" s="160">
        <v>400</v>
      </c>
      <c r="Y237" s="160">
        <v>400</v>
      </c>
      <c r="Z237" s="160">
        <v>400</v>
      </c>
      <c r="AA237" s="160">
        <v>400</v>
      </c>
      <c r="AB237" s="160">
        <v>400</v>
      </c>
      <c r="AC237" s="142"/>
      <c r="AD237" s="8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1:39" ht="32.25" customHeight="1">
      <c r="A238" s="16"/>
      <c r="B238" s="16"/>
      <c r="C238" s="52">
        <v>6</v>
      </c>
      <c r="D238" s="52">
        <v>5</v>
      </c>
      <c r="E238" s="52">
        <v>6</v>
      </c>
      <c r="F238" s="52">
        <v>0</v>
      </c>
      <c r="G238" s="52">
        <v>8</v>
      </c>
      <c r="H238" s="52">
        <v>0</v>
      </c>
      <c r="I238" s="52">
        <v>1</v>
      </c>
      <c r="J238" s="52">
        <v>0</v>
      </c>
      <c r="K238" s="52">
        <v>2</v>
      </c>
      <c r="L238" s="52">
        <v>4</v>
      </c>
      <c r="M238" s="52">
        <v>0</v>
      </c>
      <c r="N238" s="52">
        <v>2</v>
      </c>
      <c r="O238" s="52">
        <v>2</v>
      </c>
      <c r="P238" s="52">
        <v>0</v>
      </c>
      <c r="Q238" s="53">
        <v>5</v>
      </c>
      <c r="R238" s="53">
        <v>1</v>
      </c>
      <c r="S238" s="53" t="s">
        <v>245</v>
      </c>
      <c r="T238" s="71" t="s">
        <v>175</v>
      </c>
      <c r="U238" s="93" t="s">
        <v>208</v>
      </c>
      <c r="V238" s="122">
        <v>0</v>
      </c>
      <c r="W238" s="122">
        <v>0</v>
      </c>
      <c r="X238" s="156">
        <v>40</v>
      </c>
      <c r="Y238" s="186">
        <v>70</v>
      </c>
      <c r="Z238" s="186">
        <f>SUM(Y238)</f>
        <v>70</v>
      </c>
      <c r="AA238" s="186">
        <f>SUM(Z238)</f>
        <v>70</v>
      </c>
      <c r="AB238" s="122" t="s">
        <v>50</v>
      </c>
      <c r="AC238" s="142"/>
      <c r="AD238" s="8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1:39" ht="34.9" customHeight="1">
      <c r="A239" s="16"/>
      <c r="B239" s="16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3"/>
      <c r="R239" s="53"/>
      <c r="S239" s="53"/>
      <c r="T239" s="71" t="s">
        <v>143</v>
      </c>
      <c r="U239" s="93" t="s">
        <v>188</v>
      </c>
      <c r="V239" s="100" t="s">
        <v>50</v>
      </c>
      <c r="W239" s="100" t="s">
        <v>50</v>
      </c>
      <c r="X239" s="160">
        <v>2500</v>
      </c>
      <c r="Y239" s="160">
        <v>2500</v>
      </c>
      <c r="Z239" s="160">
        <v>2500</v>
      </c>
      <c r="AA239" s="160">
        <v>2500</v>
      </c>
      <c r="AB239" s="160">
        <v>2500</v>
      </c>
      <c r="AC239" s="142"/>
      <c r="AD239" s="8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1:39" ht="38.25" customHeight="1">
      <c r="A240" s="16"/>
      <c r="B240" s="16"/>
      <c r="C240" s="52">
        <v>6</v>
      </c>
      <c r="D240" s="52">
        <v>5</v>
      </c>
      <c r="E240" s="52">
        <v>6</v>
      </c>
      <c r="F240" s="52">
        <v>0</v>
      </c>
      <c r="G240" s="52">
        <v>8</v>
      </c>
      <c r="H240" s="52">
        <v>0</v>
      </c>
      <c r="I240" s="52">
        <v>1</v>
      </c>
      <c r="J240" s="52">
        <v>0</v>
      </c>
      <c r="K240" s="52">
        <v>2</v>
      </c>
      <c r="L240" s="52">
        <v>4</v>
      </c>
      <c r="M240" s="52">
        <v>0</v>
      </c>
      <c r="N240" s="52">
        <v>2</v>
      </c>
      <c r="O240" s="52">
        <v>2</v>
      </c>
      <c r="P240" s="52">
        <v>0</v>
      </c>
      <c r="Q240" s="53">
        <v>5</v>
      </c>
      <c r="R240" s="53">
        <v>2</v>
      </c>
      <c r="S240" s="53" t="s">
        <v>245</v>
      </c>
      <c r="T240" s="71" t="s">
        <v>176</v>
      </c>
      <c r="U240" s="93" t="s">
        <v>208</v>
      </c>
      <c r="V240" s="122">
        <v>0</v>
      </c>
      <c r="W240" s="122">
        <v>0</v>
      </c>
      <c r="X240" s="156">
        <v>590</v>
      </c>
      <c r="Y240" s="186">
        <v>90</v>
      </c>
      <c r="Z240" s="186">
        <f>SUM(Y240)</f>
        <v>90</v>
      </c>
      <c r="AA240" s="186">
        <f>SUM(Z240)</f>
        <v>90</v>
      </c>
      <c r="AB240" s="122" t="s">
        <v>50</v>
      </c>
      <c r="AC240" s="142"/>
      <c r="AD240" s="8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1:39" ht="33" customHeight="1">
      <c r="A241" s="16"/>
      <c r="B241" s="16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3"/>
      <c r="R241" s="53"/>
      <c r="S241" s="53"/>
      <c r="T241" s="71" t="s">
        <v>144</v>
      </c>
      <c r="U241" s="93" t="s">
        <v>188</v>
      </c>
      <c r="V241" s="100" t="s">
        <v>50</v>
      </c>
      <c r="W241" s="100" t="s">
        <v>50</v>
      </c>
      <c r="X241" s="160">
        <v>7500</v>
      </c>
      <c r="Y241" s="160">
        <v>7600</v>
      </c>
      <c r="Z241" s="160">
        <v>7700</v>
      </c>
      <c r="AA241" s="160">
        <v>7800</v>
      </c>
      <c r="AB241" s="160">
        <v>7800</v>
      </c>
      <c r="AC241" s="142"/>
      <c r="AD241" s="8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1:39" ht="36" customHeight="1">
      <c r="A242" s="16"/>
      <c r="B242" s="16"/>
      <c r="C242" s="52">
        <v>6</v>
      </c>
      <c r="D242" s="52">
        <v>5</v>
      </c>
      <c r="E242" s="52">
        <v>6</v>
      </c>
      <c r="F242" s="52">
        <v>0</v>
      </c>
      <c r="G242" s="52">
        <v>8</v>
      </c>
      <c r="H242" s="52">
        <v>0</v>
      </c>
      <c r="I242" s="52">
        <v>1</v>
      </c>
      <c r="J242" s="52">
        <v>0</v>
      </c>
      <c r="K242" s="52">
        <v>2</v>
      </c>
      <c r="L242" s="52">
        <v>4</v>
      </c>
      <c r="M242" s="52">
        <v>0</v>
      </c>
      <c r="N242" s="52">
        <v>2</v>
      </c>
      <c r="O242" s="52">
        <v>2</v>
      </c>
      <c r="P242" s="52">
        <v>0</v>
      </c>
      <c r="Q242" s="53">
        <v>5</v>
      </c>
      <c r="R242" s="53">
        <v>6</v>
      </c>
      <c r="S242" s="53" t="s">
        <v>245</v>
      </c>
      <c r="T242" s="71" t="s">
        <v>177</v>
      </c>
      <c r="U242" s="93" t="s">
        <v>208</v>
      </c>
      <c r="V242" s="122">
        <v>0</v>
      </c>
      <c r="W242" s="122">
        <v>0</v>
      </c>
      <c r="X242" s="156">
        <v>140</v>
      </c>
      <c r="Y242" s="186">
        <v>140</v>
      </c>
      <c r="Z242" s="186">
        <f>SUM(Y242)</f>
        <v>140</v>
      </c>
      <c r="AA242" s="186">
        <f>SUM(Z242)</f>
        <v>140</v>
      </c>
      <c r="AB242" s="122" t="s">
        <v>50</v>
      </c>
      <c r="AC242" s="142"/>
      <c r="AD242" s="8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1:39" ht="30" customHeight="1">
      <c r="A243" s="16"/>
      <c r="B243" s="16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3"/>
      <c r="R243" s="53"/>
      <c r="S243" s="53"/>
      <c r="T243" s="71" t="s">
        <v>145</v>
      </c>
      <c r="U243" s="93" t="s">
        <v>188</v>
      </c>
      <c r="V243" s="100" t="s">
        <v>50</v>
      </c>
      <c r="W243" s="100" t="s">
        <v>50</v>
      </c>
      <c r="X243" s="160">
        <v>8</v>
      </c>
      <c r="Y243" s="160">
        <v>10</v>
      </c>
      <c r="Z243" s="160">
        <v>10</v>
      </c>
      <c r="AA243" s="160">
        <v>10</v>
      </c>
      <c r="AB243" s="160">
        <v>10</v>
      </c>
      <c r="AC243" s="142"/>
      <c r="AD243" s="8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1:39" ht="46.5" customHeight="1">
      <c r="A244" s="16"/>
      <c r="B244" s="16"/>
      <c r="C244" s="232">
        <v>6</v>
      </c>
      <c r="D244" s="232">
        <v>5</v>
      </c>
      <c r="E244" s="232">
        <v>6</v>
      </c>
      <c r="F244" s="76">
        <v>0</v>
      </c>
      <c r="G244" s="76">
        <v>8</v>
      </c>
      <c r="H244" s="76">
        <v>0</v>
      </c>
      <c r="I244" s="76">
        <v>1</v>
      </c>
      <c r="J244" s="76">
        <v>0</v>
      </c>
      <c r="K244" s="76">
        <v>2</v>
      </c>
      <c r="L244" s="76">
        <v>4</v>
      </c>
      <c r="M244" s="76">
        <v>2</v>
      </c>
      <c r="N244" s="76">
        <v>2</v>
      </c>
      <c r="O244" s="76">
        <v>2</v>
      </c>
      <c r="P244" s="76">
        <v>0</v>
      </c>
      <c r="Q244" s="53"/>
      <c r="R244" s="53"/>
      <c r="S244" s="53"/>
      <c r="T244" s="9" t="s">
        <v>178</v>
      </c>
      <c r="U244" s="10" t="s">
        <v>208</v>
      </c>
      <c r="V244" s="122">
        <v>382.6</v>
      </c>
      <c r="W244" s="102">
        <v>90</v>
      </c>
      <c r="X244" s="150">
        <v>0</v>
      </c>
      <c r="Y244" s="186">
        <v>0</v>
      </c>
      <c r="Z244" s="186">
        <v>0</v>
      </c>
      <c r="AA244" s="186">
        <v>0</v>
      </c>
      <c r="AB244" s="102" t="s">
        <v>50</v>
      </c>
      <c r="AC244" s="14">
        <v>2015</v>
      </c>
      <c r="AD244" s="8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1:39" ht="73.5" customHeight="1">
      <c r="A245" s="16"/>
      <c r="B245" s="16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3"/>
      <c r="R245" s="53"/>
      <c r="S245" s="53"/>
      <c r="T245" s="71" t="s">
        <v>127</v>
      </c>
      <c r="U245" s="10" t="s">
        <v>189</v>
      </c>
      <c r="V245" s="122">
        <f>V244/V204*100</f>
        <v>35.736969923407443</v>
      </c>
      <c r="W245" s="122">
        <f>W244/W204*100</f>
        <v>9</v>
      </c>
      <c r="X245" s="186">
        <f>X244/X204*100</f>
        <v>0</v>
      </c>
      <c r="Y245" s="94">
        <v>0</v>
      </c>
      <c r="Z245" s="94">
        <v>0</v>
      </c>
      <c r="AA245" s="94">
        <v>0</v>
      </c>
      <c r="AB245" s="102">
        <v>35.700000000000003</v>
      </c>
      <c r="AC245" s="142">
        <v>2014</v>
      </c>
      <c r="AD245" s="8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1:39" ht="30.75" hidden="1" customHeight="1">
      <c r="A246" s="16"/>
      <c r="B246" s="16"/>
      <c r="C246" s="52">
        <v>6</v>
      </c>
      <c r="D246" s="52">
        <v>5</v>
      </c>
      <c r="E246" s="52">
        <v>6</v>
      </c>
      <c r="F246" s="52">
        <v>0</v>
      </c>
      <c r="G246" s="52">
        <v>8</v>
      </c>
      <c r="H246" s="52">
        <v>0</v>
      </c>
      <c r="I246" s="52">
        <v>1</v>
      </c>
      <c r="J246" s="52">
        <v>0</v>
      </c>
      <c r="K246" s="52">
        <v>2</v>
      </c>
      <c r="L246" s="52">
        <v>4</v>
      </c>
      <c r="M246" s="52">
        <v>0</v>
      </c>
      <c r="N246" s="52">
        <v>2</v>
      </c>
      <c r="O246" s="52">
        <v>2</v>
      </c>
      <c r="P246" s="129">
        <v>2</v>
      </c>
      <c r="Q246" s="53">
        <v>5</v>
      </c>
      <c r="R246" s="53">
        <v>8</v>
      </c>
      <c r="S246" s="53" t="s">
        <v>244</v>
      </c>
      <c r="T246" s="71" t="s">
        <v>179</v>
      </c>
      <c r="U246" s="10" t="s">
        <v>208</v>
      </c>
      <c r="V246" s="122">
        <v>0</v>
      </c>
      <c r="W246" s="122">
        <v>0</v>
      </c>
      <c r="X246" s="115">
        <v>0</v>
      </c>
      <c r="Y246" s="186">
        <v>0</v>
      </c>
      <c r="Z246" s="186">
        <f>SUM(Y246)</f>
        <v>0</v>
      </c>
      <c r="AA246" s="186">
        <f>SUM(Z246)</f>
        <v>0</v>
      </c>
      <c r="AB246" s="143" t="s">
        <v>50</v>
      </c>
      <c r="AC246" s="142"/>
      <c r="AD246" s="8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1:39" ht="29.25" hidden="1" customHeight="1">
      <c r="A247" s="16"/>
      <c r="B247" s="16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3"/>
      <c r="R247" s="53"/>
      <c r="S247" s="53"/>
      <c r="T247" s="71" t="s">
        <v>163</v>
      </c>
      <c r="U247" s="93" t="s">
        <v>188</v>
      </c>
      <c r="V247" s="100" t="s">
        <v>50</v>
      </c>
      <c r="W247" s="100" t="s">
        <v>50</v>
      </c>
      <c r="X247" s="160">
        <v>0</v>
      </c>
      <c r="Y247" s="160">
        <v>0</v>
      </c>
      <c r="Z247" s="160">
        <v>0</v>
      </c>
      <c r="AA247" s="160">
        <v>0</v>
      </c>
      <c r="AB247" s="160">
        <v>0</v>
      </c>
      <c r="AC247" s="142"/>
      <c r="AD247" s="8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1:39" ht="33.75" customHeight="1">
      <c r="A248" s="16"/>
      <c r="B248" s="16"/>
      <c r="C248" s="52">
        <v>6</v>
      </c>
      <c r="D248" s="52">
        <v>5</v>
      </c>
      <c r="E248" s="52">
        <v>6</v>
      </c>
      <c r="F248" s="52">
        <v>0</v>
      </c>
      <c r="G248" s="52">
        <v>8</v>
      </c>
      <c r="H248" s="52">
        <v>0</v>
      </c>
      <c r="I248" s="52">
        <v>1</v>
      </c>
      <c r="J248" s="52">
        <v>0</v>
      </c>
      <c r="K248" s="52">
        <v>2</v>
      </c>
      <c r="L248" s="52">
        <v>4</v>
      </c>
      <c r="M248" s="52">
        <v>0</v>
      </c>
      <c r="N248" s="52">
        <v>2</v>
      </c>
      <c r="O248" s="52">
        <v>2</v>
      </c>
      <c r="P248" s="129">
        <v>2</v>
      </c>
      <c r="Q248" s="53">
        <v>5</v>
      </c>
      <c r="R248" s="53">
        <v>9</v>
      </c>
      <c r="S248" s="53" t="s">
        <v>244</v>
      </c>
      <c r="T248" s="71" t="s">
        <v>90</v>
      </c>
      <c r="U248" s="93" t="s">
        <v>208</v>
      </c>
      <c r="V248" s="122">
        <v>0</v>
      </c>
      <c r="W248" s="122">
        <v>0</v>
      </c>
      <c r="X248" s="156">
        <v>0</v>
      </c>
      <c r="Y248" s="186">
        <v>70</v>
      </c>
      <c r="Z248" s="186">
        <f>SUM(Y248)</f>
        <v>70</v>
      </c>
      <c r="AA248" s="186">
        <f>SUM(Z248)</f>
        <v>70</v>
      </c>
      <c r="AB248" s="143" t="s">
        <v>50</v>
      </c>
      <c r="AC248" s="142"/>
      <c r="AD248" s="8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1:39" ht="30.75" customHeight="1">
      <c r="A249" s="16"/>
      <c r="B249" s="16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3"/>
      <c r="R249" s="53"/>
      <c r="S249" s="53"/>
      <c r="T249" s="71" t="s">
        <v>151</v>
      </c>
      <c r="U249" s="93" t="s">
        <v>188</v>
      </c>
      <c r="V249" s="100" t="s">
        <v>50</v>
      </c>
      <c r="W249" s="100" t="s">
        <v>50</v>
      </c>
      <c r="X249" s="160" t="s">
        <v>50</v>
      </c>
      <c r="Y249" s="160">
        <v>2500</v>
      </c>
      <c r="Z249" s="160">
        <v>3000</v>
      </c>
      <c r="AA249" s="160">
        <v>3000</v>
      </c>
      <c r="AB249" s="160">
        <v>3000</v>
      </c>
      <c r="AC249" s="142"/>
      <c r="AD249" s="8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1:39" ht="32.25" customHeight="1">
      <c r="A250" s="16"/>
      <c r="B250" s="16"/>
      <c r="C250" s="52">
        <v>6</v>
      </c>
      <c r="D250" s="52">
        <v>5</v>
      </c>
      <c r="E250" s="52">
        <v>6</v>
      </c>
      <c r="F250" s="52">
        <v>0</v>
      </c>
      <c r="G250" s="52">
        <v>8</v>
      </c>
      <c r="H250" s="52">
        <v>0</v>
      </c>
      <c r="I250" s="52">
        <v>1</v>
      </c>
      <c r="J250" s="52">
        <v>0</v>
      </c>
      <c r="K250" s="52">
        <v>2</v>
      </c>
      <c r="L250" s="52">
        <v>4</v>
      </c>
      <c r="M250" s="52">
        <v>0</v>
      </c>
      <c r="N250" s="52">
        <v>2</v>
      </c>
      <c r="O250" s="52">
        <v>2</v>
      </c>
      <c r="P250" s="129">
        <v>2</v>
      </c>
      <c r="Q250" s="53">
        <v>6</v>
      </c>
      <c r="R250" s="53">
        <v>0</v>
      </c>
      <c r="S250" s="53" t="s">
        <v>244</v>
      </c>
      <c r="T250" s="71" t="s">
        <v>89</v>
      </c>
      <c r="U250" s="93" t="s">
        <v>208</v>
      </c>
      <c r="V250" s="122">
        <v>0</v>
      </c>
      <c r="W250" s="122">
        <v>0</v>
      </c>
      <c r="X250" s="156">
        <v>18</v>
      </c>
      <c r="Y250" s="186">
        <v>20</v>
      </c>
      <c r="Z250" s="186">
        <f>SUM(Y250)</f>
        <v>20</v>
      </c>
      <c r="AA250" s="186">
        <f>SUM(Z250)</f>
        <v>20</v>
      </c>
      <c r="AB250" s="143" t="s">
        <v>50</v>
      </c>
      <c r="AC250" s="142"/>
      <c r="AD250" s="8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1:39" ht="34.15" customHeight="1">
      <c r="A251" s="16"/>
      <c r="B251" s="16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3"/>
      <c r="R251" s="53"/>
      <c r="S251" s="53"/>
      <c r="T251" s="71" t="s">
        <v>164</v>
      </c>
      <c r="U251" s="93" t="s">
        <v>188</v>
      </c>
      <c r="V251" s="100" t="s">
        <v>50</v>
      </c>
      <c r="W251" s="100" t="s">
        <v>50</v>
      </c>
      <c r="X251" s="160">
        <v>285</v>
      </c>
      <c r="Y251" s="160">
        <v>290</v>
      </c>
      <c r="Z251" s="160">
        <v>290</v>
      </c>
      <c r="AA251" s="160">
        <v>290</v>
      </c>
      <c r="AB251" s="160">
        <v>290</v>
      </c>
      <c r="AC251" s="142"/>
      <c r="AD251" s="8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1:39" s="228" customFormat="1" ht="27.75" hidden="1" customHeight="1">
      <c r="A252" s="221"/>
      <c r="B252" s="221"/>
      <c r="C252" s="163">
        <v>6</v>
      </c>
      <c r="D252" s="163">
        <v>5</v>
      </c>
      <c r="E252" s="163">
        <v>6</v>
      </c>
      <c r="F252" s="163">
        <v>0</v>
      </c>
      <c r="G252" s="163">
        <v>8</v>
      </c>
      <c r="H252" s="163">
        <v>0</v>
      </c>
      <c r="I252" s="163">
        <v>1</v>
      </c>
      <c r="J252" s="163">
        <v>0</v>
      </c>
      <c r="K252" s="163">
        <v>2</v>
      </c>
      <c r="L252" s="163">
        <v>4</v>
      </c>
      <c r="M252" s="163">
        <v>0</v>
      </c>
      <c r="N252" s="163">
        <v>2</v>
      </c>
      <c r="O252" s="163">
        <v>2</v>
      </c>
      <c r="P252" s="222">
        <v>2</v>
      </c>
      <c r="Q252" s="164">
        <v>6</v>
      </c>
      <c r="R252" s="164">
        <v>1</v>
      </c>
      <c r="S252" s="164" t="s">
        <v>244</v>
      </c>
      <c r="T252" s="219" t="s">
        <v>146</v>
      </c>
      <c r="U252" s="220" t="s">
        <v>208</v>
      </c>
      <c r="V252" s="223">
        <v>0</v>
      </c>
      <c r="W252" s="223">
        <v>0</v>
      </c>
      <c r="X252" s="115">
        <v>0</v>
      </c>
      <c r="Y252" s="115">
        <v>0</v>
      </c>
      <c r="Z252" s="115">
        <f>SUM(Y252)</f>
        <v>0</v>
      </c>
      <c r="AA252" s="115">
        <f>SUM(Z252)</f>
        <v>0</v>
      </c>
      <c r="AB252" s="224" t="s">
        <v>50</v>
      </c>
      <c r="AC252" s="225"/>
      <c r="AD252" s="226"/>
      <c r="AE252" s="227"/>
      <c r="AF252" s="227"/>
      <c r="AG252" s="227"/>
      <c r="AH252" s="227"/>
      <c r="AI252" s="227"/>
      <c r="AJ252" s="227"/>
      <c r="AK252" s="227"/>
      <c r="AL252" s="227"/>
      <c r="AM252" s="227"/>
    </row>
    <row r="253" spans="1:39" s="228" customFormat="1" ht="24.75" hidden="1" customHeight="1">
      <c r="A253" s="221"/>
      <c r="B253" s="221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4"/>
      <c r="R253" s="164"/>
      <c r="S253" s="164"/>
      <c r="T253" s="219" t="s">
        <v>165</v>
      </c>
      <c r="U253" s="220" t="s">
        <v>188</v>
      </c>
      <c r="V253" s="229" t="s">
        <v>50</v>
      </c>
      <c r="W253" s="229" t="s">
        <v>50</v>
      </c>
      <c r="X253" s="230">
        <v>0</v>
      </c>
      <c r="Y253" s="230">
        <v>0</v>
      </c>
      <c r="Z253" s="230">
        <v>0</v>
      </c>
      <c r="AA253" s="230">
        <v>0</v>
      </c>
      <c r="AB253" s="230">
        <v>0</v>
      </c>
      <c r="AC253" s="225"/>
      <c r="AD253" s="226"/>
      <c r="AE253" s="227"/>
      <c r="AF253" s="227"/>
      <c r="AG253" s="227"/>
      <c r="AH253" s="227"/>
      <c r="AI253" s="227"/>
      <c r="AJ253" s="227"/>
      <c r="AK253" s="227"/>
      <c r="AL253" s="227"/>
      <c r="AM253" s="227"/>
    </row>
    <row r="254" spans="1:39" s="228" customFormat="1" ht="33" hidden="1" customHeight="1">
      <c r="A254" s="221"/>
      <c r="B254" s="221"/>
      <c r="C254" s="163">
        <v>6</v>
      </c>
      <c r="D254" s="163">
        <v>5</v>
      </c>
      <c r="E254" s="163">
        <v>6</v>
      </c>
      <c r="F254" s="163">
        <v>0</v>
      </c>
      <c r="G254" s="163">
        <v>8</v>
      </c>
      <c r="H254" s="163">
        <v>0</v>
      </c>
      <c r="I254" s="163">
        <v>1</v>
      </c>
      <c r="J254" s="163">
        <v>0</v>
      </c>
      <c r="K254" s="163">
        <v>2</v>
      </c>
      <c r="L254" s="163">
        <v>4</v>
      </c>
      <c r="M254" s="163">
        <v>0</v>
      </c>
      <c r="N254" s="163">
        <v>2</v>
      </c>
      <c r="O254" s="163">
        <v>2</v>
      </c>
      <c r="P254" s="222">
        <v>2</v>
      </c>
      <c r="Q254" s="164">
        <v>6</v>
      </c>
      <c r="R254" s="164">
        <v>2</v>
      </c>
      <c r="S254" s="164" t="s">
        <v>244</v>
      </c>
      <c r="T254" s="219" t="s">
        <v>138</v>
      </c>
      <c r="U254" s="220" t="s">
        <v>208</v>
      </c>
      <c r="V254" s="223">
        <v>0</v>
      </c>
      <c r="W254" s="223">
        <v>0</v>
      </c>
      <c r="X254" s="115">
        <v>0</v>
      </c>
      <c r="Y254" s="115">
        <v>0</v>
      </c>
      <c r="Z254" s="115">
        <f>SUM(Y254)</f>
        <v>0</v>
      </c>
      <c r="AA254" s="115">
        <f>SUM(Z254)</f>
        <v>0</v>
      </c>
      <c r="AB254" s="224" t="s">
        <v>50</v>
      </c>
      <c r="AC254" s="225"/>
      <c r="AD254" s="226"/>
      <c r="AE254" s="227"/>
      <c r="AF254" s="227"/>
      <c r="AG254" s="227"/>
      <c r="AH254" s="227"/>
      <c r="AI254" s="227"/>
      <c r="AJ254" s="227"/>
      <c r="AK254" s="227"/>
      <c r="AL254" s="227"/>
      <c r="AM254" s="227"/>
    </row>
    <row r="255" spans="1:39" s="228" customFormat="1" ht="30.75" hidden="1" customHeight="1">
      <c r="A255" s="221"/>
      <c r="B255" s="221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4"/>
      <c r="R255" s="164"/>
      <c r="S255" s="164"/>
      <c r="T255" s="219" t="s">
        <v>166</v>
      </c>
      <c r="U255" s="220" t="s">
        <v>188</v>
      </c>
      <c r="V255" s="229" t="s">
        <v>50</v>
      </c>
      <c r="W255" s="229" t="s">
        <v>50</v>
      </c>
      <c r="X255" s="230">
        <v>0</v>
      </c>
      <c r="Y255" s="230">
        <v>0</v>
      </c>
      <c r="Z255" s="230">
        <v>0</v>
      </c>
      <c r="AA255" s="230">
        <v>0</v>
      </c>
      <c r="AB255" s="231">
        <v>0</v>
      </c>
      <c r="AC255" s="225"/>
      <c r="AD255" s="226"/>
      <c r="AE255" s="227"/>
      <c r="AF255" s="227"/>
      <c r="AG255" s="227"/>
      <c r="AH255" s="227"/>
      <c r="AI255" s="227"/>
      <c r="AJ255" s="227"/>
      <c r="AK255" s="227"/>
      <c r="AL255" s="227"/>
      <c r="AM255" s="227"/>
    </row>
    <row r="256" spans="1:39" ht="33" customHeight="1">
      <c r="A256" s="16"/>
      <c r="B256" s="16"/>
      <c r="C256" s="52">
        <v>6</v>
      </c>
      <c r="D256" s="52">
        <v>5</v>
      </c>
      <c r="E256" s="52">
        <v>6</v>
      </c>
      <c r="F256" s="52">
        <v>0</v>
      </c>
      <c r="G256" s="52">
        <v>8</v>
      </c>
      <c r="H256" s="52">
        <v>0</v>
      </c>
      <c r="I256" s="52">
        <v>1</v>
      </c>
      <c r="J256" s="52">
        <v>0</v>
      </c>
      <c r="K256" s="52">
        <v>2</v>
      </c>
      <c r="L256" s="52">
        <v>4</v>
      </c>
      <c r="M256" s="52">
        <v>0</v>
      </c>
      <c r="N256" s="52">
        <v>2</v>
      </c>
      <c r="O256" s="52">
        <v>2</v>
      </c>
      <c r="P256" s="129">
        <v>2</v>
      </c>
      <c r="Q256" s="53">
        <v>6</v>
      </c>
      <c r="R256" s="53">
        <v>3</v>
      </c>
      <c r="S256" s="53" t="s">
        <v>244</v>
      </c>
      <c r="T256" s="206" t="s">
        <v>20</v>
      </c>
      <c r="U256" s="93" t="s">
        <v>208</v>
      </c>
      <c r="V256" s="122">
        <v>0</v>
      </c>
      <c r="W256" s="122">
        <v>0</v>
      </c>
      <c r="X256" s="156">
        <v>25</v>
      </c>
      <c r="Y256" s="186">
        <v>0</v>
      </c>
      <c r="Z256" s="186">
        <f>SUM(Y256)</f>
        <v>0</v>
      </c>
      <c r="AA256" s="186">
        <f>SUM(Z256)</f>
        <v>0</v>
      </c>
      <c r="AB256" s="143" t="s">
        <v>50</v>
      </c>
      <c r="AC256" s="142"/>
      <c r="AD256" s="8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1:39" ht="30.75" customHeight="1">
      <c r="A257" s="16"/>
      <c r="B257" s="16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3"/>
      <c r="R257" s="53"/>
      <c r="S257" s="53"/>
      <c r="T257" s="71" t="s">
        <v>19</v>
      </c>
      <c r="U257" s="93" t="s">
        <v>188</v>
      </c>
      <c r="V257" s="100" t="s">
        <v>50</v>
      </c>
      <c r="W257" s="100" t="s">
        <v>50</v>
      </c>
      <c r="X257" s="160">
        <v>100</v>
      </c>
      <c r="Y257" s="160">
        <v>0</v>
      </c>
      <c r="Z257" s="160">
        <v>0</v>
      </c>
      <c r="AA257" s="160">
        <v>0</v>
      </c>
      <c r="AB257" s="202">
        <v>100</v>
      </c>
      <c r="AC257" s="142"/>
      <c r="AD257" s="8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1:39" ht="50.25" customHeight="1">
      <c r="A258" s="16"/>
      <c r="B258" s="16"/>
      <c r="C258" s="76">
        <v>6</v>
      </c>
      <c r="D258" s="76">
        <v>5</v>
      </c>
      <c r="E258" s="76">
        <v>6</v>
      </c>
      <c r="F258" s="76">
        <v>0</v>
      </c>
      <c r="G258" s="76">
        <v>8</v>
      </c>
      <c r="H258" s="76">
        <v>0</v>
      </c>
      <c r="I258" s="76">
        <v>1</v>
      </c>
      <c r="J258" s="76">
        <v>0</v>
      </c>
      <c r="K258" s="76">
        <v>2</v>
      </c>
      <c r="L258" s="76">
        <v>4</v>
      </c>
      <c r="M258" s="76">
        <v>2</v>
      </c>
      <c r="N258" s="76">
        <v>3</v>
      </c>
      <c r="O258" s="76">
        <v>2</v>
      </c>
      <c r="P258" s="76">
        <v>0</v>
      </c>
      <c r="Q258" s="53"/>
      <c r="R258" s="53"/>
      <c r="S258" s="53"/>
      <c r="T258" s="46" t="s">
        <v>21</v>
      </c>
      <c r="U258" s="10" t="s">
        <v>208</v>
      </c>
      <c r="V258" s="122">
        <v>52</v>
      </c>
      <c r="W258" s="102">
        <v>21</v>
      </c>
      <c r="X258" s="150">
        <v>0</v>
      </c>
      <c r="Y258" s="186">
        <v>0</v>
      </c>
      <c r="Z258" s="186">
        <f>SUM(Y258)</f>
        <v>0</v>
      </c>
      <c r="AA258" s="186">
        <f>SUM(Z258)</f>
        <v>0</v>
      </c>
      <c r="AB258" s="102" t="s">
        <v>50</v>
      </c>
      <c r="AC258" s="14">
        <v>2015</v>
      </c>
      <c r="AD258" s="8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1:39" ht="75.75" customHeight="1">
      <c r="A259" s="16"/>
      <c r="B259" s="16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3"/>
      <c r="R259" s="53"/>
      <c r="S259" s="53"/>
      <c r="T259" s="71" t="s">
        <v>167</v>
      </c>
      <c r="U259" s="10" t="s">
        <v>189</v>
      </c>
      <c r="V259" s="94">
        <f>V258/V204*100</f>
        <v>4.8570894825331594</v>
      </c>
      <c r="W259" s="94">
        <f>W258/W204*100</f>
        <v>2.1</v>
      </c>
      <c r="X259" s="186">
        <f>X258/X204*100</f>
        <v>0</v>
      </c>
      <c r="Y259" s="94">
        <v>0</v>
      </c>
      <c r="Z259" s="94">
        <v>0</v>
      </c>
      <c r="AA259" s="94">
        <v>0</v>
      </c>
      <c r="AB259" s="102">
        <v>4.9000000000000004</v>
      </c>
      <c r="AC259" s="142">
        <v>2014</v>
      </c>
      <c r="AD259" s="8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1:39" ht="36" customHeight="1">
      <c r="A260" s="16"/>
      <c r="B260" s="16"/>
      <c r="C260" s="52">
        <v>6</v>
      </c>
      <c r="D260" s="52">
        <v>5</v>
      </c>
      <c r="E260" s="52">
        <v>6</v>
      </c>
      <c r="F260" s="52">
        <v>0</v>
      </c>
      <c r="G260" s="52">
        <v>8</v>
      </c>
      <c r="H260" s="52">
        <v>0</v>
      </c>
      <c r="I260" s="52">
        <v>1</v>
      </c>
      <c r="J260" s="52">
        <v>0</v>
      </c>
      <c r="K260" s="52">
        <v>2</v>
      </c>
      <c r="L260" s="52">
        <v>4</v>
      </c>
      <c r="M260" s="52">
        <v>0</v>
      </c>
      <c r="N260" s="52">
        <v>2</v>
      </c>
      <c r="O260" s="52">
        <v>2</v>
      </c>
      <c r="P260" s="52">
        <v>0</v>
      </c>
      <c r="Q260" s="53">
        <v>5</v>
      </c>
      <c r="R260" s="53">
        <v>3</v>
      </c>
      <c r="S260" s="53" t="s">
        <v>245</v>
      </c>
      <c r="T260" s="206" t="s">
        <v>22</v>
      </c>
      <c r="U260" s="10" t="s">
        <v>208</v>
      </c>
      <c r="V260" s="122">
        <v>0</v>
      </c>
      <c r="W260" s="122">
        <v>0</v>
      </c>
      <c r="X260" s="150">
        <v>15</v>
      </c>
      <c r="Y260" s="186">
        <v>15</v>
      </c>
      <c r="Z260" s="186">
        <f>SUM(Y260)</f>
        <v>15</v>
      </c>
      <c r="AA260" s="186">
        <f>SUM(Z260)</f>
        <v>15</v>
      </c>
      <c r="AB260" s="143" t="s">
        <v>50</v>
      </c>
      <c r="AC260" s="142"/>
      <c r="AD260" s="8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1:39" ht="30.75" customHeight="1">
      <c r="A261" s="16"/>
      <c r="B261" s="16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3"/>
      <c r="R261" s="53"/>
      <c r="S261" s="53"/>
      <c r="T261" s="71" t="s">
        <v>147</v>
      </c>
      <c r="U261" s="93" t="s">
        <v>188</v>
      </c>
      <c r="V261" s="100" t="s">
        <v>50</v>
      </c>
      <c r="W261" s="100" t="s">
        <v>50</v>
      </c>
      <c r="X261" s="160">
        <v>70</v>
      </c>
      <c r="Y261" s="160">
        <v>70</v>
      </c>
      <c r="Z261" s="160">
        <v>70</v>
      </c>
      <c r="AA261" s="160">
        <v>70</v>
      </c>
      <c r="AB261" s="160">
        <v>70</v>
      </c>
      <c r="AC261" s="142"/>
      <c r="AD261" s="8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1:39" ht="36" customHeight="1">
      <c r="A262" s="16"/>
      <c r="B262" s="16"/>
      <c r="C262" s="52">
        <v>6</v>
      </c>
      <c r="D262" s="52">
        <v>5</v>
      </c>
      <c r="E262" s="52">
        <v>6</v>
      </c>
      <c r="F262" s="52">
        <v>0</v>
      </c>
      <c r="G262" s="52">
        <v>8</v>
      </c>
      <c r="H262" s="52">
        <v>0</v>
      </c>
      <c r="I262" s="52">
        <v>1</v>
      </c>
      <c r="J262" s="52">
        <v>0</v>
      </c>
      <c r="K262" s="52">
        <v>2</v>
      </c>
      <c r="L262" s="52">
        <v>4</v>
      </c>
      <c r="M262" s="52">
        <v>0</v>
      </c>
      <c r="N262" s="52">
        <v>2</v>
      </c>
      <c r="O262" s="52">
        <v>2</v>
      </c>
      <c r="P262" s="52">
        <v>0</v>
      </c>
      <c r="Q262" s="53">
        <v>5</v>
      </c>
      <c r="R262" s="53">
        <v>4</v>
      </c>
      <c r="S262" s="53" t="s">
        <v>245</v>
      </c>
      <c r="T262" s="71" t="s">
        <v>23</v>
      </c>
      <c r="U262" s="93" t="s">
        <v>208</v>
      </c>
      <c r="V262" s="122">
        <v>0</v>
      </c>
      <c r="W262" s="122">
        <v>0</v>
      </c>
      <c r="X262" s="150">
        <v>15</v>
      </c>
      <c r="Y262" s="186">
        <v>15</v>
      </c>
      <c r="Z262" s="186">
        <f>SUM(Y262)</f>
        <v>15</v>
      </c>
      <c r="AA262" s="186">
        <f>SUM(Z262)</f>
        <v>15</v>
      </c>
      <c r="AB262" s="143" t="s">
        <v>50</v>
      </c>
      <c r="AC262" s="142"/>
      <c r="AD262" s="8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1:39" ht="30.75" customHeight="1">
      <c r="A263" s="16"/>
      <c r="B263" s="16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3"/>
      <c r="R263" s="53"/>
      <c r="S263" s="53"/>
      <c r="T263" s="71" t="s">
        <v>157</v>
      </c>
      <c r="U263" s="93" t="s">
        <v>187</v>
      </c>
      <c r="V263" s="100" t="s">
        <v>50</v>
      </c>
      <c r="W263" s="100" t="s">
        <v>50</v>
      </c>
      <c r="X263" s="160">
        <v>5</v>
      </c>
      <c r="Y263" s="160">
        <v>5</v>
      </c>
      <c r="Z263" s="160">
        <v>5</v>
      </c>
      <c r="AA263" s="160">
        <v>5</v>
      </c>
      <c r="AB263" s="160">
        <v>5</v>
      </c>
      <c r="AC263" s="142"/>
      <c r="AD263" s="8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1:39" ht="39" customHeight="1">
      <c r="A264" s="16"/>
      <c r="B264" s="16"/>
      <c r="C264" s="52">
        <v>6</v>
      </c>
      <c r="D264" s="52">
        <v>5</v>
      </c>
      <c r="E264" s="52">
        <v>6</v>
      </c>
      <c r="F264" s="52">
        <v>0</v>
      </c>
      <c r="G264" s="52">
        <v>8</v>
      </c>
      <c r="H264" s="52">
        <v>0</v>
      </c>
      <c r="I264" s="52">
        <v>1</v>
      </c>
      <c r="J264" s="52">
        <v>0</v>
      </c>
      <c r="K264" s="52">
        <v>2</v>
      </c>
      <c r="L264" s="52">
        <v>4</v>
      </c>
      <c r="M264" s="52">
        <v>0</v>
      </c>
      <c r="N264" s="52">
        <v>2</v>
      </c>
      <c r="O264" s="52">
        <v>2</v>
      </c>
      <c r="P264" s="52">
        <v>0</v>
      </c>
      <c r="Q264" s="53">
        <v>5</v>
      </c>
      <c r="R264" s="53">
        <v>5</v>
      </c>
      <c r="S264" s="53" t="s">
        <v>245</v>
      </c>
      <c r="T264" s="71" t="s">
        <v>92</v>
      </c>
      <c r="U264" s="93" t="s">
        <v>208</v>
      </c>
      <c r="V264" s="122">
        <v>0</v>
      </c>
      <c r="W264" s="122">
        <v>0</v>
      </c>
      <c r="X264" s="150">
        <v>70</v>
      </c>
      <c r="Y264" s="186">
        <v>0</v>
      </c>
      <c r="Z264" s="186">
        <f>SUM(Y264)</f>
        <v>0</v>
      </c>
      <c r="AA264" s="186">
        <f>SUM(Z264)</f>
        <v>0</v>
      </c>
      <c r="AB264" s="143" t="s">
        <v>50</v>
      </c>
      <c r="AC264" s="142"/>
      <c r="AD264" s="8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1:39" ht="30.75" customHeight="1">
      <c r="A265" s="16"/>
      <c r="B265" s="16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3"/>
      <c r="R265" s="53"/>
      <c r="S265" s="53"/>
      <c r="T265" s="71" t="s">
        <v>148</v>
      </c>
      <c r="U265" s="93" t="s">
        <v>188</v>
      </c>
      <c r="V265" s="100" t="s">
        <v>50</v>
      </c>
      <c r="W265" s="100" t="s">
        <v>50</v>
      </c>
      <c r="X265" s="160">
        <v>150</v>
      </c>
      <c r="Y265" s="160">
        <v>0</v>
      </c>
      <c r="Z265" s="160">
        <v>0</v>
      </c>
      <c r="AA265" s="160">
        <v>0</v>
      </c>
      <c r="AB265" s="160">
        <v>150</v>
      </c>
      <c r="AC265" s="142"/>
      <c r="AD265" s="8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1:39" ht="49.5" customHeight="1">
      <c r="A266" s="16"/>
      <c r="B266" s="16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4"/>
      <c r="R266" s="164"/>
      <c r="S266" s="164"/>
      <c r="T266" s="55" t="s">
        <v>258</v>
      </c>
      <c r="U266" s="56" t="s">
        <v>208</v>
      </c>
      <c r="V266" s="95">
        <f>V267</f>
        <v>0</v>
      </c>
      <c r="W266" s="95">
        <f>W267</f>
        <v>0</v>
      </c>
      <c r="X266" s="216">
        <f>X267+X273</f>
        <v>6784.5</v>
      </c>
      <c r="Y266" s="95">
        <f>Y267+Y273</f>
        <v>6282.6</v>
      </c>
      <c r="Z266" s="95">
        <f>Z267+Z273</f>
        <v>6282.6</v>
      </c>
      <c r="AA266" s="95">
        <f>AA267+AA273</f>
        <v>6282.6</v>
      </c>
      <c r="AB266" s="95" t="s">
        <v>50</v>
      </c>
      <c r="AC266" s="86">
        <v>2019</v>
      </c>
      <c r="AD266" s="8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1:39" s="8" customFormat="1" ht="48.75" customHeight="1">
      <c r="A267" s="74"/>
      <c r="B267" s="75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65"/>
      <c r="R267" s="65"/>
      <c r="S267" s="65"/>
      <c r="T267" s="46" t="s">
        <v>48</v>
      </c>
      <c r="U267" s="49" t="s">
        <v>208</v>
      </c>
      <c r="V267" s="112">
        <f>V269</f>
        <v>0</v>
      </c>
      <c r="W267" s="112">
        <f>W269</f>
        <v>0</v>
      </c>
      <c r="X267" s="217">
        <f>X269+X271</f>
        <v>6492.5</v>
      </c>
      <c r="Y267" s="112">
        <f>Y269+Y271</f>
        <v>6272.6</v>
      </c>
      <c r="Z267" s="112">
        <f>Z269+Z271</f>
        <v>6272.6</v>
      </c>
      <c r="AA267" s="112">
        <f>AA269+AA271</f>
        <v>6272.6</v>
      </c>
      <c r="AB267" s="98" t="s">
        <v>50</v>
      </c>
      <c r="AC267" s="14">
        <v>2019</v>
      </c>
    </row>
    <row r="268" spans="1:39" s="8" customFormat="1" ht="61.5" customHeight="1">
      <c r="A268" s="12"/>
      <c r="B268" s="13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3"/>
      <c r="R268" s="53"/>
      <c r="S268" s="53"/>
      <c r="T268" s="9" t="s">
        <v>117</v>
      </c>
      <c r="U268" s="10" t="s">
        <v>189</v>
      </c>
      <c r="V268" s="99">
        <v>0</v>
      </c>
      <c r="W268" s="99">
        <v>0</v>
      </c>
      <c r="X268" s="99">
        <f>X267/X266*100</f>
        <v>95.696071928660913</v>
      </c>
      <c r="Y268" s="99">
        <f>Y267/Y266*100</f>
        <v>99.840830229522808</v>
      </c>
      <c r="Z268" s="99">
        <f>Z267/Z266*100</f>
        <v>99.840830229522808</v>
      </c>
      <c r="AA268" s="99">
        <f>AA267/AA266*100</f>
        <v>99.840830229522808</v>
      </c>
      <c r="AB268" s="99">
        <v>99.8</v>
      </c>
      <c r="AC268" s="14">
        <v>2017</v>
      </c>
    </row>
    <row r="269" spans="1:39" s="8" customFormat="1" ht="51" customHeight="1">
      <c r="A269" s="12"/>
      <c r="B269" s="13"/>
      <c r="C269" s="76">
        <v>6</v>
      </c>
      <c r="D269" s="76">
        <v>5</v>
      </c>
      <c r="E269" s="76">
        <v>6</v>
      </c>
      <c r="F269" s="76">
        <v>0</v>
      </c>
      <c r="G269" s="76">
        <v>8</v>
      </c>
      <c r="H269" s="76">
        <v>0</v>
      </c>
      <c r="I269" s="76">
        <v>4</v>
      </c>
      <c r="J269" s="77">
        <v>0</v>
      </c>
      <c r="K269" s="77">
        <v>2</v>
      </c>
      <c r="L269" s="77">
        <v>5</v>
      </c>
      <c r="M269" s="77">
        <v>0</v>
      </c>
      <c r="N269" s="77">
        <v>1</v>
      </c>
      <c r="O269" s="77">
        <v>2</v>
      </c>
      <c r="P269" s="77">
        <v>3</v>
      </c>
      <c r="Q269" s="53">
        <v>0</v>
      </c>
      <c r="R269" s="53">
        <v>2</v>
      </c>
      <c r="S269" s="53" t="s">
        <v>243</v>
      </c>
      <c r="T269" s="46" t="s">
        <v>49</v>
      </c>
      <c r="U269" s="49" t="s">
        <v>208</v>
      </c>
      <c r="V269" s="99">
        <v>0</v>
      </c>
      <c r="W269" s="99">
        <v>0</v>
      </c>
      <c r="X269" s="212">
        <v>6362.5</v>
      </c>
      <c r="Y269" s="99">
        <v>6117.5</v>
      </c>
      <c r="Z269" s="99">
        <f>SUM(Y269)</f>
        <v>6117.5</v>
      </c>
      <c r="AA269" s="99">
        <f>SUM(Z269)</f>
        <v>6117.5</v>
      </c>
      <c r="AB269" s="98" t="s">
        <v>50</v>
      </c>
      <c r="AC269" s="14">
        <v>2019</v>
      </c>
    </row>
    <row r="270" spans="1:39" s="8" customFormat="1" ht="48.75" customHeight="1">
      <c r="A270" s="13"/>
      <c r="B270" s="13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3"/>
      <c r="R270" s="53"/>
      <c r="S270" s="53"/>
      <c r="T270" s="195" t="s">
        <v>158</v>
      </c>
      <c r="U270" s="198" t="s">
        <v>208</v>
      </c>
      <c r="V270" s="193" t="s">
        <v>50</v>
      </c>
      <c r="W270" s="193" t="s">
        <v>50</v>
      </c>
      <c r="X270" s="194">
        <v>6.2</v>
      </c>
      <c r="Y270" s="194">
        <v>6.2</v>
      </c>
      <c r="Z270" s="194">
        <v>6.2</v>
      </c>
      <c r="AA270" s="194">
        <v>6.2</v>
      </c>
      <c r="AB270" s="194">
        <v>6.2</v>
      </c>
      <c r="AC270" s="14"/>
    </row>
    <row r="271" spans="1:39" s="8" customFormat="1" ht="45" customHeight="1">
      <c r="A271" s="12"/>
      <c r="B271" s="13"/>
      <c r="C271" s="52">
        <v>6</v>
      </c>
      <c r="D271" s="52">
        <v>5</v>
      </c>
      <c r="E271" s="52">
        <v>6</v>
      </c>
      <c r="F271" s="52">
        <v>0</v>
      </c>
      <c r="G271" s="52">
        <v>8</v>
      </c>
      <c r="H271" s="52">
        <v>0</v>
      </c>
      <c r="I271" s="52">
        <v>4</v>
      </c>
      <c r="J271" s="52">
        <v>0</v>
      </c>
      <c r="K271" s="52">
        <v>2</v>
      </c>
      <c r="L271" s="77">
        <v>5</v>
      </c>
      <c r="M271" s="77">
        <v>0</v>
      </c>
      <c r="N271" s="77">
        <v>1</v>
      </c>
      <c r="O271" s="77">
        <v>2</v>
      </c>
      <c r="P271" s="77">
        <v>3</v>
      </c>
      <c r="Q271" s="53">
        <v>0</v>
      </c>
      <c r="R271" s="53">
        <v>5</v>
      </c>
      <c r="S271" s="53" t="s">
        <v>243</v>
      </c>
      <c r="T271" s="9" t="s">
        <v>128</v>
      </c>
      <c r="U271" s="10" t="s">
        <v>208</v>
      </c>
      <c r="V271" s="100">
        <v>0</v>
      </c>
      <c r="W271" s="100">
        <v>0</v>
      </c>
      <c r="X271" s="212">
        <v>130</v>
      </c>
      <c r="Y271" s="99">
        <v>155.1</v>
      </c>
      <c r="Z271" s="99">
        <f>SUM(Y271)</f>
        <v>155.1</v>
      </c>
      <c r="AA271" s="99">
        <f>SUM(Z271)</f>
        <v>155.1</v>
      </c>
      <c r="AB271" s="100" t="s">
        <v>50</v>
      </c>
      <c r="AC271" s="14">
        <v>2019</v>
      </c>
    </row>
    <row r="272" spans="1:39" s="8" customFormat="1" ht="50.25" customHeight="1">
      <c r="A272" s="12"/>
      <c r="B272" s="13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3"/>
      <c r="R272" s="53"/>
      <c r="S272" s="53"/>
      <c r="T272" s="195" t="s">
        <v>323</v>
      </c>
      <c r="U272" s="192" t="s">
        <v>189</v>
      </c>
      <c r="V272" s="193" t="s">
        <v>50</v>
      </c>
      <c r="W272" s="193" t="s">
        <v>50</v>
      </c>
      <c r="X272" s="194">
        <v>100</v>
      </c>
      <c r="Y272" s="194">
        <v>100</v>
      </c>
      <c r="Z272" s="194">
        <v>100</v>
      </c>
      <c r="AA272" s="194">
        <v>100</v>
      </c>
      <c r="AB272" s="194">
        <v>100</v>
      </c>
      <c r="AC272" s="14"/>
    </row>
    <row r="273" spans="1:205" s="8" customFormat="1" ht="45.75" customHeight="1">
      <c r="A273" s="12"/>
      <c r="B273" s="13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3"/>
      <c r="R273" s="53"/>
      <c r="S273" s="53"/>
      <c r="T273" s="46" t="s">
        <v>57</v>
      </c>
      <c r="U273" s="49" t="s">
        <v>208</v>
      </c>
      <c r="V273" s="98">
        <f>V277</f>
        <v>0</v>
      </c>
      <c r="W273" s="98">
        <f>W277</f>
        <v>0</v>
      </c>
      <c r="X273" s="147">
        <f>X275+X277</f>
        <v>292</v>
      </c>
      <c r="Y273" s="98">
        <f>Y275+Y277</f>
        <v>10</v>
      </c>
      <c r="Z273" s="98">
        <f>Z275+Z277</f>
        <v>10</v>
      </c>
      <c r="AA273" s="98">
        <f>AA275+AA277</f>
        <v>10</v>
      </c>
      <c r="AB273" s="98" t="s">
        <v>50</v>
      </c>
      <c r="AC273" s="14">
        <v>2019</v>
      </c>
    </row>
    <row r="274" spans="1:205" s="8" customFormat="1" ht="36" customHeight="1">
      <c r="A274" s="12"/>
      <c r="B274" s="13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3"/>
      <c r="R274" s="53"/>
      <c r="S274" s="53"/>
      <c r="T274" s="71" t="s">
        <v>324</v>
      </c>
      <c r="U274" s="10" t="s">
        <v>189</v>
      </c>
      <c r="V274" s="99">
        <v>0</v>
      </c>
      <c r="W274" s="99">
        <v>0</v>
      </c>
      <c r="X274" s="99">
        <v>100</v>
      </c>
      <c r="Y274" s="99">
        <v>100</v>
      </c>
      <c r="Z274" s="99">
        <v>100</v>
      </c>
      <c r="AA274" s="99">
        <v>100</v>
      </c>
      <c r="AB274" s="99">
        <v>100</v>
      </c>
      <c r="AC274" s="14">
        <v>2016</v>
      </c>
    </row>
    <row r="275" spans="1:205" s="8" customFormat="1" ht="33" customHeight="1">
      <c r="A275" s="13"/>
      <c r="B275" s="13"/>
      <c r="C275" s="76">
        <v>6</v>
      </c>
      <c r="D275" s="76">
        <v>5</v>
      </c>
      <c r="E275" s="76">
        <v>6</v>
      </c>
      <c r="F275" s="76">
        <v>0</v>
      </c>
      <c r="G275" s="76">
        <v>8</v>
      </c>
      <c r="H275" s="76">
        <v>0</v>
      </c>
      <c r="I275" s="76">
        <v>4</v>
      </c>
      <c r="J275" s="76">
        <v>0</v>
      </c>
      <c r="K275" s="76">
        <v>2</v>
      </c>
      <c r="L275" s="77">
        <v>5</v>
      </c>
      <c r="M275" s="77">
        <v>0</v>
      </c>
      <c r="N275" s="77">
        <v>2</v>
      </c>
      <c r="O275" s="77">
        <v>2</v>
      </c>
      <c r="P275" s="77">
        <v>3</v>
      </c>
      <c r="Q275" s="53">
        <v>1</v>
      </c>
      <c r="R275" s="53">
        <v>1</v>
      </c>
      <c r="S275" s="53" t="s">
        <v>243</v>
      </c>
      <c r="T275" s="71" t="s">
        <v>24</v>
      </c>
      <c r="U275" s="10" t="s">
        <v>208</v>
      </c>
      <c r="V275" s="100">
        <v>0</v>
      </c>
      <c r="W275" s="99">
        <v>0</v>
      </c>
      <c r="X275" s="147">
        <v>282</v>
      </c>
      <c r="Y275" s="100">
        <v>0</v>
      </c>
      <c r="Z275" s="100">
        <v>0</v>
      </c>
      <c r="AA275" s="100">
        <f>SUM(Z275)</f>
        <v>0</v>
      </c>
      <c r="AB275" s="100" t="s">
        <v>50</v>
      </c>
      <c r="AC275" s="14">
        <v>2016</v>
      </c>
    </row>
    <row r="276" spans="1:205" s="8" customFormat="1" ht="34.9" customHeight="1">
      <c r="A276" s="13"/>
      <c r="B276" s="13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3"/>
      <c r="R276" s="53"/>
      <c r="S276" s="53"/>
      <c r="T276" s="191" t="s">
        <v>152</v>
      </c>
      <c r="U276" s="192" t="s">
        <v>189</v>
      </c>
      <c r="V276" s="194">
        <v>0</v>
      </c>
      <c r="W276" s="194">
        <v>0</v>
      </c>
      <c r="X276" s="194">
        <v>100</v>
      </c>
      <c r="Y276" s="194">
        <v>0</v>
      </c>
      <c r="Z276" s="194">
        <v>0</v>
      </c>
      <c r="AA276" s="194">
        <v>0</v>
      </c>
      <c r="AB276" s="194">
        <v>100</v>
      </c>
      <c r="AC276" s="14"/>
    </row>
    <row r="277" spans="1:205" s="8" customFormat="1" ht="36" customHeight="1">
      <c r="A277" s="12"/>
      <c r="B277" s="13"/>
      <c r="C277" s="76">
        <v>6</v>
      </c>
      <c r="D277" s="76">
        <v>5</v>
      </c>
      <c r="E277" s="76">
        <v>6</v>
      </c>
      <c r="F277" s="76">
        <v>0</v>
      </c>
      <c r="G277" s="76">
        <v>8</v>
      </c>
      <c r="H277" s="76">
        <v>0</v>
      </c>
      <c r="I277" s="76">
        <v>4</v>
      </c>
      <c r="J277" s="76">
        <v>0</v>
      </c>
      <c r="K277" s="76">
        <v>2</v>
      </c>
      <c r="L277" s="77">
        <v>5</v>
      </c>
      <c r="M277" s="77">
        <v>0</v>
      </c>
      <c r="N277" s="77">
        <v>2</v>
      </c>
      <c r="O277" s="77">
        <v>2</v>
      </c>
      <c r="P277" s="77">
        <v>3</v>
      </c>
      <c r="Q277" s="53">
        <v>1</v>
      </c>
      <c r="R277" s="53">
        <v>2</v>
      </c>
      <c r="S277" s="53" t="s">
        <v>243</v>
      </c>
      <c r="T277" s="9" t="s">
        <v>129</v>
      </c>
      <c r="U277" s="10" t="s">
        <v>208</v>
      </c>
      <c r="V277" s="100">
        <v>0</v>
      </c>
      <c r="W277" s="99">
        <v>0</v>
      </c>
      <c r="X277" s="147">
        <v>10</v>
      </c>
      <c r="Y277" s="99">
        <v>10</v>
      </c>
      <c r="Z277" s="99">
        <v>10</v>
      </c>
      <c r="AA277" s="99">
        <v>10</v>
      </c>
      <c r="AB277" s="100" t="s">
        <v>50</v>
      </c>
      <c r="AC277" s="14">
        <v>2019</v>
      </c>
    </row>
    <row r="278" spans="1:205" s="8" customFormat="1" ht="32.25" customHeight="1">
      <c r="A278" s="13"/>
      <c r="B278" s="13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3"/>
      <c r="R278" s="53"/>
      <c r="S278" s="53"/>
      <c r="T278" s="191" t="s">
        <v>137</v>
      </c>
      <c r="U278" s="192" t="s">
        <v>187</v>
      </c>
      <c r="V278" s="193" t="s">
        <v>50</v>
      </c>
      <c r="W278" s="193" t="s">
        <v>50</v>
      </c>
      <c r="X278" s="196">
        <v>4</v>
      </c>
      <c r="Y278" s="196">
        <v>3</v>
      </c>
      <c r="Z278" s="196">
        <v>3</v>
      </c>
      <c r="AA278" s="196">
        <v>3</v>
      </c>
      <c r="AB278" s="196">
        <f>SUM(X278:AA278)</f>
        <v>13</v>
      </c>
      <c r="AC278" s="14"/>
    </row>
    <row r="279" spans="1:205" ht="30.75" customHeight="1">
      <c r="A279" s="84"/>
      <c r="B279" s="84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9"/>
      <c r="R279" s="79"/>
      <c r="S279" s="79"/>
      <c r="T279" s="55" t="s">
        <v>237</v>
      </c>
      <c r="U279" s="56" t="s">
        <v>208</v>
      </c>
      <c r="V279" s="120">
        <f t="shared" ref="V279:AA279" si="22">SUM(V286,V294,V281,V311)</f>
        <v>4723.8</v>
      </c>
      <c r="W279" s="120">
        <f t="shared" si="22"/>
        <v>4937.75</v>
      </c>
      <c r="X279" s="120">
        <f t="shared" si="22"/>
        <v>5575.0800000000008</v>
      </c>
      <c r="Y279" s="120">
        <f t="shared" si="22"/>
        <v>4864.78</v>
      </c>
      <c r="Z279" s="120">
        <f t="shared" si="22"/>
        <v>4864.78</v>
      </c>
      <c r="AA279" s="120">
        <f t="shared" si="22"/>
        <v>4864.78</v>
      </c>
      <c r="AB279" s="111" t="s">
        <v>50</v>
      </c>
      <c r="AC279" s="86">
        <v>2019</v>
      </c>
      <c r="AD279" s="8"/>
    </row>
    <row r="280" spans="1:205" s="181" customFormat="1" ht="32.25" customHeight="1">
      <c r="A280" s="179"/>
      <c r="B280" s="179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132"/>
      <c r="R280" s="132"/>
      <c r="S280" s="132"/>
      <c r="T280" s="180" t="s">
        <v>51</v>
      </c>
      <c r="U280" s="49" t="s">
        <v>208</v>
      </c>
      <c r="V280" s="161">
        <f t="shared" ref="V280:AA280" si="23">V279</f>
        <v>4723.8</v>
      </c>
      <c r="W280" s="161">
        <f t="shared" si="23"/>
        <v>4937.75</v>
      </c>
      <c r="X280" s="161">
        <f t="shared" si="23"/>
        <v>5575.0800000000008</v>
      </c>
      <c r="Y280" s="161">
        <f t="shared" si="23"/>
        <v>4864.78</v>
      </c>
      <c r="Z280" s="161">
        <f t="shared" si="23"/>
        <v>4864.78</v>
      </c>
      <c r="AA280" s="161">
        <f t="shared" si="23"/>
        <v>4864.78</v>
      </c>
      <c r="AB280" s="100" t="s">
        <v>50</v>
      </c>
      <c r="AC280" s="85"/>
      <c r="AD280" s="135"/>
    </row>
    <row r="281" spans="1:205" s="4" customFormat="1" ht="23.25" customHeight="1">
      <c r="A281" s="6"/>
      <c r="B281" s="6"/>
      <c r="C281" s="52">
        <v>6</v>
      </c>
      <c r="D281" s="52">
        <v>5</v>
      </c>
      <c r="E281" s="52">
        <v>6</v>
      </c>
      <c r="F281" s="52">
        <v>0</v>
      </c>
      <c r="G281" s="52">
        <v>8</v>
      </c>
      <c r="H281" s="52">
        <v>0</v>
      </c>
      <c r="I281" s="52">
        <v>4</v>
      </c>
      <c r="J281" s="52">
        <v>0</v>
      </c>
      <c r="K281" s="52">
        <v>2</v>
      </c>
      <c r="L281" s="52">
        <v>9</v>
      </c>
      <c r="M281" s="52">
        <v>0</v>
      </c>
      <c r="N281" s="52">
        <v>0</v>
      </c>
      <c r="O281" s="52">
        <v>2</v>
      </c>
      <c r="P281" s="52">
        <v>0</v>
      </c>
      <c r="Q281" s="65">
        <v>5</v>
      </c>
      <c r="R281" s="65">
        <v>0</v>
      </c>
      <c r="S281" s="65" t="s">
        <v>257</v>
      </c>
      <c r="T281" s="46" t="s">
        <v>132</v>
      </c>
      <c r="U281" s="49" t="s">
        <v>208</v>
      </c>
      <c r="V281" s="144">
        <f>SUM(V284,V285)</f>
        <v>1031.7</v>
      </c>
      <c r="W281" s="161">
        <f>SUM(W284,W285)</f>
        <v>1053.5999999999999</v>
      </c>
      <c r="X281" s="155">
        <f>SUM(X284,X285)</f>
        <v>965</v>
      </c>
      <c r="Y281" s="144">
        <v>1047.3</v>
      </c>
      <c r="Z281" s="144">
        <v>1047.3</v>
      </c>
      <c r="AA281" s="144">
        <v>1047.3</v>
      </c>
      <c r="AB281" s="100" t="s">
        <v>50</v>
      </c>
      <c r="AC281" s="14">
        <v>2019</v>
      </c>
      <c r="AD281" s="8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</row>
    <row r="282" spans="1:205" s="4" customFormat="1" ht="25.5" hidden="1" customHeight="1">
      <c r="A282" s="6"/>
      <c r="B282" s="6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3"/>
      <c r="R282" s="53"/>
      <c r="S282" s="53"/>
      <c r="T282" s="9" t="s">
        <v>206</v>
      </c>
      <c r="U282" s="10" t="s">
        <v>188</v>
      </c>
      <c r="V282" s="96">
        <v>2</v>
      </c>
      <c r="W282" s="162">
        <v>2</v>
      </c>
      <c r="X282" s="155">
        <v>2</v>
      </c>
      <c r="Y282" s="99">
        <v>2</v>
      </c>
      <c r="Z282" s="99">
        <v>2</v>
      </c>
      <c r="AA282" s="99">
        <v>2</v>
      </c>
      <c r="AB282" s="99">
        <v>2</v>
      </c>
      <c r="AC282" s="14">
        <v>2019</v>
      </c>
      <c r="AD282" s="8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</row>
    <row r="283" spans="1:205" s="4" customFormat="1" ht="30" hidden="1">
      <c r="A283" s="6"/>
      <c r="B283" s="6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3"/>
      <c r="R283" s="53"/>
      <c r="S283" s="53"/>
      <c r="T283" s="9" t="s">
        <v>207</v>
      </c>
      <c r="U283" s="10" t="s">
        <v>188</v>
      </c>
      <c r="V283" s="96">
        <v>1</v>
      </c>
      <c r="W283" s="162">
        <v>1</v>
      </c>
      <c r="X283" s="155">
        <v>1</v>
      </c>
      <c r="Y283" s="99">
        <v>1</v>
      </c>
      <c r="Z283" s="99">
        <v>1</v>
      </c>
      <c r="AA283" s="99">
        <v>1</v>
      </c>
      <c r="AB283" s="99">
        <v>1</v>
      </c>
      <c r="AC283" s="14">
        <v>2019</v>
      </c>
      <c r="AD283" s="8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</row>
    <row r="284" spans="1:205" s="4" customFormat="1" ht="30">
      <c r="A284" s="6"/>
      <c r="B284" s="6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3"/>
      <c r="R284" s="53"/>
      <c r="S284" s="53"/>
      <c r="T284" s="9" t="s">
        <v>181</v>
      </c>
      <c r="U284" s="10" t="s">
        <v>208</v>
      </c>
      <c r="V284" s="112">
        <v>975.9</v>
      </c>
      <c r="W284" s="100">
        <v>995.1</v>
      </c>
      <c r="X284" s="162">
        <v>906.7</v>
      </c>
      <c r="Y284" s="99">
        <v>988.8</v>
      </c>
      <c r="Z284" s="99">
        <f>SUM(Y284)</f>
        <v>988.8</v>
      </c>
      <c r="AA284" s="99">
        <f>SUM(Z284)</f>
        <v>988.8</v>
      </c>
      <c r="AB284" s="100">
        <f>SUM(V284:AA284)</f>
        <v>5844.1</v>
      </c>
      <c r="AC284" s="14">
        <v>2019</v>
      </c>
      <c r="AD284" s="8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</row>
    <row r="285" spans="1:205" s="4" customFormat="1" ht="29.25" customHeight="1">
      <c r="A285" s="6"/>
      <c r="B285" s="6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3"/>
      <c r="R285" s="53"/>
      <c r="S285" s="53"/>
      <c r="T285" s="9" t="s">
        <v>182</v>
      </c>
      <c r="U285" s="10" t="s">
        <v>208</v>
      </c>
      <c r="V285" s="112">
        <v>55.8</v>
      </c>
      <c r="W285" s="99">
        <v>58.5</v>
      </c>
      <c r="X285" s="100">
        <v>58.3</v>
      </c>
      <c r="Y285" s="99">
        <v>58.5</v>
      </c>
      <c r="Z285" s="99">
        <f>SUM(Y285)</f>
        <v>58.5</v>
      </c>
      <c r="AA285" s="99">
        <f>SUM(Z285)</f>
        <v>58.5</v>
      </c>
      <c r="AB285" s="100">
        <f>SUM(V285:AA285)</f>
        <v>348.1</v>
      </c>
      <c r="AC285" s="14">
        <v>2019</v>
      </c>
      <c r="AD285" s="8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</row>
    <row r="286" spans="1:205" ht="28.5" customHeight="1">
      <c r="A286" s="84"/>
      <c r="B286" s="84"/>
      <c r="C286" s="52">
        <v>6</v>
      </c>
      <c r="D286" s="52">
        <v>5</v>
      </c>
      <c r="E286" s="52">
        <v>6</v>
      </c>
      <c r="F286" s="52">
        <v>0</v>
      </c>
      <c r="G286" s="52">
        <v>8</v>
      </c>
      <c r="H286" s="52">
        <v>0</v>
      </c>
      <c r="I286" s="52">
        <v>4</v>
      </c>
      <c r="J286" s="52">
        <v>0</v>
      </c>
      <c r="K286" s="52">
        <v>2</v>
      </c>
      <c r="L286" s="52">
        <v>9</v>
      </c>
      <c r="M286" s="52">
        <v>0</v>
      </c>
      <c r="N286" s="52">
        <v>0</v>
      </c>
      <c r="O286" s="52">
        <v>2</v>
      </c>
      <c r="P286" s="52">
        <v>0</v>
      </c>
      <c r="Q286" s="65">
        <v>5</v>
      </c>
      <c r="R286" s="65">
        <v>1</v>
      </c>
      <c r="S286" s="65" t="s">
        <v>257</v>
      </c>
      <c r="T286" s="46" t="s">
        <v>130</v>
      </c>
      <c r="U286" s="49" t="s">
        <v>208</v>
      </c>
      <c r="V286" s="144">
        <f>SUM(V289,V290,V291,V292,V293)</f>
        <v>3686</v>
      </c>
      <c r="W286" s="161">
        <v>3884.15</v>
      </c>
      <c r="X286" s="144">
        <f>SUM(X289,X290,X291,X292,X293)</f>
        <v>4610.0800000000008</v>
      </c>
      <c r="Y286" s="144">
        <f>SUM(Y289,Y290,Y291,Y292,Y293)</f>
        <v>3817.4799999999996</v>
      </c>
      <c r="Z286" s="144">
        <f>SUM(Z289,Z290,Z291,Z292,Z293)</f>
        <v>3817.4799999999996</v>
      </c>
      <c r="AA286" s="144">
        <f>SUM(AA289,AA290,AA291,AA292,AA293)</f>
        <v>3817.4799999999996</v>
      </c>
      <c r="AB286" s="98" t="s">
        <v>50</v>
      </c>
      <c r="AC286" s="14">
        <v>2019</v>
      </c>
      <c r="AD286" s="64"/>
    </row>
    <row r="287" spans="1:205" s="4" customFormat="1" ht="36" hidden="1" customHeight="1">
      <c r="A287" s="6"/>
      <c r="B287" s="6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3"/>
      <c r="R287" s="53"/>
      <c r="S287" s="53"/>
      <c r="T287" s="9" t="s">
        <v>204</v>
      </c>
      <c r="U287" s="10" t="s">
        <v>188</v>
      </c>
      <c r="V287" s="96">
        <v>9</v>
      </c>
      <c r="W287" s="162">
        <v>9</v>
      </c>
      <c r="X287" s="148">
        <v>9</v>
      </c>
      <c r="Y287" s="99">
        <v>9</v>
      </c>
      <c r="Z287" s="99">
        <v>9</v>
      </c>
      <c r="AA287" s="99">
        <v>9</v>
      </c>
      <c r="AB287" s="99">
        <v>9</v>
      </c>
      <c r="AC287" s="14">
        <v>2019</v>
      </c>
      <c r="AD287" s="8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</row>
    <row r="288" spans="1:205" s="4" customFormat="1" ht="39" hidden="1" customHeight="1">
      <c r="A288" s="6"/>
      <c r="B288" s="6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3"/>
      <c r="R288" s="53"/>
      <c r="S288" s="53"/>
      <c r="T288" s="9" t="s">
        <v>205</v>
      </c>
      <c r="U288" s="10" t="s">
        <v>188</v>
      </c>
      <c r="V288" s="96">
        <v>3</v>
      </c>
      <c r="W288" s="162">
        <v>3</v>
      </c>
      <c r="X288" s="148">
        <v>3</v>
      </c>
      <c r="Y288" s="99">
        <v>3</v>
      </c>
      <c r="Z288" s="99">
        <v>3</v>
      </c>
      <c r="AA288" s="99">
        <v>3</v>
      </c>
      <c r="AB288" s="99">
        <v>3</v>
      </c>
      <c r="AC288" s="14">
        <v>2019</v>
      </c>
      <c r="AD288" s="8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</row>
    <row r="289" spans="1:205" s="4" customFormat="1" ht="48" hidden="1" customHeight="1">
      <c r="A289" s="6"/>
      <c r="B289" s="6"/>
      <c r="C289" s="52">
        <v>6</v>
      </c>
      <c r="D289" s="52">
        <v>5</v>
      </c>
      <c r="E289" s="52">
        <v>6</v>
      </c>
      <c r="F289" s="52">
        <v>0</v>
      </c>
      <c r="G289" s="52">
        <v>8</v>
      </c>
      <c r="H289" s="52">
        <v>0</v>
      </c>
      <c r="I289" s="52">
        <v>4</v>
      </c>
      <c r="J289" s="52">
        <v>0</v>
      </c>
      <c r="K289" s="52">
        <v>2</v>
      </c>
      <c r="L289" s="52">
        <v>9</v>
      </c>
      <c r="M289" s="52">
        <v>9</v>
      </c>
      <c r="N289" s="52">
        <v>0</v>
      </c>
      <c r="O289" s="52">
        <v>5</v>
      </c>
      <c r="P289" s="52">
        <v>1</v>
      </c>
      <c r="Q289" s="53"/>
      <c r="R289" s="53"/>
      <c r="S289" s="53"/>
      <c r="T289" s="9" t="s">
        <v>226</v>
      </c>
      <c r="U289" s="10" t="s">
        <v>208</v>
      </c>
      <c r="V289" s="112">
        <v>2709.4</v>
      </c>
      <c r="W289" s="98">
        <v>2557.6999999999998</v>
      </c>
      <c r="X289" s="147">
        <v>3341.1</v>
      </c>
      <c r="Y289" s="112">
        <f>SUM(W289)</f>
        <v>2557.6999999999998</v>
      </c>
      <c r="Z289" s="112">
        <f t="shared" ref="Z289:AA291" si="24">SUM(Y289)</f>
        <v>2557.6999999999998</v>
      </c>
      <c r="AA289" s="112">
        <f t="shared" si="24"/>
        <v>2557.6999999999998</v>
      </c>
      <c r="AB289" s="98">
        <f>SUM(V289:AA289)</f>
        <v>16281.300000000003</v>
      </c>
      <c r="AC289" s="14">
        <v>2019</v>
      </c>
      <c r="AD289" s="64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</row>
    <row r="290" spans="1:205" s="4" customFormat="1" ht="37.5" hidden="1" customHeight="1">
      <c r="A290" s="6"/>
      <c r="B290" s="6"/>
      <c r="C290" s="52">
        <v>6</v>
      </c>
      <c r="D290" s="52">
        <v>5</v>
      </c>
      <c r="E290" s="52">
        <v>6</v>
      </c>
      <c r="F290" s="52">
        <v>0</v>
      </c>
      <c r="G290" s="52">
        <v>8</v>
      </c>
      <c r="H290" s="52">
        <v>0</v>
      </c>
      <c r="I290" s="52">
        <v>4</v>
      </c>
      <c r="J290" s="52">
        <v>0</v>
      </c>
      <c r="K290" s="52">
        <v>2</v>
      </c>
      <c r="L290" s="52">
        <v>9</v>
      </c>
      <c r="M290" s="52">
        <v>9</v>
      </c>
      <c r="N290" s="52">
        <v>0</v>
      </c>
      <c r="O290" s="52">
        <v>5</v>
      </c>
      <c r="P290" s="52">
        <v>1</v>
      </c>
      <c r="Q290" s="53"/>
      <c r="R290" s="53"/>
      <c r="S290" s="53"/>
      <c r="T290" s="9" t="s">
        <v>220</v>
      </c>
      <c r="U290" s="10" t="s">
        <v>208</v>
      </c>
      <c r="V290" s="99">
        <v>928.1</v>
      </c>
      <c r="W290" s="100">
        <v>1216.5</v>
      </c>
      <c r="X290" s="148">
        <v>1264</v>
      </c>
      <c r="Y290" s="99">
        <f>SUM(W290)</f>
        <v>1216.5</v>
      </c>
      <c r="Z290" s="99">
        <f t="shared" si="24"/>
        <v>1216.5</v>
      </c>
      <c r="AA290" s="99">
        <f t="shared" si="24"/>
        <v>1216.5</v>
      </c>
      <c r="AB290" s="100">
        <f>SUM(V290:AA290)</f>
        <v>7058.1</v>
      </c>
      <c r="AC290" s="14">
        <v>2019</v>
      </c>
      <c r="AD290" s="64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</row>
    <row r="291" spans="1:205" s="4" customFormat="1" ht="37.5" hidden="1" customHeight="1">
      <c r="A291" s="6"/>
      <c r="B291" s="6"/>
      <c r="C291" s="52">
        <v>6</v>
      </c>
      <c r="D291" s="52">
        <v>5</v>
      </c>
      <c r="E291" s="52">
        <v>6</v>
      </c>
      <c r="F291" s="52">
        <v>0</v>
      </c>
      <c r="G291" s="52">
        <v>8</v>
      </c>
      <c r="H291" s="52">
        <v>0</v>
      </c>
      <c r="I291" s="52">
        <v>4</v>
      </c>
      <c r="J291" s="52">
        <v>0</v>
      </c>
      <c r="K291" s="52">
        <v>2</v>
      </c>
      <c r="L291" s="52">
        <v>9</v>
      </c>
      <c r="M291" s="52">
        <v>9</v>
      </c>
      <c r="N291" s="52">
        <v>0</v>
      </c>
      <c r="O291" s="52">
        <v>5</v>
      </c>
      <c r="P291" s="52">
        <v>1</v>
      </c>
      <c r="Q291" s="53"/>
      <c r="R291" s="53"/>
      <c r="S291" s="53"/>
      <c r="T291" s="9" t="s">
        <v>221</v>
      </c>
      <c r="U291" s="10" t="s">
        <v>208</v>
      </c>
      <c r="V291" s="99">
        <v>46.4</v>
      </c>
      <c r="W291" s="100">
        <v>40.6</v>
      </c>
      <c r="X291" s="148">
        <v>2.2999999999999998</v>
      </c>
      <c r="Y291" s="99">
        <f>SUM(W291)</f>
        <v>40.6</v>
      </c>
      <c r="Z291" s="99">
        <f t="shared" si="24"/>
        <v>40.6</v>
      </c>
      <c r="AA291" s="99">
        <f t="shared" si="24"/>
        <v>40.6</v>
      </c>
      <c r="AB291" s="100">
        <f>SUM(V291:AA291)</f>
        <v>211.1</v>
      </c>
      <c r="AC291" s="14">
        <v>2019</v>
      </c>
      <c r="AD291" s="64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</row>
    <row r="292" spans="1:205" s="4" customFormat="1" ht="33.75" hidden="1" customHeight="1">
      <c r="A292" s="6"/>
      <c r="B292" s="6"/>
      <c r="C292" s="52">
        <v>6</v>
      </c>
      <c r="D292" s="52">
        <v>5</v>
      </c>
      <c r="E292" s="52">
        <v>6</v>
      </c>
      <c r="F292" s="52">
        <v>0</v>
      </c>
      <c r="G292" s="52">
        <v>8</v>
      </c>
      <c r="H292" s="52">
        <v>0</v>
      </c>
      <c r="I292" s="52">
        <v>4</v>
      </c>
      <c r="J292" s="52">
        <v>0</v>
      </c>
      <c r="K292" s="52">
        <v>2</v>
      </c>
      <c r="L292" s="52">
        <v>9</v>
      </c>
      <c r="M292" s="52">
        <v>9</v>
      </c>
      <c r="N292" s="52">
        <v>0</v>
      </c>
      <c r="O292" s="52">
        <v>5</v>
      </c>
      <c r="P292" s="52">
        <v>1</v>
      </c>
      <c r="Q292" s="53"/>
      <c r="R292" s="53"/>
      <c r="S292" s="53"/>
      <c r="T292" s="9" t="s">
        <v>222</v>
      </c>
      <c r="U292" s="10" t="s">
        <v>208</v>
      </c>
      <c r="V292" s="99">
        <v>2</v>
      </c>
      <c r="W292" s="100">
        <v>2.68</v>
      </c>
      <c r="X292" s="148">
        <v>2.68</v>
      </c>
      <c r="Y292" s="99">
        <v>2.68</v>
      </c>
      <c r="Z292" s="99">
        <f t="shared" ref="Z292:AA294" si="25">SUM(Y292)</f>
        <v>2.68</v>
      </c>
      <c r="AA292" s="99">
        <f>SUM(Z292)</f>
        <v>2.68</v>
      </c>
      <c r="AB292" s="100">
        <f>SUM(V292:AA292)</f>
        <v>15.399999999999999</v>
      </c>
      <c r="AC292" s="14">
        <v>2019</v>
      </c>
      <c r="AD292" s="8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</row>
    <row r="293" spans="1:205" s="4" customFormat="1" ht="33.75" hidden="1" customHeight="1">
      <c r="A293" s="6"/>
      <c r="B293" s="6"/>
      <c r="C293" s="52">
        <v>6</v>
      </c>
      <c r="D293" s="52">
        <v>5</v>
      </c>
      <c r="E293" s="52">
        <v>6</v>
      </c>
      <c r="F293" s="52">
        <v>0</v>
      </c>
      <c r="G293" s="52">
        <v>8</v>
      </c>
      <c r="H293" s="52">
        <v>0</v>
      </c>
      <c r="I293" s="52">
        <v>4</v>
      </c>
      <c r="J293" s="52">
        <v>0</v>
      </c>
      <c r="K293" s="52">
        <v>2</v>
      </c>
      <c r="L293" s="52">
        <v>9</v>
      </c>
      <c r="M293" s="52">
        <v>9</v>
      </c>
      <c r="N293" s="52">
        <v>0</v>
      </c>
      <c r="O293" s="52">
        <v>5</v>
      </c>
      <c r="P293" s="52">
        <v>9</v>
      </c>
      <c r="Q293" s="53"/>
      <c r="R293" s="53"/>
      <c r="S293" s="53"/>
      <c r="T293" s="46" t="s">
        <v>235</v>
      </c>
      <c r="U293" s="10" t="s">
        <v>208</v>
      </c>
      <c r="V293" s="99">
        <v>0.1</v>
      </c>
      <c r="W293" s="100">
        <v>0</v>
      </c>
      <c r="X293" s="148">
        <v>0</v>
      </c>
      <c r="Y293" s="99">
        <v>0</v>
      </c>
      <c r="Z293" s="99">
        <f t="shared" si="25"/>
        <v>0</v>
      </c>
      <c r="AA293" s="99">
        <f t="shared" si="25"/>
        <v>0</v>
      </c>
      <c r="AB293" s="100">
        <f>SUM(V293:AA293)</f>
        <v>0.1</v>
      </c>
      <c r="AC293" s="14">
        <v>2019</v>
      </c>
      <c r="AD293" s="8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</row>
    <row r="294" spans="1:205" s="4" customFormat="1" ht="43.5" hidden="1" customHeight="1">
      <c r="A294" s="6"/>
      <c r="B294" s="6"/>
      <c r="C294" s="52">
        <v>6</v>
      </c>
      <c r="D294" s="52">
        <v>5</v>
      </c>
      <c r="E294" s="52">
        <v>6</v>
      </c>
      <c r="F294" s="52">
        <v>0</v>
      </c>
      <c r="G294" s="52">
        <v>7</v>
      </c>
      <c r="H294" s="52">
        <v>0</v>
      </c>
      <c r="I294" s="52">
        <v>5</v>
      </c>
      <c r="J294" s="52">
        <v>0</v>
      </c>
      <c r="K294" s="52">
        <v>2</v>
      </c>
      <c r="L294" s="52">
        <v>9</v>
      </c>
      <c r="M294" s="52">
        <v>9</v>
      </c>
      <c r="N294" s="52">
        <v>0</v>
      </c>
      <c r="O294" s="59">
        <v>5</v>
      </c>
      <c r="P294" s="59">
        <v>1</v>
      </c>
      <c r="Q294" s="60"/>
      <c r="R294" s="60"/>
      <c r="S294" s="60"/>
      <c r="T294" s="9" t="s">
        <v>131</v>
      </c>
      <c r="U294" s="10" t="s">
        <v>208</v>
      </c>
      <c r="V294" s="99">
        <v>6</v>
      </c>
      <c r="W294" s="100">
        <v>0</v>
      </c>
      <c r="X294" s="100">
        <v>0</v>
      </c>
      <c r="Y294" s="99">
        <v>0</v>
      </c>
      <c r="Z294" s="99">
        <v>0</v>
      </c>
      <c r="AA294" s="99">
        <f t="shared" si="25"/>
        <v>0</v>
      </c>
      <c r="AB294" s="100" t="s">
        <v>50</v>
      </c>
      <c r="AC294" s="14">
        <v>2014</v>
      </c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</row>
    <row r="295" spans="1:205" s="4" customFormat="1" ht="34.5" hidden="1" customHeight="1">
      <c r="A295" s="6"/>
      <c r="B295" s="6"/>
      <c r="C295" s="52">
        <v>6</v>
      </c>
      <c r="D295" s="52">
        <v>5</v>
      </c>
      <c r="E295" s="52">
        <v>6</v>
      </c>
      <c r="F295" s="129">
        <v>0</v>
      </c>
      <c r="G295" s="129">
        <v>7</v>
      </c>
      <c r="H295" s="129">
        <v>0</v>
      </c>
      <c r="I295" s="129">
        <v>5</v>
      </c>
      <c r="J295" s="52">
        <v>0</v>
      </c>
      <c r="K295" s="52">
        <v>2</v>
      </c>
      <c r="L295" s="52">
        <v>9</v>
      </c>
      <c r="M295" s="52">
        <v>9</v>
      </c>
      <c r="N295" s="52">
        <v>0</v>
      </c>
      <c r="O295" s="52">
        <v>5</v>
      </c>
      <c r="P295" s="52">
        <v>1</v>
      </c>
      <c r="Q295" s="60"/>
      <c r="R295" s="60"/>
      <c r="S295" s="60"/>
      <c r="T295" s="46" t="s">
        <v>241</v>
      </c>
      <c r="U295" s="10" t="s">
        <v>208</v>
      </c>
      <c r="V295" s="100">
        <v>6</v>
      </c>
      <c r="W295" s="100">
        <v>0</v>
      </c>
      <c r="X295" s="161" t="e">
        <f>SUM(#REF!,#REF!)</f>
        <v>#REF!</v>
      </c>
      <c r="Y295" s="144" t="e">
        <f>SUM(#REF!,#REF!)</f>
        <v>#REF!</v>
      </c>
      <c r="Z295" s="144" t="e">
        <f>SUM(#REF!,#REF!)</f>
        <v>#REF!</v>
      </c>
      <c r="AA295" s="144" t="e">
        <f>SUM(#REF!,#REF!)</f>
        <v>#REF!</v>
      </c>
      <c r="AB295" s="100" t="e">
        <f>SUM(V295:AA295)</f>
        <v>#REF!</v>
      </c>
      <c r="AC295" s="14">
        <v>2015</v>
      </c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U295" s="1"/>
      <c r="GV295" s="1"/>
      <c r="GW295" s="1"/>
    </row>
    <row r="296" spans="1:205" s="4" customFormat="1" ht="15.75" hidden="1">
      <c r="A296" s="84"/>
      <c r="B296" s="84"/>
      <c r="C296" s="76">
        <v>6</v>
      </c>
      <c r="D296" s="76">
        <v>5</v>
      </c>
      <c r="E296" s="76">
        <v>6</v>
      </c>
      <c r="F296" s="76">
        <v>0</v>
      </c>
      <c r="G296" s="76">
        <v>8</v>
      </c>
      <c r="H296" s="76">
        <v>0</v>
      </c>
      <c r="I296" s="76">
        <v>4</v>
      </c>
      <c r="J296" s="76">
        <v>0</v>
      </c>
      <c r="K296" s="76">
        <v>2</v>
      </c>
      <c r="L296" s="76">
        <v>9</v>
      </c>
      <c r="M296" s="76">
        <v>0</v>
      </c>
      <c r="N296" s="76">
        <v>0</v>
      </c>
      <c r="O296" s="76">
        <v>0</v>
      </c>
      <c r="P296" s="76">
        <v>0</v>
      </c>
      <c r="Q296" s="65"/>
      <c r="R296" s="65"/>
      <c r="S296" s="65"/>
      <c r="T296" s="46" t="s">
        <v>223</v>
      </c>
      <c r="U296" s="48"/>
      <c r="V296" s="99">
        <f>SUM(T296:T296)</f>
        <v>0</v>
      </c>
      <c r="W296" s="99">
        <f>SUM(T296:U296)</f>
        <v>0</v>
      </c>
      <c r="X296" s="100">
        <f>SUM(T296:W296)</f>
        <v>0</v>
      </c>
      <c r="Y296" s="99">
        <f>SUM(T296:X296)</f>
        <v>0</v>
      </c>
      <c r="Z296" s="99">
        <f>SUM(T296:Y296)</f>
        <v>0</v>
      </c>
      <c r="AA296" s="99">
        <f>SUM(T296:Z296)</f>
        <v>0</v>
      </c>
      <c r="AB296" s="100">
        <f>SUM(V296:AA296)</f>
        <v>0</v>
      </c>
      <c r="AC296" s="14">
        <v>2019</v>
      </c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</row>
    <row r="297" spans="1:205" s="4" customFormat="1" ht="64.5" hidden="1" customHeight="1">
      <c r="A297" s="6"/>
      <c r="B297" s="6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3"/>
      <c r="R297" s="53"/>
      <c r="S297" s="53"/>
      <c r="T297" s="9" t="s">
        <v>228</v>
      </c>
      <c r="U297" s="10" t="s">
        <v>219</v>
      </c>
      <c r="V297" s="99" t="s">
        <v>218</v>
      </c>
      <c r="W297" s="99" t="s">
        <v>218</v>
      </c>
      <c r="X297" s="100" t="s">
        <v>218</v>
      </c>
      <c r="Y297" s="99" t="s">
        <v>218</v>
      </c>
      <c r="Z297" s="99" t="s">
        <v>218</v>
      </c>
      <c r="AA297" s="99" t="s">
        <v>218</v>
      </c>
      <c r="AB297" s="99" t="s">
        <v>218</v>
      </c>
      <c r="AC297" s="14">
        <v>2019</v>
      </c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</row>
    <row r="298" spans="1:205" s="4" customFormat="1" ht="60" hidden="1">
      <c r="A298" s="6"/>
      <c r="B298" s="6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3"/>
      <c r="R298" s="53"/>
      <c r="S298" s="53"/>
      <c r="T298" s="71" t="s">
        <v>210</v>
      </c>
      <c r="U298" s="10" t="s">
        <v>187</v>
      </c>
      <c r="V298" s="99">
        <v>2</v>
      </c>
      <c r="W298" s="99">
        <v>2</v>
      </c>
      <c r="X298" s="100">
        <v>2</v>
      </c>
      <c r="Y298" s="99">
        <v>2</v>
      </c>
      <c r="Z298" s="99">
        <v>2</v>
      </c>
      <c r="AA298" s="99">
        <v>2</v>
      </c>
      <c r="AB298" s="99">
        <v>2</v>
      </c>
      <c r="AC298" s="14">
        <v>2019</v>
      </c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</row>
    <row r="299" spans="1:205" s="4" customFormat="1" ht="60" hidden="1">
      <c r="A299" s="6"/>
      <c r="B299" s="6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3"/>
      <c r="R299" s="53"/>
      <c r="S299" s="53"/>
      <c r="T299" s="9" t="s">
        <v>227</v>
      </c>
      <c r="U299" s="10" t="s">
        <v>219</v>
      </c>
      <c r="V299" s="99" t="s">
        <v>218</v>
      </c>
      <c r="W299" s="99" t="s">
        <v>218</v>
      </c>
      <c r="X299" s="100" t="s">
        <v>218</v>
      </c>
      <c r="Y299" s="99" t="s">
        <v>218</v>
      </c>
      <c r="Z299" s="99" t="s">
        <v>218</v>
      </c>
      <c r="AA299" s="99" t="s">
        <v>218</v>
      </c>
      <c r="AB299" s="99" t="s">
        <v>218</v>
      </c>
      <c r="AC299" s="14">
        <v>2019</v>
      </c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</row>
    <row r="300" spans="1:205" s="4" customFormat="1" ht="45" hidden="1">
      <c r="A300" s="6"/>
      <c r="B300" s="6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3"/>
      <c r="R300" s="53"/>
      <c r="S300" s="53"/>
      <c r="T300" s="71" t="s">
        <v>211</v>
      </c>
      <c r="U300" s="10" t="s">
        <v>187</v>
      </c>
      <c r="V300" s="99">
        <v>48</v>
      </c>
      <c r="W300" s="99">
        <v>48</v>
      </c>
      <c r="X300" s="100">
        <v>48</v>
      </c>
      <c r="Y300" s="99">
        <v>48</v>
      </c>
      <c r="Z300" s="99">
        <v>48</v>
      </c>
      <c r="AA300" s="99">
        <v>48</v>
      </c>
      <c r="AB300" s="99">
        <v>48</v>
      </c>
      <c r="AC300" s="14">
        <v>2019</v>
      </c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</row>
    <row r="301" spans="1:205" s="4" customFormat="1" ht="65.25" hidden="1" customHeight="1">
      <c r="A301" s="6"/>
      <c r="B301" s="6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3"/>
      <c r="R301" s="53"/>
      <c r="S301" s="53"/>
      <c r="T301" s="9" t="s">
        <v>229</v>
      </c>
      <c r="U301" s="10" t="s">
        <v>219</v>
      </c>
      <c r="V301" s="99" t="s">
        <v>218</v>
      </c>
      <c r="W301" s="99" t="s">
        <v>218</v>
      </c>
      <c r="X301" s="100" t="s">
        <v>218</v>
      </c>
      <c r="Y301" s="99" t="s">
        <v>218</v>
      </c>
      <c r="Z301" s="99" t="s">
        <v>218</v>
      </c>
      <c r="AA301" s="99" t="s">
        <v>218</v>
      </c>
      <c r="AB301" s="99" t="s">
        <v>218</v>
      </c>
      <c r="AC301" s="14">
        <v>2019</v>
      </c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</row>
    <row r="302" spans="1:205" s="4" customFormat="1" ht="55.5" hidden="1" customHeight="1">
      <c r="A302" s="6"/>
      <c r="B302" s="6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3"/>
      <c r="R302" s="53"/>
      <c r="S302" s="53"/>
      <c r="T302" s="71" t="s">
        <v>212</v>
      </c>
      <c r="U302" s="10" t="s">
        <v>187</v>
      </c>
      <c r="V302" s="99">
        <v>2</v>
      </c>
      <c r="W302" s="99">
        <v>2</v>
      </c>
      <c r="X302" s="100">
        <v>1</v>
      </c>
      <c r="Y302" s="99">
        <v>1</v>
      </c>
      <c r="Z302" s="99">
        <v>1</v>
      </c>
      <c r="AA302" s="99">
        <v>1</v>
      </c>
      <c r="AB302" s="99">
        <v>1</v>
      </c>
      <c r="AC302" s="14">
        <v>2019</v>
      </c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</row>
    <row r="303" spans="1:205" s="4" customFormat="1" ht="56.25" hidden="1" customHeight="1">
      <c r="A303" s="6"/>
      <c r="B303" s="6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3"/>
      <c r="R303" s="53"/>
      <c r="S303" s="53"/>
      <c r="T303" s="9" t="s">
        <v>230</v>
      </c>
      <c r="U303" s="10" t="s">
        <v>219</v>
      </c>
      <c r="V303" s="99" t="s">
        <v>218</v>
      </c>
      <c r="W303" s="99" t="s">
        <v>218</v>
      </c>
      <c r="X303" s="100" t="s">
        <v>218</v>
      </c>
      <c r="Y303" s="99" t="s">
        <v>218</v>
      </c>
      <c r="Z303" s="99" t="s">
        <v>218</v>
      </c>
      <c r="AA303" s="99" t="s">
        <v>218</v>
      </c>
      <c r="AB303" s="99" t="s">
        <v>218</v>
      </c>
      <c r="AC303" s="14">
        <v>2019</v>
      </c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</row>
    <row r="304" spans="1:205" s="4" customFormat="1" ht="58.5" hidden="1" customHeight="1">
      <c r="A304" s="6"/>
      <c r="B304" s="6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3"/>
      <c r="R304" s="53"/>
      <c r="S304" s="53"/>
      <c r="T304" s="71" t="s">
        <v>213</v>
      </c>
      <c r="U304" s="10" t="s">
        <v>187</v>
      </c>
      <c r="V304" s="99">
        <v>1</v>
      </c>
      <c r="W304" s="99">
        <v>1</v>
      </c>
      <c r="X304" s="100">
        <v>1</v>
      </c>
      <c r="Y304" s="99">
        <v>1</v>
      </c>
      <c r="Z304" s="99">
        <v>1</v>
      </c>
      <c r="AA304" s="99">
        <v>1</v>
      </c>
      <c r="AB304" s="99">
        <v>1</v>
      </c>
      <c r="AC304" s="14">
        <v>2019</v>
      </c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</row>
    <row r="305" spans="1:205" s="4" customFormat="1" ht="75" hidden="1">
      <c r="A305" s="6"/>
      <c r="B305" s="6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3"/>
      <c r="R305" s="53"/>
      <c r="S305" s="53"/>
      <c r="T305" s="9" t="s">
        <v>231</v>
      </c>
      <c r="U305" s="10" t="s">
        <v>219</v>
      </c>
      <c r="V305" s="99" t="s">
        <v>218</v>
      </c>
      <c r="W305" s="99" t="s">
        <v>218</v>
      </c>
      <c r="X305" s="100" t="s">
        <v>218</v>
      </c>
      <c r="Y305" s="99" t="s">
        <v>218</v>
      </c>
      <c r="Z305" s="99" t="s">
        <v>218</v>
      </c>
      <c r="AA305" s="99" t="s">
        <v>218</v>
      </c>
      <c r="AB305" s="99" t="s">
        <v>218</v>
      </c>
      <c r="AC305" s="14">
        <v>2019</v>
      </c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</row>
    <row r="306" spans="1:205" s="4" customFormat="1" ht="60" hidden="1">
      <c r="A306" s="6"/>
      <c r="B306" s="6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3"/>
      <c r="R306" s="53"/>
      <c r="S306" s="53"/>
      <c r="T306" s="71" t="s">
        <v>214</v>
      </c>
      <c r="U306" s="10" t="s">
        <v>187</v>
      </c>
      <c r="V306" s="99">
        <v>1</v>
      </c>
      <c r="W306" s="99">
        <v>1</v>
      </c>
      <c r="X306" s="100">
        <v>1</v>
      </c>
      <c r="Y306" s="99">
        <v>1</v>
      </c>
      <c r="Z306" s="99">
        <v>1</v>
      </c>
      <c r="AA306" s="99">
        <v>1</v>
      </c>
      <c r="AB306" s="99">
        <v>1</v>
      </c>
      <c r="AC306" s="14">
        <v>2019</v>
      </c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</row>
    <row r="307" spans="1:205" s="4" customFormat="1" ht="90.75" hidden="1" customHeight="1">
      <c r="A307" s="6"/>
      <c r="B307" s="6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3"/>
      <c r="R307" s="53"/>
      <c r="S307" s="53"/>
      <c r="T307" s="9" t="s">
        <v>232</v>
      </c>
      <c r="U307" s="10" t="s">
        <v>219</v>
      </c>
      <c r="V307" s="99" t="s">
        <v>218</v>
      </c>
      <c r="W307" s="99" t="s">
        <v>218</v>
      </c>
      <c r="X307" s="100" t="s">
        <v>218</v>
      </c>
      <c r="Y307" s="99" t="s">
        <v>218</v>
      </c>
      <c r="Z307" s="99" t="s">
        <v>218</v>
      </c>
      <c r="AA307" s="99" t="s">
        <v>218</v>
      </c>
      <c r="AB307" s="99" t="s">
        <v>218</v>
      </c>
      <c r="AC307" s="14">
        <v>2019</v>
      </c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</row>
    <row r="308" spans="1:205" s="4" customFormat="1" ht="90" hidden="1">
      <c r="A308" s="6"/>
      <c r="B308" s="6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3"/>
      <c r="R308" s="53"/>
      <c r="S308" s="53"/>
      <c r="T308" s="71" t="s">
        <v>215</v>
      </c>
      <c r="U308" s="10" t="s">
        <v>187</v>
      </c>
      <c r="V308" s="99">
        <v>17</v>
      </c>
      <c r="W308" s="99">
        <v>17</v>
      </c>
      <c r="X308" s="100">
        <v>16</v>
      </c>
      <c r="Y308" s="99">
        <v>17</v>
      </c>
      <c r="Z308" s="99">
        <v>17</v>
      </c>
      <c r="AA308" s="99">
        <v>17</v>
      </c>
      <c r="AB308" s="99">
        <v>17</v>
      </c>
      <c r="AC308" s="14">
        <v>2019</v>
      </c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</row>
    <row r="309" spans="1:205" s="4" customFormat="1" ht="60" hidden="1">
      <c r="A309" s="6"/>
      <c r="B309" s="6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3"/>
      <c r="R309" s="53"/>
      <c r="S309" s="53"/>
      <c r="T309" s="9" t="s">
        <v>183</v>
      </c>
      <c r="U309" s="10" t="s">
        <v>219</v>
      </c>
      <c r="V309" s="99" t="s">
        <v>218</v>
      </c>
      <c r="W309" s="99" t="s">
        <v>218</v>
      </c>
      <c r="X309" s="100" t="s">
        <v>218</v>
      </c>
      <c r="Y309" s="99" t="s">
        <v>218</v>
      </c>
      <c r="Z309" s="99" t="s">
        <v>218</v>
      </c>
      <c r="AA309" s="99" t="s">
        <v>218</v>
      </c>
      <c r="AB309" s="99" t="s">
        <v>218</v>
      </c>
      <c r="AC309" s="14">
        <v>2019</v>
      </c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</row>
    <row r="310" spans="1:205" s="4" customFormat="1" ht="45" hidden="1">
      <c r="A310" s="6"/>
      <c r="B310" s="6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3"/>
      <c r="R310" s="53"/>
      <c r="S310" s="53"/>
      <c r="T310" s="71" t="s">
        <v>238</v>
      </c>
      <c r="U310" s="10" t="s">
        <v>216</v>
      </c>
      <c r="V310" s="99">
        <v>10000</v>
      </c>
      <c r="W310" s="99">
        <v>10000</v>
      </c>
      <c r="X310" s="100">
        <v>11000</v>
      </c>
      <c r="Y310" s="99">
        <v>12000</v>
      </c>
      <c r="Z310" s="99">
        <v>12000</v>
      </c>
      <c r="AA310" s="99">
        <v>12000</v>
      </c>
      <c r="AB310" s="99">
        <v>12000</v>
      </c>
      <c r="AC310" s="14">
        <v>2019</v>
      </c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</row>
    <row r="311" spans="1:205" s="4" customFormat="1" ht="39" hidden="1" customHeight="1">
      <c r="A311" s="6"/>
      <c r="B311" s="6"/>
      <c r="C311" s="52">
        <v>6</v>
      </c>
      <c r="D311" s="52">
        <v>5</v>
      </c>
      <c r="E311" s="52">
        <v>6</v>
      </c>
      <c r="F311" s="52">
        <v>0</v>
      </c>
      <c r="G311" s="52">
        <v>8</v>
      </c>
      <c r="H311" s="52">
        <v>0</v>
      </c>
      <c r="I311" s="52">
        <v>4</v>
      </c>
      <c r="J311" s="52">
        <v>0</v>
      </c>
      <c r="K311" s="52">
        <v>2</v>
      </c>
      <c r="L311" s="52">
        <v>9</v>
      </c>
      <c r="M311" s="52">
        <v>9</v>
      </c>
      <c r="N311" s="52">
        <v>0</v>
      </c>
      <c r="O311" s="52">
        <v>5</v>
      </c>
      <c r="P311" s="52">
        <v>9</v>
      </c>
      <c r="Q311" s="53"/>
      <c r="R311" s="53"/>
      <c r="S311" s="53"/>
      <c r="T311" s="46" t="s">
        <v>53</v>
      </c>
      <c r="U311" s="49" t="s">
        <v>208</v>
      </c>
      <c r="V311" s="144">
        <v>0.1</v>
      </c>
      <c r="W311" s="144">
        <f>SUM(W314,W316)</f>
        <v>0</v>
      </c>
      <c r="X311" s="161">
        <f>SUM(X314,X316)</f>
        <v>0</v>
      </c>
      <c r="Y311" s="144">
        <f>SUM(Y314,Y316)</f>
        <v>0</v>
      </c>
      <c r="Z311" s="144">
        <f>SUM(Z314,Z316)</f>
        <v>0</v>
      </c>
      <c r="AA311" s="144">
        <f>SUM(AA314,AA316)</f>
        <v>0</v>
      </c>
      <c r="AB311" s="100" t="s">
        <v>50</v>
      </c>
      <c r="AC311" s="14">
        <v>2014</v>
      </c>
      <c r="AD311" s="8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</row>
    <row r="312" spans="1:205" s="4" customFormat="1" ht="39" customHeight="1">
      <c r="A312" s="6"/>
      <c r="B312" s="6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70"/>
      <c r="R312" s="70"/>
      <c r="S312" s="70"/>
      <c r="T312" s="207"/>
      <c r="U312" s="208"/>
      <c r="V312" s="209"/>
      <c r="W312" s="209"/>
      <c r="X312" s="210"/>
      <c r="Y312" s="209"/>
      <c r="Z312" s="209"/>
      <c r="AA312" s="209"/>
      <c r="AB312" s="211" t="s">
        <v>155</v>
      </c>
      <c r="AC312" s="68"/>
      <c r="AD312" s="8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</row>
    <row r="313" spans="1:205" s="4" customFormat="1">
      <c r="A313" s="6"/>
      <c r="B313" s="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2"/>
      <c r="U313" s="2"/>
      <c r="V313" s="90"/>
      <c r="W313" s="167"/>
      <c r="X313" s="145"/>
      <c r="Y313" s="90"/>
      <c r="Z313" s="87"/>
      <c r="AA313" s="87"/>
      <c r="AB313" s="2"/>
      <c r="AC313" s="2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</row>
    <row r="314" spans="1:205" s="4" customFormat="1">
      <c r="A314" s="6"/>
      <c r="B314" s="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2"/>
      <c r="U314" s="2"/>
      <c r="V314" s="90"/>
      <c r="W314" s="167"/>
      <c r="X314" s="145"/>
      <c r="Y314" s="90"/>
      <c r="Z314" s="87"/>
      <c r="AA314" s="87"/>
      <c r="AB314" s="2"/>
      <c r="AC314" s="2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</row>
    <row r="315" spans="1:205" s="4" customFormat="1" ht="15.75">
      <c r="A315" s="6"/>
      <c r="B315" s="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2"/>
      <c r="U315" s="2"/>
      <c r="V315" s="172"/>
      <c r="W315" s="167"/>
      <c r="X315" s="145"/>
      <c r="Y315" s="90"/>
      <c r="Z315" s="87"/>
      <c r="AA315" s="87"/>
      <c r="AB315" s="2"/>
      <c r="AC315" s="2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</row>
    <row r="316" spans="1:205" s="4" customFormat="1" ht="15.75">
      <c r="A316" s="6"/>
      <c r="B316" s="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U316" s="2"/>
      <c r="V316" s="172"/>
      <c r="W316" s="167"/>
      <c r="X316" s="145"/>
      <c r="Y316" s="90"/>
      <c r="Z316" s="87"/>
      <c r="AA316" s="87"/>
      <c r="AB316" s="2"/>
      <c r="AC316" s="2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</row>
    <row r="317" spans="1:205" s="4" customFormat="1" ht="15.75">
      <c r="A317" s="6"/>
      <c r="B317" s="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U317" s="2"/>
      <c r="V317" s="172"/>
      <c r="W317" s="167"/>
      <c r="X317" s="175"/>
      <c r="Y317" s="176"/>
      <c r="Z317" s="177"/>
      <c r="AA317" s="177"/>
      <c r="AB317" s="171"/>
      <c r="AC317" s="2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</row>
    <row r="318" spans="1:205" s="4" customFormat="1" ht="86.25" thickBot="1">
      <c r="A318" s="6"/>
      <c r="B318" s="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U318" s="2"/>
      <c r="V318" s="173"/>
      <c r="W318" s="167"/>
      <c r="X318" s="169"/>
      <c r="Y318" s="169"/>
      <c r="Z318" s="169"/>
      <c r="AA318" s="170"/>
      <c r="AB318" s="170"/>
      <c r="AC318" s="168" t="s">
        <v>259</v>
      </c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</row>
    <row r="319" spans="1:205" s="4" customFormat="1" ht="15.75">
      <c r="A319" s="6"/>
      <c r="B319" s="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U319" s="2"/>
      <c r="V319" s="173"/>
      <c r="W319" s="167"/>
      <c r="X319" s="175"/>
      <c r="Y319" s="176"/>
      <c r="Z319" s="177"/>
      <c r="AA319" s="177"/>
      <c r="AB319" s="171"/>
      <c r="AC319" s="2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</row>
    <row r="320" spans="1:205" s="4" customFormat="1">
      <c r="A320" s="6"/>
      <c r="B320" s="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U320" s="2"/>
      <c r="V320" s="176"/>
      <c r="W320" s="167"/>
      <c r="X320" s="175"/>
      <c r="Y320" s="176"/>
      <c r="Z320" s="177"/>
      <c r="AA320" s="177"/>
      <c r="AB320" s="171"/>
      <c r="AC320" s="2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</row>
    <row r="321" spans="1:205" s="4" customFormat="1" ht="15.75">
      <c r="A321" s="6"/>
      <c r="B321" s="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174"/>
      <c r="U321" s="2"/>
      <c r="V321" s="178"/>
      <c r="W321" s="167"/>
      <c r="X321" s="145"/>
      <c r="Y321" s="90"/>
      <c r="Z321" s="87"/>
      <c r="AA321" s="87"/>
      <c r="AB321" s="2"/>
      <c r="AC321" s="2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</row>
    <row r="322" spans="1:205" s="4" customFormat="1">
      <c r="A322" s="6"/>
      <c r="B322" s="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2"/>
      <c r="U322" s="2"/>
      <c r="V322" s="90"/>
      <c r="W322" s="167"/>
      <c r="X322" s="145"/>
      <c r="Y322" s="90"/>
      <c r="Z322" s="87"/>
      <c r="AA322" s="87"/>
      <c r="AB322" s="2"/>
      <c r="AC322" s="2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</row>
    <row r="323" spans="1:205" s="4" customFormat="1">
      <c r="A323" s="6"/>
      <c r="B323" s="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2"/>
      <c r="U323" s="2"/>
      <c r="V323" s="90"/>
      <c r="W323" s="167"/>
      <c r="X323" s="145"/>
      <c r="Y323" s="90"/>
      <c r="Z323" s="87"/>
      <c r="AA323" s="87"/>
      <c r="AB323" s="2"/>
      <c r="AC323" s="2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</row>
    <row r="324" spans="1:205" s="4" customFormat="1">
      <c r="A324" s="6"/>
      <c r="B324" s="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2"/>
      <c r="U324" s="2"/>
      <c r="V324" s="90"/>
      <c r="W324" s="167"/>
      <c r="X324" s="145"/>
      <c r="Y324" s="90"/>
      <c r="Z324" s="87"/>
      <c r="AA324" s="87"/>
      <c r="AB324" s="2"/>
      <c r="AC324" s="2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</row>
    <row r="325" spans="1:205" s="4" customFormat="1">
      <c r="A325" s="6"/>
      <c r="B325" s="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2"/>
      <c r="U325" s="2"/>
      <c r="V325" s="90"/>
      <c r="W325" s="167"/>
      <c r="X325" s="145"/>
      <c r="Y325" s="90"/>
      <c r="Z325" s="87"/>
      <c r="AA325" s="87"/>
      <c r="AB325" s="2"/>
      <c r="AC325" s="2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</row>
    <row r="326" spans="1:205" s="4" customFormat="1">
      <c r="A326" s="6"/>
      <c r="B326" s="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2"/>
      <c r="U326" s="2"/>
      <c r="V326" s="90"/>
      <c r="W326" s="167"/>
      <c r="X326" s="145"/>
      <c r="Y326" s="90"/>
      <c r="Z326" s="87"/>
      <c r="AA326" s="87"/>
      <c r="AB326" s="2"/>
      <c r="AC326" s="2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</row>
    <row r="327" spans="1:205" s="4" customFormat="1">
      <c r="A327" s="6"/>
      <c r="B327" s="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2"/>
      <c r="U327" s="2"/>
      <c r="V327" s="90"/>
      <c r="W327" s="167"/>
      <c r="X327" s="145"/>
      <c r="Y327" s="90"/>
      <c r="Z327" s="87"/>
      <c r="AA327" s="87"/>
      <c r="AB327" s="2"/>
      <c r="AC327" s="2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</row>
    <row r="328" spans="1:205" s="4" customFormat="1">
      <c r="A328" s="6"/>
      <c r="B328" s="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2"/>
      <c r="U328" s="2"/>
      <c r="V328" s="90"/>
      <c r="W328" s="167"/>
      <c r="X328" s="145"/>
      <c r="Y328" s="90"/>
      <c r="Z328" s="87"/>
      <c r="AA328" s="87"/>
      <c r="AB328" s="2"/>
      <c r="AC328" s="2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</row>
    <row r="329" spans="1:205" s="4" customFormat="1">
      <c r="A329" s="6"/>
      <c r="B329" s="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2"/>
      <c r="U329" s="2"/>
      <c r="V329" s="90"/>
      <c r="W329" s="167"/>
      <c r="X329" s="145"/>
      <c r="Y329" s="90"/>
      <c r="Z329" s="87"/>
      <c r="AA329" s="87"/>
      <c r="AB329" s="2"/>
      <c r="AC329" s="2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</row>
    <row r="330" spans="1:205" s="4" customFormat="1">
      <c r="A330" s="6"/>
      <c r="B330" s="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2"/>
      <c r="U330" s="2"/>
      <c r="V330" s="90"/>
      <c r="W330" s="167"/>
      <c r="X330" s="145"/>
      <c r="Y330" s="90"/>
      <c r="Z330" s="87"/>
      <c r="AA330" s="87"/>
      <c r="AB330" s="2"/>
      <c r="AC330" s="2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</row>
    <row r="331" spans="1:205" s="4" customFormat="1">
      <c r="A331" s="6"/>
      <c r="B331" s="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2"/>
      <c r="U331" s="2"/>
      <c r="V331" s="90"/>
      <c r="W331" s="167"/>
      <c r="X331" s="145"/>
      <c r="Y331" s="90"/>
      <c r="Z331" s="87"/>
      <c r="AA331" s="87"/>
      <c r="AB331" s="2"/>
      <c r="AC331" s="2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</row>
    <row r="332" spans="1:205" s="4" customFormat="1">
      <c r="A332" s="6"/>
      <c r="B332" s="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2"/>
      <c r="U332" s="2"/>
      <c r="V332" s="90"/>
      <c r="W332" s="167"/>
      <c r="X332" s="145"/>
      <c r="Y332" s="90"/>
      <c r="Z332" s="87"/>
      <c r="AA332" s="87"/>
      <c r="AB332" s="2"/>
      <c r="AC332" s="2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</row>
    <row r="333" spans="1:205" s="4" customFormat="1">
      <c r="A333" s="6"/>
      <c r="B333" s="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2"/>
      <c r="U333" s="2"/>
      <c r="V333" s="90"/>
      <c r="W333" s="167"/>
      <c r="X333" s="145"/>
      <c r="Y333" s="90"/>
      <c r="Z333" s="87"/>
      <c r="AA333" s="87"/>
      <c r="AB333" s="2"/>
      <c r="AC333" s="2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</row>
    <row r="334" spans="1:205" s="4" customFormat="1">
      <c r="A334" s="6"/>
      <c r="B334" s="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2"/>
      <c r="U334" s="2"/>
      <c r="V334" s="90"/>
      <c r="W334" s="167"/>
      <c r="X334" s="145"/>
      <c r="Y334" s="90"/>
      <c r="Z334" s="87"/>
      <c r="AA334" s="87"/>
      <c r="AB334" s="2"/>
      <c r="AC334" s="2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</row>
    <row r="335" spans="1:205" s="4" customFormat="1">
      <c r="A335" s="6"/>
      <c r="B335" s="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2"/>
      <c r="U335" s="2"/>
      <c r="V335" s="90"/>
      <c r="W335" s="167"/>
      <c r="X335" s="145"/>
      <c r="Y335" s="90"/>
      <c r="Z335" s="87"/>
      <c r="AA335" s="87"/>
      <c r="AB335" s="2"/>
      <c r="AC335" s="2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</row>
    <row r="336" spans="1:205" s="4" customFormat="1">
      <c r="A336" s="6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2"/>
      <c r="U336" s="2"/>
      <c r="V336" s="90"/>
      <c r="W336" s="167"/>
      <c r="X336" s="145"/>
      <c r="Y336" s="90"/>
      <c r="Z336" s="87"/>
      <c r="AA336" s="87"/>
      <c r="AB336" s="2"/>
      <c r="AC336" s="2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</row>
    <row r="337" spans="1:205" s="4" customFormat="1">
      <c r="A337" s="6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2"/>
      <c r="U337" s="2"/>
      <c r="V337" s="90"/>
      <c r="W337" s="167"/>
      <c r="X337" s="145"/>
      <c r="Y337" s="90"/>
      <c r="Z337" s="87"/>
      <c r="AA337" s="87"/>
      <c r="AB337" s="2"/>
      <c r="AC337" s="2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</row>
    <row r="338" spans="1:205" s="4" customFormat="1">
      <c r="A338" s="6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2"/>
      <c r="U338" s="2"/>
      <c r="V338" s="90"/>
      <c r="W338" s="167"/>
      <c r="X338" s="145"/>
      <c r="Y338" s="90"/>
      <c r="Z338" s="87"/>
      <c r="AA338" s="87"/>
      <c r="AB338" s="2"/>
      <c r="AC338" s="2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</row>
    <row r="339" spans="1:205" s="4" customFormat="1">
      <c r="A339" s="6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2"/>
      <c r="U339" s="2"/>
      <c r="V339" s="90"/>
      <c r="W339" s="167"/>
      <c r="X339" s="145"/>
      <c r="Y339" s="90"/>
      <c r="Z339" s="87"/>
      <c r="AA339" s="87"/>
      <c r="AB339" s="2"/>
      <c r="AC339" s="2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</row>
    <row r="340" spans="1:205" s="4" customFormat="1">
      <c r="A340" s="6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2"/>
      <c r="U340" s="2"/>
      <c r="V340" s="90"/>
      <c r="W340" s="167"/>
      <c r="X340" s="145"/>
      <c r="Y340" s="90"/>
      <c r="Z340" s="87"/>
      <c r="AA340" s="87"/>
      <c r="AB340" s="2"/>
      <c r="AC340" s="2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</row>
    <row r="341" spans="1:205" s="4" customFormat="1">
      <c r="A341" s="6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2"/>
      <c r="U341" s="2"/>
      <c r="V341" s="90"/>
      <c r="W341" s="167"/>
      <c r="X341" s="145"/>
      <c r="Y341" s="90"/>
      <c r="Z341" s="87"/>
      <c r="AA341" s="87"/>
      <c r="AB341" s="2"/>
      <c r="AC341" s="2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</row>
    <row r="342" spans="1:205" s="4" customFormat="1">
      <c r="A342" s="6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2"/>
      <c r="U342" s="2"/>
      <c r="V342" s="90"/>
      <c r="W342" s="167"/>
      <c r="X342" s="145"/>
      <c r="Y342" s="90"/>
      <c r="Z342" s="87"/>
      <c r="AA342" s="87"/>
      <c r="AB342" s="2"/>
      <c r="AC342" s="2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</row>
    <row r="343" spans="1:205" s="4" customFormat="1">
      <c r="A343" s="6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2"/>
      <c r="U343" s="2"/>
      <c r="V343" s="90"/>
      <c r="W343" s="167"/>
      <c r="X343" s="145"/>
      <c r="Y343" s="90"/>
      <c r="Z343" s="87"/>
      <c r="AA343" s="87"/>
      <c r="AB343" s="2"/>
      <c r="AC343" s="2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</row>
    <row r="344" spans="1:205" s="4" customFormat="1">
      <c r="A344" s="6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2"/>
      <c r="U344" s="2"/>
      <c r="V344" s="90"/>
      <c r="W344" s="167"/>
      <c r="X344" s="145"/>
      <c r="Y344" s="90"/>
      <c r="Z344" s="87"/>
      <c r="AA344" s="87"/>
      <c r="AB344" s="2"/>
      <c r="AC344" s="2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</row>
    <row r="345" spans="1:205" s="4" customFormat="1">
      <c r="A345" s="6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2"/>
      <c r="U345" s="2"/>
      <c r="V345" s="90"/>
      <c r="W345" s="167"/>
      <c r="X345" s="145"/>
      <c r="Y345" s="90"/>
      <c r="Z345" s="87"/>
      <c r="AA345" s="87"/>
      <c r="AB345" s="2"/>
      <c r="AC345" s="2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</row>
    <row r="346" spans="1:205" s="4" customFormat="1">
      <c r="A346" s="6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2"/>
      <c r="U346" s="2"/>
      <c r="V346" s="90"/>
      <c r="W346" s="167"/>
      <c r="X346" s="145"/>
      <c r="Y346" s="90"/>
      <c r="Z346" s="87"/>
      <c r="AA346" s="87"/>
      <c r="AB346" s="2"/>
      <c r="AC346" s="2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</row>
    <row r="347" spans="1:205" s="4" customFormat="1">
      <c r="A347" s="6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2"/>
      <c r="U347" s="2"/>
      <c r="V347" s="90"/>
      <c r="W347" s="167"/>
      <c r="X347" s="145"/>
      <c r="Y347" s="90"/>
      <c r="Z347" s="87"/>
      <c r="AA347" s="87"/>
      <c r="AB347" s="2"/>
      <c r="AC347" s="2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</row>
    <row r="348" spans="1:205" s="4" customFormat="1">
      <c r="A348" s="6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2"/>
      <c r="U348" s="2"/>
      <c r="V348" s="90"/>
      <c r="W348" s="167"/>
      <c r="X348" s="145"/>
      <c r="Y348" s="90"/>
      <c r="Z348" s="87"/>
      <c r="AA348" s="87"/>
      <c r="AB348" s="2"/>
      <c r="AC348" s="2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</row>
    <row r="349" spans="1:205" s="4" customFormat="1">
      <c r="A349" s="6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2"/>
      <c r="U349" s="2"/>
      <c r="V349" s="90"/>
      <c r="W349" s="167"/>
      <c r="X349" s="145"/>
      <c r="Y349" s="90"/>
      <c r="Z349" s="87"/>
      <c r="AA349" s="87"/>
      <c r="AB349" s="2"/>
      <c r="AC349" s="2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</row>
    <row r="350" spans="1:205" s="4" customFormat="1">
      <c r="A350" s="6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2"/>
      <c r="U350" s="2"/>
      <c r="V350" s="90"/>
      <c r="W350" s="167"/>
      <c r="X350" s="145"/>
      <c r="Y350" s="90"/>
      <c r="Z350" s="87"/>
      <c r="AA350" s="87"/>
      <c r="AB350" s="2"/>
      <c r="AC350" s="2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</row>
    <row r="351" spans="1:205" s="4" customFormat="1">
      <c r="A351" s="6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2"/>
      <c r="U351" s="2"/>
      <c r="V351" s="90"/>
      <c r="W351" s="167"/>
      <c r="X351" s="145"/>
      <c r="Y351" s="90"/>
      <c r="Z351" s="87"/>
      <c r="AA351" s="87"/>
      <c r="AB351" s="2"/>
      <c r="AC351" s="2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</row>
    <row r="352" spans="1:205" s="4" customFormat="1">
      <c r="A352" s="6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2"/>
      <c r="U352" s="2"/>
      <c r="V352" s="90"/>
      <c r="W352" s="167"/>
      <c r="X352" s="145"/>
      <c r="Y352" s="90"/>
      <c r="Z352" s="87"/>
      <c r="AA352" s="87"/>
      <c r="AB352" s="2"/>
      <c r="AC352" s="2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</row>
    <row r="353" spans="1:205" s="4" customFormat="1">
      <c r="A353" s="6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2"/>
      <c r="U353" s="2"/>
      <c r="V353" s="90"/>
      <c r="W353" s="167"/>
      <c r="X353" s="145"/>
      <c r="Y353" s="90"/>
      <c r="Z353" s="87"/>
      <c r="AA353" s="87"/>
      <c r="AB353" s="2"/>
      <c r="AC353" s="2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</row>
    <row r="354" spans="1:205" s="4" customFormat="1">
      <c r="A354" s="6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2"/>
      <c r="U354" s="2"/>
      <c r="V354" s="90"/>
      <c r="W354" s="167"/>
      <c r="X354" s="145"/>
      <c r="Y354" s="90"/>
      <c r="Z354" s="87"/>
      <c r="AA354" s="87"/>
      <c r="AB354" s="2"/>
      <c r="AC354" s="2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</row>
    <row r="355" spans="1:205" s="4" customFormat="1">
      <c r="A355" s="6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2"/>
      <c r="U355" s="2"/>
      <c r="V355" s="90"/>
      <c r="W355" s="167"/>
      <c r="X355" s="145"/>
      <c r="Y355" s="90"/>
      <c r="Z355" s="87"/>
      <c r="AA355" s="87"/>
      <c r="AB355" s="2"/>
      <c r="AC355" s="2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</row>
    <row r="356" spans="1:205" s="4" customFormat="1">
      <c r="A356" s="6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2"/>
      <c r="U356" s="2"/>
      <c r="V356" s="90"/>
      <c r="W356" s="167"/>
      <c r="X356" s="145"/>
      <c r="Y356" s="90"/>
      <c r="Z356" s="87"/>
      <c r="AA356" s="87"/>
      <c r="AB356" s="2"/>
      <c r="AC356" s="2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</row>
    <row r="357" spans="1:205" s="4" customFormat="1">
      <c r="A357" s="6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2"/>
      <c r="U357" s="2"/>
      <c r="V357" s="90"/>
      <c r="W357" s="167"/>
      <c r="X357" s="145"/>
      <c r="Y357" s="90"/>
      <c r="Z357" s="87"/>
      <c r="AA357" s="87"/>
      <c r="AB357" s="2"/>
      <c r="AC357" s="2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</row>
    <row r="358" spans="1:205" s="4" customFormat="1">
      <c r="A358" s="6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2"/>
      <c r="U358" s="2"/>
      <c r="V358" s="90"/>
      <c r="W358" s="167"/>
      <c r="X358" s="145"/>
      <c r="Y358" s="90"/>
      <c r="Z358" s="87"/>
      <c r="AA358" s="87"/>
      <c r="AB358" s="2"/>
      <c r="AC358" s="2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</row>
    <row r="359" spans="1:205" s="4" customFormat="1">
      <c r="A359" s="6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2"/>
      <c r="U359" s="2"/>
      <c r="V359" s="90"/>
      <c r="W359" s="167"/>
      <c r="X359" s="145"/>
      <c r="Y359" s="90"/>
      <c r="Z359" s="87"/>
      <c r="AA359" s="87"/>
      <c r="AB359" s="2"/>
      <c r="AC359" s="2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</row>
    <row r="360" spans="1:205" s="4" customFormat="1">
      <c r="A360" s="6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2"/>
      <c r="U360" s="2"/>
      <c r="V360" s="90"/>
      <c r="W360" s="167"/>
      <c r="X360" s="145"/>
      <c r="Y360" s="90"/>
      <c r="Z360" s="87"/>
      <c r="AA360" s="87"/>
      <c r="AB360" s="2"/>
      <c r="AC360" s="2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</row>
    <row r="361" spans="1:205" s="4" customFormat="1">
      <c r="A361" s="6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2"/>
      <c r="U361" s="2"/>
      <c r="V361" s="90"/>
      <c r="W361" s="167"/>
      <c r="X361" s="145"/>
      <c r="Y361" s="90"/>
      <c r="Z361" s="87"/>
      <c r="AA361" s="87"/>
      <c r="AB361" s="2"/>
      <c r="AC361" s="2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</row>
    <row r="362" spans="1:205" s="4" customFormat="1">
      <c r="A362" s="6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2"/>
      <c r="U362" s="2"/>
      <c r="V362" s="90"/>
      <c r="W362" s="167"/>
      <c r="X362" s="145"/>
      <c r="Y362" s="90"/>
      <c r="Z362" s="87"/>
      <c r="AA362" s="87"/>
      <c r="AB362" s="2"/>
      <c r="AC362" s="2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</row>
    <row r="363" spans="1:205" s="4" customFormat="1">
      <c r="A363" s="6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2"/>
      <c r="U363" s="2"/>
      <c r="V363" s="90"/>
      <c r="W363" s="167"/>
      <c r="X363" s="145"/>
      <c r="Y363" s="90"/>
      <c r="Z363" s="87"/>
      <c r="AA363" s="87"/>
      <c r="AB363" s="2"/>
      <c r="AC363" s="2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</row>
    <row r="364" spans="1:205" s="4" customFormat="1">
      <c r="A364" s="6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2"/>
      <c r="U364" s="2"/>
      <c r="V364" s="90"/>
      <c r="W364" s="167"/>
      <c r="X364" s="145"/>
      <c r="Y364" s="90"/>
      <c r="Z364" s="87"/>
      <c r="AA364" s="87"/>
      <c r="AB364" s="2"/>
      <c r="AC364" s="2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</row>
    <row r="365" spans="1:205" s="4" customFormat="1">
      <c r="A365" s="6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2"/>
      <c r="U365" s="2"/>
      <c r="V365" s="90"/>
      <c r="W365" s="167"/>
      <c r="X365" s="145"/>
      <c r="Y365" s="90"/>
      <c r="Z365" s="87"/>
      <c r="AA365" s="87"/>
      <c r="AB365" s="2"/>
      <c r="AC365" s="2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</row>
    <row r="366" spans="1:205" s="4" customFormat="1">
      <c r="A366" s="6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2"/>
      <c r="U366" s="2"/>
      <c r="V366" s="90"/>
      <c r="W366" s="167"/>
      <c r="X366" s="145"/>
      <c r="Y366" s="90"/>
      <c r="Z366" s="87"/>
      <c r="AA366" s="87"/>
      <c r="AB366" s="2"/>
      <c r="AC366" s="2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</row>
    <row r="367" spans="1:205" s="4" customFormat="1">
      <c r="A367" s="6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2"/>
      <c r="U367" s="2"/>
      <c r="V367" s="90"/>
      <c r="W367" s="167"/>
      <c r="X367" s="145"/>
      <c r="Y367" s="90"/>
      <c r="Z367" s="87"/>
      <c r="AA367" s="87"/>
      <c r="AB367" s="2"/>
      <c r="AC367" s="2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</row>
    <row r="368" spans="1:205" s="4" customFormat="1">
      <c r="A368" s="6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2"/>
      <c r="U368" s="2"/>
      <c r="V368" s="90"/>
      <c r="W368" s="167"/>
      <c r="X368" s="145"/>
      <c r="Y368" s="90"/>
      <c r="Z368" s="87"/>
      <c r="AA368" s="87"/>
      <c r="AB368" s="2"/>
      <c r="AC368" s="2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</row>
    <row r="369" spans="1:205" s="4" customFormat="1">
      <c r="A369" s="6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2"/>
      <c r="U369" s="2"/>
      <c r="V369" s="90"/>
      <c r="W369" s="167"/>
      <c r="X369" s="145"/>
      <c r="Y369" s="90"/>
      <c r="Z369" s="87"/>
      <c r="AA369" s="87"/>
      <c r="AB369" s="2"/>
      <c r="AC369" s="2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</row>
    <row r="370" spans="1:205" s="4" customFormat="1">
      <c r="A370" s="6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2"/>
      <c r="U370" s="2"/>
      <c r="V370" s="90"/>
      <c r="W370" s="167"/>
      <c r="X370" s="145"/>
      <c r="Y370" s="90"/>
      <c r="Z370" s="87"/>
      <c r="AA370" s="87"/>
      <c r="AB370" s="2"/>
      <c r="AC370" s="2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</row>
    <row r="371" spans="1:205" s="4" customFormat="1">
      <c r="A371" s="6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2"/>
      <c r="U371" s="2"/>
      <c r="V371" s="90"/>
      <c r="W371" s="167"/>
      <c r="X371" s="145"/>
      <c r="Y371" s="90"/>
      <c r="Z371" s="87"/>
      <c r="AA371" s="87"/>
      <c r="AB371" s="2"/>
      <c r="AC371" s="2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</row>
    <row r="372" spans="1:205" s="4" customFormat="1">
      <c r="A372" s="6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2"/>
      <c r="U372" s="2"/>
      <c r="V372" s="90"/>
      <c r="W372" s="167"/>
      <c r="X372" s="145"/>
      <c r="Y372" s="90"/>
      <c r="Z372" s="87"/>
      <c r="AA372" s="87"/>
      <c r="AB372" s="2"/>
      <c r="AC372" s="2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</row>
    <row r="373" spans="1:205" s="4" customFormat="1">
      <c r="A373" s="6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2"/>
      <c r="U373" s="2"/>
      <c r="V373" s="90"/>
      <c r="W373" s="167"/>
      <c r="X373" s="145"/>
      <c r="Y373" s="90"/>
      <c r="Z373" s="87"/>
      <c r="AA373" s="87"/>
      <c r="AB373" s="2"/>
      <c r="AC373" s="2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</row>
    <row r="374" spans="1:205" s="4" customFormat="1">
      <c r="A374" s="6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2"/>
      <c r="U374" s="2"/>
      <c r="V374" s="90"/>
      <c r="W374" s="167"/>
      <c r="X374" s="145"/>
      <c r="Y374" s="90"/>
      <c r="Z374" s="87"/>
      <c r="AA374" s="87"/>
      <c r="AB374" s="2"/>
      <c r="AC374" s="2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</row>
    <row r="375" spans="1:205" s="4" customFormat="1">
      <c r="A375" s="6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2"/>
      <c r="U375" s="2"/>
      <c r="V375" s="90"/>
      <c r="W375" s="167"/>
      <c r="X375" s="145"/>
      <c r="Y375" s="90"/>
      <c r="Z375" s="87"/>
      <c r="AA375" s="87"/>
      <c r="AB375" s="2"/>
      <c r="AC375" s="2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</row>
    <row r="376" spans="1:205" s="4" customFormat="1">
      <c r="A376" s="6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2"/>
      <c r="U376" s="2"/>
      <c r="V376" s="90"/>
      <c r="W376" s="167"/>
      <c r="X376" s="145"/>
      <c r="Y376" s="90"/>
      <c r="Z376" s="87"/>
      <c r="AA376" s="87"/>
      <c r="AB376" s="2"/>
      <c r="AC376" s="2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</row>
    <row r="377" spans="1:205" s="4" customFormat="1">
      <c r="A377" s="6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2"/>
      <c r="U377" s="2"/>
      <c r="V377" s="90"/>
      <c r="W377" s="167"/>
      <c r="X377" s="145"/>
      <c r="Y377" s="90"/>
      <c r="Z377" s="87"/>
      <c r="AA377" s="87"/>
      <c r="AB377" s="2"/>
      <c r="AC377" s="2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</row>
    <row r="378" spans="1:205" s="4" customFormat="1">
      <c r="A378" s="6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2"/>
      <c r="U378" s="2"/>
      <c r="V378" s="90"/>
      <c r="W378" s="167"/>
      <c r="X378" s="145"/>
      <c r="Y378" s="90"/>
      <c r="Z378" s="87"/>
      <c r="AA378" s="87"/>
      <c r="AB378" s="2"/>
      <c r="AC378" s="2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</row>
    <row r="379" spans="1:205" s="4" customFormat="1">
      <c r="A379" s="6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2"/>
      <c r="U379" s="2"/>
      <c r="V379" s="90"/>
      <c r="W379" s="167"/>
      <c r="X379" s="145"/>
      <c r="Y379" s="90"/>
      <c r="Z379" s="87"/>
      <c r="AA379" s="87"/>
      <c r="AB379" s="2"/>
      <c r="AC379" s="2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</row>
    <row r="380" spans="1:205" s="4" customFormat="1">
      <c r="A380" s="6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2"/>
      <c r="U380" s="2"/>
      <c r="V380" s="90"/>
      <c r="W380" s="167"/>
      <c r="X380" s="145"/>
      <c r="Y380" s="90"/>
      <c r="Z380" s="87"/>
      <c r="AA380" s="87"/>
      <c r="AB380" s="2"/>
      <c r="AC380" s="2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</row>
    <row r="381" spans="1:205" s="4" customFormat="1">
      <c r="A381" s="6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2"/>
      <c r="U381" s="2"/>
      <c r="V381" s="90"/>
      <c r="W381" s="167"/>
      <c r="X381" s="145"/>
      <c r="Y381" s="90"/>
      <c r="Z381" s="87"/>
      <c r="AA381" s="87"/>
      <c r="AB381" s="2"/>
      <c r="AC381" s="2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</row>
    <row r="382" spans="1:205" s="4" customFormat="1">
      <c r="A382" s="6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2"/>
      <c r="U382" s="2"/>
      <c r="V382" s="90"/>
      <c r="W382" s="167"/>
      <c r="X382" s="145"/>
      <c r="Y382" s="90"/>
      <c r="Z382" s="87"/>
      <c r="AA382" s="87"/>
      <c r="AB382" s="2"/>
      <c r="AC382" s="2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</row>
    <row r="383" spans="1:205" s="4" customFormat="1">
      <c r="A383" s="6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2"/>
      <c r="U383" s="2"/>
      <c r="V383" s="90"/>
      <c r="W383" s="167"/>
      <c r="X383" s="145"/>
      <c r="Y383" s="90"/>
      <c r="Z383" s="87"/>
      <c r="AA383" s="87"/>
      <c r="AB383" s="2"/>
      <c r="AC383" s="2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</row>
    <row r="384" spans="1:205" s="4" customFormat="1">
      <c r="A384" s="6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2"/>
      <c r="U384" s="2"/>
      <c r="V384" s="90"/>
      <c r="W384" s="167"/>
      <c r="X384" s="145"/>
      <c r="Y384" s="90"/>
      <c r="Z384" s="87"/>
      <c r="AA384" s="87"/>
      <c r="AB384" s="2"/>
      <c r="AC384" s="2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</row>
    <row r="385" spans="1:205" s="4" customFormat="1">
      <c r="A385" s="6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2"/>
      <c r="U385" s="2"/>
      <c r="V385" s="90"/>
      <c r="W385" s="167"/>
      <c r="X385" s="145"/>
      <c r="Y385" s="90"/>
      <c r="Z385" s="87"/>
      <c r="AA385" s="87"/>
      <c r="AB385" s="2"/>
      <c r="AC385" s="2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</row>
    <row r="386" spans="1:205" s="4" customFormat="1">
      <c r="A386" s="6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2"/>
      <c r="U386" s="2"/>
      <c r="V386" s="90"/>
      <c r="W386" s="167"/>
      <c r="X386" s="145"/>
      <c r="Y386" s="90"/>
      <c r="Z386" s="87"/>
      <c r="AA386" s="87"/>
      <c r="AB386" s="2"/>
      <c r="AC386" s="2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</row>
    <row r="387" spans="1:205" s="4" customFormat="1">
      <c r="A387" s="6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2"/>
      <c r="U387" s="2"/>
      <c r="V387" s="90"/>
      <c r="W387" s="167"/>
      <c r="X387" s="145"/>
      <c r="Y387" s="90"/>
      <c r="Z387" s="87"/>
      <c r="AA387" s="87"/>
      <c r="AB387" s="2"/>
      <c r="AC387" s="2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</row>
    <row r="388" spans="1:205" s="4" customFormat="1">
      <c r="A388" s="6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2"/>
      <c r="U388" s="2"/>
      <c r="V388" s="90"/>
      <c r="W388" s="167"/>
      <c r="X388" s="145"/>
      <c r="Y388" s="90"/>
      <c r="Z388" s="87"/>
      <c r="AA388" s="87"/>
      <c r="AB388" s="2"/>
      <c r="AC388" s="2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</row>
    <row r="389" spans="1:205" s="4" customFormat="1">
      <c r="A389" s="6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2"/>
      <c r="U389" s="2"/>
      <c r="V389" s="90"/>
      <c r="W389" s="167"/>
      <c r="X389" s="145"/>
      <c r="Y389" s="90"/>
      <c r="Z389" s="87"/>
      <c r="AA389" s="87"/>
      <c r="AB389" s="2"/>
      <c r="AC389" s="2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</row>
    <row r="390" spans="1:205" s="4" customFormat="1">
      <c r="A390" s="6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2"/>
      <c r="U390" s="2"/>
      <c r="V390" s="90"/>
      <c r="W390" s="167"/>
      <c r="X390" s="145"/>
      <c r="Y390" s="90"/>
      <c r="Z390" s="87"/>
      <c r="AA390" s="87"/>
      <c r="AB390" s="2"/>
      <c r="AC390" s="2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</row>
    <row r="391" spans="1:205" s="4" customFormat="1">
      <c r="A391" s="6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2"/>
      <c r="U391" s="2"/>
      <c r="V391" s="90"/>
      <c r="W391" s="167"/>
      <c r="X391" s="145"/>
      <c r="Y391" s="90"/>
      <c r="Z391" s="87"/>
      <c r="AA391" s="87"/>
      <c r="AB391" s="2"/>
      <c r="AC391" s="2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</row>
    <row r="392" spans="1:205" s="4" customFormat="1">
      <c r="A392" s="6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2"/>
      <c r="U392" s="2"/>
      <c r="V392" s="90"/>
      <c r="W392" s="167"/>
      <c r="X392" s="145"/>
      <c r="Y392" s="90"/>
      <c r="Z392" s="87"/>
      <c r="AA392" s="87"/>
      <c r="AB392" s="2"/>
      <c r="AC392" s="2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</row>
    <row r="393" spans="1:205" s="4" customFormat="1">
      <c r="A393" s="6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2"/>
      <c r="U393" s="2"/>
      <c r="V393" s="90"/>
      <c r="W393" s="167"/>
      <c r="X393" s="145"/>
      <c r="Y393" s="90"/>
      <c r="Z393" s="87"/>
      <c r="AA393" s="87"/>
      <c r="AB393" s="2"/>
      <c r="AC393" s="2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</row>
    <row r="394" spans="1:205" s="4" customFormat="1">
      <c r="A394" s="6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2"/>
      <c r="U394" s="2"/>
      <c r="V394" s="90"/>
      <c r="W394" s="167"/>
      <c r="X394" s="145"/>
      <c r="Y394" s="90"/>
      <c r="Z394" s="87"/>
      <c r="AA394" s="87"/>
      <c r="AB394" s="2"/>
      <c r="AC394" s="2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</row>
    <row r="395" spans="1:205" s="4" customFormat="1">
      <c r="A395" s="6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2"/>
      <c r="U395" s="2"/>
      <c r="V395" s="90"/>
      <c r="W395" s="167"/>
      <c r="X395" s="145"/>
      <c r="Y395" s="90"/>
      <c r="Z395" s="87"/>
      <c r="AA395" s="87"/>
      <c r="AB395" s="2"/>
      <c r="AC395" s="2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</row>
    <row r="396" spans="1:205" s="4" customFormat="1">
      <c r="A396" s="6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2"/>
      <c r="U396" s="2"/>
      <c r="V396" s="90"/>
      <c r="W396" s="167"/>
      <c r="X396" s="145"/>
      <c r="Y396" s="90"/>
      <c r="Z396" s="87"/>
      <c r="AA396" s="87"/>
      <c r="AB396" s="2"/>
      <c r="AC396" s="2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</row>
    <row r="397" spans="1:205" s="4" customFormat="1">
      <c r="A397" s="6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2"/>
      <c r="U397" s="2"/>
      <c r="V397" s="90"/>
      <c r="W397" s="167"/>
      <c r="X397" s="145"/>
      <c r="Y397" s="90"/>
      <c r="Z397" s="87"/>
      <c r="AA397" s="87"/>
      <c r="AB397" s="2"/>
      <c r="AC397" s="2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</row>
    <row r="398" spans="1:205" s="4" customFormat="1">
      <c r="A398" s="6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2"/>
      <c r="U398" s="2"/>
      <c r="V398" s="90"/>
      <c r="W398" s="167"/>
      <c r="X398" s="145"/>
      <c r="Y398" s="90"/>
      <c r="Z398" s="87"/>
      <c r="AA398" s="87"/>
      <c r="AB398" s="2"/>
      <c r="AC398" s="2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</row>
    <row r="399" spans="1:205" s="4" customFormat="1">
      <c r="A399" s="6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2"/>
      <c r="U399" s="2"/>
      <c r="V399" s="90"/>
      <c r="W399" s="167"/>
      <c r="X399" s="145"/>
      <c r="Y399" s="90"/>
      <c r="Z399" s="87"/>
      <c r="AA399" s="87"/>
      <c r="AB399" s="2"/>
      <c r="AC399" s="2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</row>
    <row r="400" spans="1:205" s="4" customFormat="1">
      <c r="A400" s="6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2"/>
      <c r="U400" s="2"/>
      <c r="V400" s="90"/>
      <c r="W400" s="167"/>
      <c r="X400" s="145"/>
      <c r="Y400" s="90"/>
      <c r="Z400" s="87"/>
      <c r="AA400" s="87"/>
      <c r="AB400" s="2"/>
      <c r="AC400" s="2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</row>
    <row r="401" spans="1:205" s="4" customFormat="1">
      <c r="A401" s="6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2"/>
      <c r="U401" s="2"/>
      <c r="V401" s="90"/>
      <c r="W401" s="167"/>
      <c r="X401" s="145"/>
      <c r="Y401" s="90"/>
      <c r="Z401" s="87"/>
      <c r="AA401" s="87"/>
      <c r="AB401" s="2"/>
      <c r="AC401" s="2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</row>
    <row r="402" spans="1:205" s="4" customFormat="1">
      <c r="A402" s="6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2"/>
      <c r="U402" s="2"/>
      <c r="V402" s="90"/>
      <c r="W402" s="167"/>
      <c r="X402" s="145"/>
      <c r="Y402" s="90"/>
      <c r="Z402" s="87"/>
      <c r="AA402" s="87"/>
      <c r="AB402" s="2"/>
      <c r="AC402" s="2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</row>
    <row r="403" spans="1:205" s="4" customFormat="1">
      <c r="A403" s="6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2"/>
      <c r="U403" s="2"/>
      <c r="V403" s="90"/>
      <c r="W403" s="167"/>
      <c r="X403" s="145"/>
      <c r="Y403" s="90"/>
      <c r="Z403" s="87"/>
      <c r="AA403" s="87"/>
      <c r="AB403" s="2"/>
      <c r="AC403" s="2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</row>
    <row r="404" spans="1:205" s="4" customFormat="1">
      <c r="A404" s="6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2"/>
      <c r="U404" s="2"/>
      <c r="V404" s="90"/>
      <c r="W404" s="167"/>
      <c r="X404" s="145"/>
      <c r="Y404" s="90"/>
      <c r="Z404" s="87"/>
      <c r="AA404" s="87"/>
      <c r="AB404" s="2"/>
      <c r="AC404" s="2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</row>
    <row r="405" spans="1:205" s="4" customFormat="1">
      <c r="A405" s="6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2"/>
      <c r="U405" s="2"/>
      <c r="V405" s="90"/>
      <c r="W405" s="167"/>
      <c r="X405" s="145"/>
      <c r="Y405" s="90"/>
      <c r="Z405" s="87"/>
      <c r="AA405" s="87"/>
      <c r="AB405" s="2"/>
      <c r="AC405" s="2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</row>
    <row r="406" spans="1:205" s="4" customFormat="1">
      <c r="A406" s="6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2"/>
      <c r="U406" s="2"/>
      <c r="V406" s="90"/>
      <c r="W406" s="167"/>
      <c r="X406" s="145"/>
      <c r="Y406" s="90"/>
      <c r="Z406" s="87"/>
      <c r="AA406" s="87"/>
      <c r="AB406" s="2"/>
      <c r="AC406" s="2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</row>
    <row r="407" spans="1:205" s="4" customFormat="1">
      <c r="A407" s="6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2"/>
      <c r="U407" s="2"/>
      <c r="V407" s="90"/>
      <c r="W407" s="167"/>
      <c r="X407" s="145"/>
      <c r="Y407" s="90"/>
      <c r="Z407" s="87"/>
      <c r="AA407" s="87"/>
      <c r="AB407" s="2"/>
      <c r="AC407" s="2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</row>
    <row r="408" spans="1:205" s="4" customFormat="1">
      <c r="A408" s="6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2"/>
      <c r="U408" s="2"/>
      <c r="V408" s="90"/>
      <c r="W408" s="167"/>
      <c r="X408" s="145"/>
      <c r="Y408" s="90"/>
      <c r="Z408" s="87"/>
      <c r="AA408" s="87"/>
      <c r="AB408" s="2"/>
      <c r="AC408" s="2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</row>
    <row r="409" spans="1:205" s="4" customFormat="1">
      <c r="A409" s="6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2"/>
      <c r="U409" s="2"/>
      <c r="V409" s="90"/>
      <c r="W409" s="167"/>
      <c r="X409" s="145"/>
      <c r="Y409" s="90"/>
      <c r="Z409" s="87"/>
      <c r="AA409" s="87"/>
      <c r="AB409" s="2"/>
      <c r="AC409" s="2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</row>
    <row r="410" spans="1:205" s="4" customFormat="1">
      <c r="A410" s="6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2"/>
      <c r="U410" s="2"/>
      <c r="V410" s="90"/>
      <c r="W410" s="167"/>
      <c r="X410" s="145"/>
      <c r="Y410" s="90"/>
      <c r="Z410" s="87"/>
      <c r="AA410" s="87"/>
      <c r="AB410" s="2"/>
      <c r="AC410" s="2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</row>
    <row r="411" spans="1:205" s="4" customFormat="1">
      <c r="A411" s="6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2"/>
      <c r="U411" s="2"/>
      <c r="V411" s="90"/>
      <c r="W411" s="167"/>
      <c r="X411" s="145"/>
      <c r="Y411" s="90"/>
      <c r="Z411" s="87"/>
      <c r="AA411" s="87"/>
      <c r="AB411" s="2"/>
      <c r="AC411" s="2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</row>
    <row r="412" spans="1:205" s="4" customFormat="1">
      <c r="A412" s="6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2"/>
      <c r="U412" s="2"/>
      <c r="V412" s="90"/>
      <c r="W412" s="167"/>
      <c r="X412" s="145"/>
      <c r="Y412" s="90"/>
      <c r="Z412" s="87"/>
      <c r="AA412" s="87"/>
      <c r="AB412" s="2"/>
      <c r="AC412" s="2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</row>
    <row r="413" spans="1:205" s="4" customFormat="1">
      <c r="A413" s="6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2"/>
      <c r="U413" s="2"/>
      <c r="V413" s="90"/>
      <c r="W413" s="167"/>
      <c r="X413" s="145"/>
      <c r="Y413" s="90"/>
      <c r="Z413" s="87"/>
      <c r="AA413" s="87"/>
      <c r="AB413" s="2"/>
      <c r="AC413" s="2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</row>
    <row r="414" spans="1:205" s="4" customFormat="1">
      <c r="A414" s="6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2"/>
      <c r="U414" s="2"/>
      <c r="V414" s="90"/>
      <c r="W414" s="167"/>
      <c r="X414" s="145"/>
      <c r="Y414" s="90"/>
      <c r="Z414" s="87"/>
      <c r="AA414" s="87"/>
      <c r="AB414" s="2"/>
      <c r="AC414" s="2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</row>
    <row r="415" spans="1:205" s="4" customFormat="1">
      <c r="A415" s="6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2"/>
      <c r="U415" s="2"/>
      <c r="V415" s="90"/>
      <c r="W415" s="167"/>
      <c r="X415" s="145"/>
      <c r="Y415" s="90"/>
      <c r="Z415" s="87"/>
      <c r="AA415" s="87"/>
      <c r="AB415" s="2"/>
      <c r="AC415" s="2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</row>
    <row r="416" spans="1:205" s="4" customFormat="1">
      <c r="A416" s="6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2"/>
      <c r="U416" s="2"/>
      <c r="V416" s="90"/>
      <c r="W416" s="167"/>
      <c r="X416" s="145"/>
      <c r="Y416" s="90"/>
      <c r="Z416" s="87"/>
      <c r="AA416" s="87"/>
      <c r="AB416" s="2"/>
      <c r="AC416" s="2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</row>
    <row r="417" spans="1:205" s="4" customFormat="1">
      <c r="A417" s="6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2"/>
      <c r="U417" s="2"/>
      <c r="V417" s="90"/>
      <c r="W417" s="167"/>
      <c r="X417" s="145"/>
      <c r="Y417" s="90"/>
      <c r="Z417" s="87"/>
      <c r="AA417" s="87"/>
      <c r="AB417" s="2"/>
      <c r="AC417" s="2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</row>
    <row r="418" spans="1:205" s="4" customFormat="1">
      <c r="A418" s="6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2"/>
      <c r="U418" s="2"/>
      <c r="V418" s="90"/>
      <c r="W418" s="167"/>
      <c r="X418" s="145"/>
      <c r="Y418" s="90"/>
      <c r="Z418" s="87"/>
      <c r="AA418" s="87"/>
      <c r="AB418" s="2"/>
      <c r="AC418" s="2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</row>
    <row r="419" spans="1:205" s="4" customFormat="1">
      <c r="A419" s="6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2"/>
      <c r="U419" s="2"/>
      <c r="V419" s="90"/>
      <c r="W419" s="167"/>
      <c r="X419" s="145"/>
      <c r="Y419" s="90"/>
      <c r="Z419" s="87"/>
      <c r="AA419" s="87"/>
      <c r="AB419" s="2"/>
      <c r="AC419" s="2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</row>
    <row r="420" spans="1:205" s="4" customFormat="1">
      <c r="A420" s="6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2"/>
      <c r="U420" s="2"/>
      <c r="V420" s="90"/>
      <c r="W420" s="167"/>
      <c r="X420" s="145"/>
      <c r="Y420" s="90"/>
      <c r="Z420" s="87"/>
      <c r="AA420" s="87"/>
      <c r="AB420" s="2"/>
      <c r="AC420" s="2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</row>
    <row r="421" spans="1:205" s="4" customFormat="1">
      <c r="A421" s="6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2"/>
      <c r="U421" s="2"/>
      <c r="V421" s="90"/>
      <c r="W421" s="167"/>
      <c r="X421" s="145"/>
      <c r="Y421" s="90"/>
      <c r="Z421" s="87"/>
      <c r="AA421" s="87"/>
      <c r="AB421" s="2"/>
      <c r="AC421" s="2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</row>
    <row r="422" spans="1:205" s="4" customFormat="1">
      <c r="A422" s="6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2"/>
      <c r="U422" s="2"/>
      <c r="V422" s="90"/>
      <c r="W422" s="167"/>
      <c r="X422" s="145"/>
      <c r="Y422" s="90"/>
      <c r="Z422" s="87"/>
      <c r="AA422" s="87"/>
      <c r="AB422" s="2"/>
      <c r="AC422" s="2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</row>
    <row r="423" spans="1:205" s="4" customFormat="1">
      <c r="A423" s="6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2"/>
      <c r="U423" s="2"/>
      <c r="V423" s="90"/>
      <c r="W423" s="167"/>
      <c r="X423" s="145"/>
      <c r="Y423" s="90"/>
      <c r="Z423" s="87"/>
      <c r="AA423" s="87"/>
      <c r="AB423" s="2"/>
      <c r="AC423" s="2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</row>
    <row r="424" spans="1:205" s="4" customFormat="1">
      <c r="A424" s="6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2"/>
      <c r="U424" s="2"/>
      <c r="V424" s="90"/>
      <c r="W424" s="167"/>
      <c r="X424" s="145"/>
      <c r="Y424" s="90"/>
      <c r="Z424" s="87"/>
      <c r="AA424" s="87"/>
      <c r="AB424" s="2"/>
      <c r="AC424" s="2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</row>
    <row r="425" spans="1:205" s="4" customFormat="1">
      <c r="A425" s="6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2"/>
      <c r="U425" s="2"/>
      <c r="V425" s="90"/>
      <c r="W425" s="167"/>
      <c r="X425" s="145"/>
      <c r="Y425" s="90"/>
      <c r="Z425" s="87"/>
      <c r="AA425" s="87"/>
      <c r="AB425" s="2"/>
      <c r="AC425" s="2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</row>
    <row r="426" spans="1:205" s="4" customFormat="1">
      <c r="A426" s="6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2"/>
      <c r="U426" s="2"/>
      <c r="V426" s="90"/>
      <c r="W426" s="167"/>
      <c r="X426" s="145"/>
      <c r="Y426" s="90"/>
      <c r="Z426" s="87"/>
      <c r="AA426" s="87"/>
      <c r="AB426" s="2"/>
      <c r="AC426" s="2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</row>
    <row r="427" spans="1:205" s="4" customFormat="1">
      <c r="A427" s="6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2"/>
      <c r="U427" s="2"/>
      <c r="V427" s="90"/>
      <c r="W427" s="167"/>
      <c r="X427" s="145"/>
      <c r="Y427" s="90"/>
      <c r="Z427" s="87"/>
      <c r="AA427" s="87"/>
      <c r="AB427" s="2"/>
      <c r="AC427" s="2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</row>
    <row r="428" spans="1:205" s="4" customFormat="1">
      <c r="A428" s="6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2"/>
      <c r="U428" s="2"/>
      <c r="V428" s="90"/>
      <c r="W428" s="167"/>
      <c r="X428" s="145"/>
      <c r="Y428" s="90"/>
      <c r="Z428" s="87"/>
      <c r="AA428" s="87"/>
      <c r="AB428" s="2"/>
      <c r="AC428" s="2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</row>
    <row r="429" spans="1:205" s="4" customFormat="1">
      <c r="A429" s="6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2"/>
      <c r="U429" s="2"/>
      <c r="V429" s="90"/>
      <c r="W429" s="167"/>
      <c r="X429" s="145"/>
      <c r="Y429" s="90"/>
      <c r="Z429" s="87"/>
      <c r="AA429" s="87"/>
      <c r="AB429" s="2"/>
      <c r="AC429" s="2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</row>
    <row r="430" spans="1:205" s="4" customFormat="1">
      <c r="A430" s="6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2"/>
      <c r="U430" s="2"/>
      <c r="V430" s="90"/>
      <c r="W430" s="167"/>
      <c r="X430" s="145"/>
      <c r="Y430" s="90"/>
      <c r="Z430" s="87"/>
      <c r="AA430" s="87"/>
      <c r="AB430" s="2"/>
      <c r="AC430" s="2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</row>
    <row r="431" spans="1:205" s="4" customFormat="1">
      <c r="A431" s="6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2"/>
      <c r="U431" s="2"/>
      <c r="V431" s="90"/>
      <c r="W431" s="167"/>
      <c r="X431" s="145"/>
      <c r="Y431" s="90"/>
      <c r="Z431" s="87"/>
      <c r="AA431" s="87"/>
      <c r="AB431" s="2"/>
      <c r="AC431" s="2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</row>
    <row r="432" spans="1:205" s="4" customFormat="1">
      <c r="A432" s="6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2"/>
      <c r="U432" s="2"/>
      <c r="V432" s="90"/>
      <c r="W432" s="167"/>
      <c r="X432" s="145"/>
      <c r="Y432" s="90"/>
      <c r="Z432" s="87"/>
      <c r="AA432" s="87"/>
      <c r="AB432" s="2"/>
      <c r="AC432" s="2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</row>
    <row r="433" spans="1:205" s="4" customFormat="1">
      <c r="A433" s="6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2"/>
      <c r="U433" s="2"/>
      <c r="V433" s="90"/>
      <c r="W433" s="167"/>
      <c r="X433" s="145"/>
      <c r="Y433" s="90"/>
      <c r="Z433" s="87"/>
      <c r="AA433" s="87"/>
      <c r="AB433" s="2"/>
      <c r="AC433" s="2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</row>
    <row r="434" spans="1:205" s="4" customFormat="1">
      <c r="A434" s="6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2"/>
      <c r="U434" s="2"/>
      <c r="V434" s="90"/>
      <c r="W434" s="167"/>
      <c r="X434" s="145"/>
      <c r="Y434" s="90"/>
      <c r="Z434" s="87"/>
      <c r="AA434" s="87"/>
      <c r="AB434" s="2"/>
      <c r="AC434" s="2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</row>
    <row r="435" spans="1:205" s="4" customFormat="1">
      <c r="A435" s="6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2"/>
      <c r="U435" s="2"/>
      <c r="V435" s="90"/>
      <c r="W435" s="167"/>
      <c r="X435" s="145"/>
      <c r="Y435" s="90"/>
      <c r="Z435" s="87"/>
      <c r="AA435" s="87"/>
      <c r="AB435" s="2"/>
      <c r="AC435" s="2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</row>
    <row r="436" spans="1:205" s="4" customFormat="1">
      <c r="A436" s="6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2"/>
      <c r="U436" s="2"/>
      <c r="V436" s="90"/>
      <c r="W436" s="167"/>
      <c r="X436" s="145"/>
      <c r="Y436" s="90"/>
      <c r="Z436" s="87"/>
      <c r="AA436" s="87"/>
      <c r="AB436" s="2"/>
      <c r="AC436" s="2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</row>
    <row r="437" spans="1:205" s="4" customFormat="1">
      <c r="A437" s="6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2"/>
      <c r="U437" s="2"/>
      <c r="V437" s="90"/>
      <c r="W437" s="167"/>
      <c r="X437" s="145"/>
      <c r="Y437" s="90"/>
      <c r="Z437" s="87"/>
      <c r="AA437" s="87"/>
      <c r="AB437" s="2"/>
      <c r="AC437" s="2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</row>
    <row r="438" spans="1:205" s="4" customFormat="1">
      <c r="A438" s="6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2"/>
      <c r="U438" s="2"/>
      <c r="V438" s="90"/>
      <c r="W438" s="167"/>
      <c r="X438" s="145"/>
      <c r="Y438" s="90"/>
      <c r="Z438" s="87"/>
      <c r="AA438" s="87"/>
      <c r="AB438" s="2"/>
      <c r="AC438" s="2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</row>
    <row r="439" spans="1:205" s="4" customFormat="1">
      <c r="A439" s="6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2"/>
      <c r="U439" s="2"/>
      <c r="V439" s="90"/>
      <c r="W439" s="167"/>
      <c r="X439" s="145"/>
      <c r="Y439" s="90"/>
      <c r="Z439" s="87"/>
      <c r="AA439" s="87"/>
      <c r="AB439" s="2"/>
      <c r="AC439" s="2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</row>
    <row r="440" spans="1:205" s="4" customFormat="1">
      <c r="A440" s="6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2"/>
      <c r="U440" s="2"/>
      <c r="V440" s="90"/>
      <c r="W440" s="167"/>
      <c r="X440" s="145"/>
      <c r="Y440" s="90"/>
      <c r="Z440" s="87"/>
      <c r="AA440" s="87"/>
      <c r="AB440" s="2"/>
      <c r="AC440" s="2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</row>
    <row r="441" spans="1:205" s="4" customFormat="1">
      <c r="A441" s="6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2"/>
      <c r="U441" s="2"/>
      <c r="V441" s="90"/>
      <c r="W441" s="167"/>
      <c r="X441" s="145"/>
      <c r="Y441" s="90"/>
      <c r="Z441" s="87"/>
      <c r="AA441" s="87"/>
      <c r="AB441" s="2"/>
      <c r="AC441" s="2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</row>
    <row r="442" spans="1:205" s="4" customFormat="1">
      <c r="A442" s="6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2"/>
      <c r="U442" s="2"/>
      <c r="V442" s="90"/>
      <c r="W442" s="167"/>
      <c r="X442" s="145"/>
      <c r="Y442" s="90"/>
      <c r="Z442" s="87"/>
      <c r="AA442" s="87"/>
      <c r="AB442" s="2"/>
      <c r="AC442" s="2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</row>
    <row r="443" spans="1:205" s="4" customFormat="1">
      <c r="A443" s="6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2"/>
      <c r="U443" s="2"/>
      <c r="V443" s="90"/>
      <c r="W443" s="167"/>
      <c r="X443" s="145"/>
      <c r="Y443" s="90"/>
      <c r="Z443" s="87"/>
      <c r="AA443" s="87"/>
      <c r="AB443" s="2"/>
      <c r="AC443" s="2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</row>
    <row r="444" spans="1:205" s="4" customFormat="1">
      <c r="A444" s="6"/>
      <c r="B444" s="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2"/>
      <c r="U444" s="2"/>
      <c r="V444" s="90"/>
      <c r="W444" s="167"/>
      <c r="X444" s="145"/>
      <c r="Y444" s="90"/>
      <c r="Z444" s="87"/>
      <c r="AA444" s="87"/>
      <c r="AB444" s="2"/>
      <c r="AC444" s="2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</row>
    <row r="445" spans="1:205" s="4" customFormat="1">
      <c r="A445" s="6"/>
      <c r="B445" s="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2"/>
      <c r="U445" s="2"/>
      <c r="V445" s="90"/>
      <c r="W445" s="167"/>
      <c r="X445" s="145"/>
      <c r="Y445" s="90"/>
      <c r="Z445" s="87"/>
      <c r="AA445" s="87"/>
      <c r="AB445" s="2"/>
      <c r="AC445" s="2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</row>
    <row r="446" spans="1:205" s="4" customFormat="1">
      <c r="A446" s="6"/>
      <c r="B446" s="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2"/>
      <c r="U446" s="2"/>
      <c r="V446" s="90"/>
      <c r="W446" s="167"/>
      <c r="X446" s="145"/>
      <c r="Y446" s="90"/>
      <c r="Z446" s="87"/>
      <c r="AA446" s="87"/>
      <c r="AB446" s="2"/>
      <c r="AC446" s="2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</row>
    <row r="447" spans="1:205" s="4" customFormat="1">
      <c r="A447" s="6"/>
      <c r="B447" s="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2"/>
      <c r="U447" s="2"/>
      <c r="V447" s="90"/>
      <c r="W447" s="167"/>
      <c r="X447" s="145"/>
      <c r="Y447" s="90"/>
      <c r="Z447" s="87"/>
      <c r="AA447" s="87"/>
      <c r="AB447" s="2"/>
      <c r="AC447" s="2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</row>
    <row r="448" spans="1:205" s="4" customFormat="1">
      <c r="A448" s="6"/>
      <c r="B448" s="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2"/>
      <c r="U448" s="2"/>
      <c r="V448" s="90"/>
      <c r="W448" s="167"/>
      <c r="X448" s="145"/>
      <c r="Y448" s="90"/>
      <c r="Z448" s="87"/>
      <c r="AA448" s="87"/>
      <c r="AB448" s="2"/>
      <c r="AC448" s="2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</row>
    <row r="449" spans="1:205" s="4" customFormat="1">
      <c r="A449" s="6"/>
      <c r="B449" s="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2"/>
      <c r="U449" s="2"/>
      <c r="V449" s="90"/>
      <c r="W449" s="167"/>
      <c r="X449" s="145"/>
      <c r="Y449" s="90"/>
      <c r="Z449" s="87"/>
      <c r="AA449" s="87"/>
      <c r="AB449" s="2"/>
      <c r="AC449" s="2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</row>
    <row r="450" spans="1:205" s="4" customFormat="1">
      <c r="A450" s="6"/>
      <c r="B450" s="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2"/>
      <c r="U450" s="2"/>
      <c r="V450" s="90"/>
      <c r="W450" s="167"/>
      <c r="X450" s="145"/>
      <c r="Y450" s="90"/>
      <c r="Z450" s="87"/>
      <c r="AA450" s="87"/>
      <c r="AB450" s="2"/>
      <c r="AC450" s="2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</row>
    <row r="451" spans="1:205" s="4" customFormat="1">
      <c r="A451" s="6"/>
      <c r="B451" s="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2"/>
      <c r="U451" s="2"/>
      <c r="V451" s="90"/>
      <c r="W451" s="167"/>
      <c r="X451" s="145"/>
      <c r="Y451" s="90"/>
      <c r="Z451" s="87"/>
      <c r="AA451" s="87"/>
      <c r="AB451" s="2"/>
      <c r="AC451" s="2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</row>
    <row r="452" spans="1:205" s="4" customFormat="1">
      <c r="A452" s="6"/>
      <c r="B452" s="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2"/>
      <c r="U452" s="2"/>
      <c r="V452" s="90"/>
      <c r="W452" s="167"/>
      <c r="X452" s="145"/>
      <c r="Y452" s="90"/>
      <c r="Z452" s="87"/>
      <c r="AA452" s="87"/>
      <c r="AB452" s="2"/>
      <c r="AC452" s="2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</row>
    <row r="453" spans="1:205" s="4" customFormat="1">
      <c r="A453" s="6"/>
      <c r="B453" s="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2"/>
      <c r="U453" s="2"/>
      <c r="V453" s="90"/>
      <c r="W453" s="167"/>
      <c r="X453" s="145"/>
      <c r="Y453" s="90"/>
      <c r="Z453" s="87"/>
      <c r="AA453" s="87"/>
      <c r="AB453" s="2"/>
      <c r="AC453" s="2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</row>
    <row r="454" spans="1:205" s="4" customFormat="1">
      <c r="A454" s="6"/>
      <c r="B454" s="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2"/>
      <c r="U454" s="2"/>
      <c r="V454" s="90"/>
      <c r="W454" s="167"/>
      <c r="X454" s="145"/>
      <c r="Y454" s="90"/>
      <c r="Z454" s="87"/>
      <c r="AA454" s="87"/>
      <c r="AB454" s="2"/>
      <c r="AC454" s="2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</row>
    <row r="455" spans="1:205" s="4" customFormat="1">
      <c r="A455" s="6"/>
      <c r="B455" s="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2"/>
      <c r="U455" s="2"/>
      <c r="V455" s="90"/>
      <c r="W455" s="167"/>
      <c r="X455" s="145"/>
      <c r="Y455" s="90"/>
      <c r="Z455" s="87"/>
      <c r="AA455" s="87"/>
      <c r="AB455" s="2"/>
      <c r="AC455" s="2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</row>
    <row r="456" spans="1:205" s="4" customFormat="1">
      <c r="A456" s="6"/>
      <c r="B456" s="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2"/>
      <c r="U456" s="2"/>
      <c r="V456" s="90"/>
      <c r="W456" s="167"/>
      <c r="X456" s="145"/>
      <c r="Y456" s="90"/>
      <c r="Z456" s="87"/>
      <c r="AA456" s="87"/>
      <c r="AB456" s="2"/>
      <c r="AC456" s="2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</row>
    <row r="457" spans="1:205" s="4" customFormat="1">
      <c r="A457" s="6"/>
      <c r="B457" s="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2"/>
      <c r="U457" s="2"/>
      <c r="V457" s="90"/>
      <c r="W457" s="167"/>
      <c r="X457" s="145"/>
      <c r="Y457" s="90"/>
      <c r="Z457" s="87"/>
      <c r="AA457" s="87"/>
      <c r="AB457" s="2"/>
      <c r="AC457" s="2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</row>
    <row r="458" spans="1:205" s="4" customFormat="1">
      <c r="A458" s="6"/>
      <c r="B458" s="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2"/>
      <c r="U458" s="2"/>
      <c r="V458" s="90"/>
      <c r="W458" s="167"/>
      <c r="X458" s="145"/>
      <c r="Y458" s="90"/>
      <c r="Z458" s="87"/>
      <c r="AA458" s="87"/>
      <c r="AB458" s="2"/>
      <c r="AC458" s="2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</row>
    <row r="459" spans="1:205" s="4" customFormat="1">
      <c r="A459" s="6"/>
      <c r="B459" s="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2"/>
      <c r="U459" s="2"/>
      <c r="V459" s="90"/>
      <c r="W459" s="167"/>
      <c r="X459" s="145"/>
      <c r="Y459" s="90"/>
      <c r="Z459" s="87"/>
      <c r="AA459" s="87"/>
      <c r="AB459" s="2"/>
      <c r="AC459" s="2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</row>
    <row r="460" spans="1:205" s="4" customFormat="1">
      <c r="A460" s="6"/>
      <c r="B460" s="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2"/>
      <c r="U460" s="2"/>
      <c r="V460" s="90"/>
      <c r="W460" s="167"/>
      <c r="X460" s="145"/>
      <c r="Y460" s="90"/>
      <c r="Z460" s="87"/>
      <c r="AA460" s="87"/>
      <c r="AB460" s="2"/>
      <c r="AC460" s="2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</row>
    <row r="461" spans="1:205" s="4" customFormat="1">
      <c r="A461" s="6"/>
      <c r="B461" s="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2"/>
      <c r="U461" s="2"/>
      <c r="V461" s="90"/>
      <c r="W461" s="167"/>
      <c r="X461" s="145"/>
      <c r="Y461" s="90"/>
      <c r="Z461" s="87"/>
      <c r="AA461" s="87"/>
      <c r="AB461" s="2"/>
      <c r="AC461" s="2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</row>
    <row r="462" spans="1:205" s="4" customFormat="1">
      <c r="A462" s="6"/>
      <c r="B462" s="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2"/>
      <c r="U462" s="2"/>
      <c r="V462" s="90"/>
      <c r="W462" s="167"/>
      <c r="X462" s="145"/>
      <c r="Y462" s="90"/>
      <c r="Z462" s="87"/>
      <c r="AA462" s="87"/>
      <c r="AB462" s="2"/>
      <c r="AC462" s="2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</row>
    <row r="463" spans="1:205" s="4" customFormat="1">
      <c r="A463" s="6"/>
      <c r="B463" s="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2"/>
      <c r="U463" s="2"/>
      <c r="V463" s="90"/>
      <c r="W463" s="167"/>
      <c r="X463" s="145"/>
      <c r="Y463" s="90"/>
      <c r="Z463" s="87"/>
      <c r="AA463" s="87"/>
      <c r="AB463" s="2"/>
      <c r="AC463" s="2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</row>
    <row r="464" spans="1:205" s="4" customFormat="1">
      <c r="A464" s="6"/>
      <c r="B464" s="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2"/>
      <c r="U464" s="2"/>
      <c r="V464" s="90"/>
      <c r="W464" s="167"/>
      <c r="X464" s="145"/>
      <c r="Y464" s="90"/>
      <c r="Z464" s="87"/>
      <c r="AA464" s="87"/>
      <c r="AB464" s="2"/>
      <c r="AC464" s="2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</row>
    <row r="465" spans="1:205" s="4" customFormat="1">
      <c r="A465" s="6"/>
      <c r="B465" s="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2"/>
      <c r="U465" s="2"/>
      <c r="V465" s="90"/>
      <c r="W465" s="167"/>
      <c r="X465" s="145"/>
      <c r="Y465" s="90"/>
      <c r="Z465" s="87"/>
      <c r="AA465" s="87"/>
      <c r="AB465" s="2"/>
      <c r="AC465" s="2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</row>
    <row r="466" spans="1:205" s="4" customFormat="1">
      <c r="A466" s="6"/>
      <c r="B466" s="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2"/>
      <c r="U466" s="2"/>
      <c r="V466" s="90"/>
      <c r="W466" s="167"/>
      <c r="X466" s="145"/>
      <c r="Y466" s="90"/>
      <c r="Z466" s="87"/>
      <c r="AA466" s="87"/>
      <c r="AB466" s="2"/>
      <c r="AC466" s="2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</row>
    <row r="467" spans="1:205" s="4" customFormat="1">
      <c r="A467" s="6"/>
      <c r="B467" s="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2"/>
      <c r="U467" s="2"/>
      <c r="V467" s="90"/>
      <c r="W467" s="167"/>
      <c r="X467" s="145"/>
      <c r="Y467" s="90"/>
      <c r="Z467" s="87"/>
      <c r="AA467" s="87"/>
      <c r="AB467" s="2"/>
      <c r="AC467" s="2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</row>
    <row r="468" spans="1:205" s="4" customFormat="1">
      <c r="A468" s="6"/>
      <c r="B468" s="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2"/>
      <c r="U468" s="2"/>
      <c r="V468" s="90"/>
      <c r="W468" s="167"/>
      <c r="X468" s="145"/>
      <c r="Y468" s="90"/>
      <c r="Z468" s="87"/>
      <c r="AA468" s="87"/>
      <c r="AB468" s="2"/>
      <c r="AC468" s="2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</row>
    <row r="469" spans="1:205" s="4" customFormat="1">
      <c r="A469" s="6"/>
      <c r="B469" s="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2"/>
      <c r="U469" s="2"/>
      <c r="V469" s="90"/>
      <c r="W469" s="167"/>
      <c r="X469" s="145"/>
      <c r="Y469" s="90"/>
      <c r="Z469" s="87"/>
      <c r="AA469" s="87"/>
      <c r="AB469" s="2"/>
      <c r="AC469" s="2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</row>
    <row r="470" spans="1:205" s="4" customFormat="1">
      <c r="A470" s="6"/>
      <c r="B470" s="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2"/>
      <c r="U470" s="2"/>
      <c r="V470" s="90"/>
      <c r="W470" s="167"/>
      <c r="X470" s="145"/>
      <c r="Y470" s="90"/>
      <c r="Z470" s="87"/>
      <c r="AA470" s="87"/>
      <c r="AB470" s="2"/>
      <c r="AC470" s="2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</row>
    <row r="471" spans="1:205" s="4" customFormat="1">
      <c r="A471" s="6"/>
      <c r="B471" s="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2"/>
      <c r="U471" s="2"/>
      <c r="V471" s="90"/>
      <c r="W471" s="167"/>
      <c r="X471" s="145"/>
      <c r="Y471" s="90"/>
      <c r="Z471" s="87"/>
      <c r="AA471" s="87"/>
      <c r="AB471" s="2"/>
      <c r="AC471" s="2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</row>
    <row r="472" spans="1:205" s="4" customFormat="1">
      <c r="A472" s="6"/>
      <c r="B472" s="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2"/>
      <c r="U472" s="2"/>
      <c r="V472" s="90"/>
      <c r="W472" s="167"/>
      <c r="X472" s="145"/>
      <c r="Y472" s="90"/>
      <c r="Z472" s="87"/>
      <c r="AA472" s="87"/>
      <c r="AB472" s="2"/>
      <c r="AC472" s="2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</row>
    <row r="473" spans="1:205" s="4" customFormat="1">
      <c r="A473" s="6"/>
      <c r="B473" s="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2"/>
      <c r="U473" s="2"/>
      <c r="V473" s="90"/>
      <c r="W473" s="167"/>
      <c r="X473" s="145"/>
      <c r="Y473" s="90"/>
      <c r="Z473" s="87"/>
      <c r="AA473" s="87"/>
      <c r="AB473" s="2"/>
      <c r="AC473" s="2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</row>
    <row r="474" spans="1:205" s="4" customFormat="1">
      <c r="A474" s="6"/>
      <c r="B474" s="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2"/>
      <c r="U474" s="2"/>
      <c r="V474" s="90"/>
      <c r="W474" s="167"/>
      <c r="X474" s="145"/>
      <c r="Y474" s="90"/>
      <c r="Z474" s="87"/>
      <c r="AA474" s="87"/>
      <c r="AB474" s="2"/>
      <c r="AC474" s="2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</row>
    <row r="475" spans="1:205" s="4" customFormat="1">
      <c r="A475" s="6"/>
      <c r="B475" s="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2"/>
      <c r="U475" s="2"/>
      <c r="V475" s="90"/>
      <c r="W475" s="167"/>
      <c r="X475" s="145"/>
      <c r="Y475" s="90"/>
      <c r="Z475" s="87"/>
      <c r="AA475" s="87"/>
      <c r="AB475" s="2"/>
      <c r="AC475" s="2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</row>
    <row r="476" spans="1:205" s="4" customFormat="1">
      <c r="A476" s="6"/>
      <c r="B476" s="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2"/>
      <c r="U476" s="2"/>
      <c r="V476" s="90"/>
      <c r="W476" s="167"/>
      <c r="X476" s="145"/>
      <c r="Y476" s="90"/>
      <c r="Z476" s="87"/>
      <c r="AA476" s="87"/>
      <c r="AB476" s="2"/>
      <c r="AC476" s="2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</row>
    <row r="477" spans="1:205" s="4" customFormat="1">
      <c r="A477" s="6"/>
      <c r="B477" s="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2"/>
      <c r="U477" s="2"/>
      <c r="V477" s="90"/>
      <c r="W477" s="167"/>
      <c r="X477" s="145"/>
      <c r="Y477" s="90"/>
      <c r="Z477" s="87"/>
      <c r="AA477" s="87"/>
      <c r="AB477" s="2"/>
      <c r="AC477" s="2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</row>
    <row r="478" spans="1:205" s="4" customFormat="1">
      <c r="A478" s="6"/>
      <c r="B478" s="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2"/>
      <c r="U478" s="2"/>
      <c r="V478" s="90"/>
      <c r="W478" s="167"/>
      <c r="X478" s="145"/>
      <c r="Y478" s="90"/>
      <c r="Z478" s="87"/>
      <c r="AA478" s="87"/>
      <c r="AB478" s="2"/>
      <c r="AC478" s="2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</row>
    <row r="479" spans="1:205" s="4" customFormat="1">
      <c r="A479" s="6"/>
      <c r="B479" s="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2"/>
      <c r="U479" s="2"/>
      <c r="V479" s="90"/>
      <c r="W479" s="167"/>
      <c r="X479" s="145"/>
      <c r="Y479" s="90"/>
      <c r="Z479" s="87"/>
      <c r="AA479" s="87"/>
      <c r="AB479" s="2"/>
      <c r="AC479" s="2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</row>
    <row r="480" spans="1:205" s="4" customFormat="1">
      <c r="A480" s="6"/>
      <c r="B480" s="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2"/>
      <c r="U480" s="2"/>
      <c r="V480" s="90"/>
      <c r="W480" s="167"/>
      <c r="X480" s="145"/>
      <c r="Y480" s="90"/>
      <c r="Z480" s="87"/>
      <c r="AA480" s="87"/>
      <c r="AB480" s="2"/>
      <c r="AC480" s="2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</row>
    <row r="481" spans="1:205" s="4" customFormat="1">
      <c r="A481" s="6"/>
      <c r="B481" s="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2"/>
      <c r="U481" s="2"/>
      <c r="V481" s="90"/>
      <c r="W481" s="167"/>
      <c r="X481" s="145"/>
      <c r="Y481" s="90"/>
      <c r="Z481" s="87"/>
      <c r="AA481" s="87"/>
      <c r="AB481" s="2"/>
      <c r="AC481" s="2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</row>
    <row r="482" spans="1:205" s="4" customFormat="1">
      <c r="A482" s="6"/>
      <c r="B482" s="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2"/>
      <c r="U482" s="2"/>
      <c r="V482" s="90"/>
      <c r="W482" s="167"/>
      <c r="X482" s="145"/>
      <c r="Y482" s="90"/>
      <c r="Z482" s="87"/>
      <c r="AA482" s="87"/>
      <c r="AB482" s="2"/>
      <c r="AC482" s="2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</row>
    <row r="483" spans="1:205" s="4" customFormat="1">
      <c r="A483" s="6"/>
      <c r="B483" s="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2"/>
      <c r="U483" s="2"/>
      <c r="V483" s="90"/>
      <c r="W483" s="167"/>
      <c r="X483" s="145"/>
      <c r="Y483" s="90"/>
      <c r="Z483" s="87"/>
      <c r="AA483" s="87"/>
      <c r="AB483" s="2"/>
      <c r="AC483" s="2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</row>
    <row r="484" spans="1:205" s="4" customFormat="1">
      <c r="A484" s="6"/>
      <c r="B484" s="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2"/>
      <c r="U484" s="2"/>
      <c r="V484" s="90"/>
      <c r="W484" s="167"/>
      <c r="X484" s="145"/>
      <c r="Y484" s="90"/>
      <c r="Z484" s="87"/>
      <c r="AA484" s="87"/>
      <c r="AB484" s="2"/>
      <c r="AC484" s="2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</row>
    <row r="485" spans="1:205" s="4" customFormat="1">
      <c r="A485" s="6"/>
      <c r="B485" s="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2"/>
      <c r="U485" s="2"/>
      <c r="V485" s="90"/>
      <c r="W485" s="167"/>
      <c r="X485" s="145"/>
      <c r="Y485" s="90"/>
      <c r="Z485" s="87"/>
      <c r="AA485" s="87"/>
      <c r="AB485" s="2"/>
      <c r="AC485" s="2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</row>
    <row r="486" spans="1:205" s="4" customFormat="1">
      <c r="A486" s="6"/>
      <c r="B486" s="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2"/>
      <c r="U486" s="2"/>
      <c r="V486" s="90"/>
      <c r="W486" s="167"/>
      <c r="X486" s="145"/>
      <c r="Y486" s="90"/>
      <c r="Z486" s="87"/>
      <c r="AA486" s="87"/>
      <c r="AB486" s="2"/>
      <c r="AC486" s="2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</row>
    <row r="487" spans="1:205" s="4" customFormat="1">
      <c r="A487" s="6"/>
      <c r="B487" s="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2"/>
      <c r="U487" s="2"/>
      <c r="V487" s="90"/>
      <c r="W487" s="167"/>
      <c r="X487" s="145"/>
      <c r="Y487" s="90"/>
      <c r="Z487" s="87"/>
      <c r="AA487" s="87"/>
      <c r="AB487" s="2"/>
      <c r="AC487" s="2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</row>
    <row r="488" spans="1:205" s="4" customFormat="1">
      <c r="A488" s="6"/>
      <c r="B488" s="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2"/>
      <c r="U488" s="2"/>
      <c r="V488" s="90"/>
      <c r="W488" s="167"/>
      <c r="X488" s="145"/>
      <c r="Y488" s="90"/>
      <c r="Z488" s="87"/>
      <c r="AA488" s="87"/>
      <c r="AB488" s="2"/>
      <c r="AC488" s="2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</row>
    <row r="489" spans="1:205" s="4" customFormat="1">
      <c r="A489" s="6"/>
      <c r="B489" s="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2"/>
      <c r="U489" s="2"/>
      <c r="V489" s="90"/>
      <c r="W489" s="167"/>
      <c r="X489" s="145"/>
      <c r="Y489" s="90"/>
      <c r="Z489" s="87"/>
      <c r="AA489" s="87"/>
      <c r="AB489" s="2"/>
      <c r="AC489" s="2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</row>
    <row r="490" spans="1:205" s="4" customFormat="1">
      <c r="A490" s="6"/>
      <c r="B490" s="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2"/>
      <c r="U490" s="2"/>
      <c r="V490" s="90"/>
      <c r="W490" s="167"/>
      <c r="X490" s="145"/>
      <c r="Y490" s="90"/>
      <c r="Z490" s="87"/>
      <c r="AA490" s="87"/>
      <c r="AB490" s="2"/>
      <c r="AC490" s="2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</row>
    <row r="491" spans="1:205" s="4" customFormat="1">
      <c r="A491" s="6"/>
      <c r="B491" s="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2"/>
      <c r="U491" s="2"/>
      <c r="V491" s="90"/>
      <c r="W491" s="167"/>
      <c r="X491" s="145"/>
      <c r="Y491" s="90"/>
      <c r="Z491" s="87"/>
      <c r="AA491" s="87"/>
      <c r="AB491" s="2"/>
      <c r="AC491" s="2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</row>
    <row r="492" spans="1:205" s="4" customFormat="1">
      <c r="A492" s="6"/>
      <c r="B492" s="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2"/>
      <c r="U492" s="2"/>
      <c r="V492" s="90"/>
      <c r="W492" s="167"/>
      <c r="X492" s="145"/>
      <c r="Y492" s="90"/>
      <c r="Z492" s="87"/>
      <c r="AA492" s="87"/>
      <c r="AB492" s="2"/>
      <c r="AC492" s="2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</row>
    <row r="493" spans="1:205" s="4" customFormat="1">
      <c r="A493" s="6"/>
      <c r="B493" s="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2"/>
      <c r="U493" s="2"/>
      <c r="V493" s="90"/>
      <c r="W493" s="167"/>
      <c r="X493" s="145"/>
      <c r="Y493" s="90"/>
      <c r="Z493" s="87"/>
      <c r="AA493" s="87"/>
      <c r="AB493" s="2"/>
      <c r="AC493" s="2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</row>
    <row r="494" spans="1:205" s="4" customFormat="1">
      <c r="A494" s="6"/>
      <c r="B494" s="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2"/>
      <c r="U494" s="2"/>
      <c r="V494" s="90"/>
      <c r="W494" s="167"/>
      <c r="X494" s="145"/>
      <c r="Y494" s="90"/>
      <c r="Z494" s="87"/>
      <c r="AA494" s="87"/>
      <c r="AB494" s="2"/>
      <c r="AC494" s="2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</row>
    <row r="495" spans="1:205" s="4" customFormat="1">
      <c r="A495" s="6"/>
      <c r="B495" s="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2"/>
      <c r="U495" s="2"/>
      <c r="V495" s="90"/>
      <c r="W495" s="167"/>
      <c r="X495" s="145"/>
      <c r="Y495" s="90"/>
      <c r="Z495" s="87"/>
      <c r="AA495" s="87"/>
      <c r="AB495" s="2"/>
      <c r="AC495" s="2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</row>
    <row r="496" spans="1:205" s="4" customFormat="1">
      <c r="A496" s="6"/>
      <c r="B496" s="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2"/>
      <c r="U496" s="2"/>
      <c r="V496" s="90"/>
      <c r="W496" s="167"/>
      <c r="X496" s="145"/>
      <c r="Y496" s="90"/>
      <c r="Z496" s="87"/>
      <c r="AA496" s="87"/>
      <c r="AB496" s="2"/>
      <c r="AC496" s="2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</row>
    <row r="497" spans="1:205" s="4" customFormat="1">
      <c r="A497" s="6"/>
      <c r="B497" s="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2"/>
      <c r="U497" s="2"/>
      <c r="V497" s="90"/>
      <c r="W497" s="167"/>
      <c r="X497" s="145"/>
      <c r="Y497" s="90"/>
      <c r="Z497" s="87"/>
      <c r="AA497" s="87"/>
      <c r="AB497" s="2"/>
      <c r="AC497" s="2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</row>
    <row r="498" spans="1:205" s="4" customFormat="1">
      <c r="A498" s="6"/>
      <c r="B498" s="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2"/>
      <c r="U498" s="2"/>
      <c r="V498" s="90"/>
      <c r="W498" s="167"/>
      <c r="X498" s="145"/>
      <c r="Y498" s="90"/>
      <c r="Z498" s="87"/>
      <c r="AA498" s="87"/>
      <c r="AB498" s="2"/>
      <c r="AC498" s="2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</row>
    <row r="499" spans="1:205" s="4" customFormat="1">
      <c r="A499" s="6"/>
      <c r="B499" s="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2"/>
      <c r="U499" s="2"/>
      <c r="V499" s="90"/>
      <c r="W499" s="167"/>
      <c r="X499" s="145"/>
      <c r="Y499" s="90"/>
      <c r="Z499" s="87"/>
      <c r="AA499" s="87"/>
      <c r="AB499" s="2"/>
      <c r="AC499" s="2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</row>
    <row r="500" spans="1:205" s="4" customFormat="1">
      <c r="A500" s="6"/>
      <c r="B500" s="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2"/>
      <c r="U500" s="2"/>
      <c r="V500" s="90"/>
      <c r="W500" s="167"/>
      <c r="X500" s="145"/>
      <c r="Y500" s="90"/>
      <c r="Z500" s="87"/>
      <c r="AA500" s="87"/>
      <c r="AB500" s="2"/>
      <c r="AC500" s="2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</row>
    <row r="501" spans="1:205" s="4" customFormat="1">
      <c r="A501" s="6"/>
      <c r="B501" s="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2"/>
      <c r="U501" s="2"/>
      <c r="V501" s="90"/>
      <c r="W501" s="167"/>
      <c r="X501" s="145"/>
      <c r="Y501" s="90"/>
      <c r="Z501" s="87"/>
      <c r="AA501" s="87"/>
      <c r="AB501" s="2"/>
      <c r="AC501" s="2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</row>
    <row r="502" spans="1:205" s="4" customFormat="1">
      <c r="A502" s="6"/>
      <c r="B502" s="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2"/>
      <c r="U502" s="2"/>
      <c r="V502" s="90"/>
      <c r="W502" s="167"/>
      <c r="X502" s="145"/>
      <c r="Y502" s="90"/>
      <c r="Z502" s="87"/>
      <c r="AA502" s="87"/>
      <c r="AB502" s="2"/>
      <c r="AC502" s="2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</row>
    <row r="503" spans="1:205" s="4" customFormat="1">
      <c r="A503" s="6"/>
      <c r="B503" s="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2"/>
      <c r="U503" s="2"/>
      <c r="V503" s="90"/>
      <c r="W503" s="167"/>
      <c r="X503" s="145"/>
      <c r="Y503" s="90"/>
      <c r="Z503" s="87"/>
      <c r="AA503" s="87"/>
      <c r="AB503" s="2"/>
      <c r="AC503" s="2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</row>
    <row r="504" spans="1:205" s="4" customFormat="1">
      <c r="A504" s="6"/>
      <c r="B504" s="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2"/>
      <c r="U504" s="2"/>
      <c r="V504" s="90"/>
      <c r="W504" s="167"/>
      <c r="X504" s="145"/>
      <c r="Y504" s="90"/>
      <c r="Z504" s="87"/>
      <c r="AA504" s="87"/>
      <c r="AB504" s="2"/>
      <c r="AC504" s="2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</row>
    <row r="505" spans="1:205" s="4" customFormat="1">
      <c r="A505" s="6"/>
      <c r="B505" s="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2"/>
      <c r="U505" s="2"/>
      <c r="V505" s="90"/>
      <c r="W505" s="167"/>
      <c r="X505" s="145"/>
      <c r="Y505" s="90"/>
      <c r="Z505" s="87"/>
      <c r="AA505" s="87"/>
      <c r="AB505" s="2"/>
      <c r="AC505" s="2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</row>
    <row r="506" spans="1:205" s="4" customFormat="1">
      <c r="A506" s="6"/>
      <c r="B506" s="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2"/>
      <c r="U506" s="2"/>
      <c r="V506" s="90"/>
      <c r="W506" s="167"/>
      <c r="X506" s="145"/>
      <c r="Y506" s="90"/>
      <c r="Z506" s="87"/>
      <c r="AA506" s="87"/>
      <c r="AB506" s="2"/>
      <c r="AC506" s="2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</row>
    <row r="507" spans="1:205" s="4" customFormat="1">
      <c r="A507" s="6"/>
      <c r="B507" s="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2"/>
      <c r="U507" s="2"/>
      <c r="V507" s="90"/>
      <c r="W507" s="167"/>
      <c r="X507" s="145"/>
      <c r="Y507" s="90"/>
      <c r="Z507" s="87"/>
      <c r="AA507" s="87"/>
      <c r="AB507" s="2"/>
      <c r="AC507" s="2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</row>
    <row r="508" spans="1:205" s="4" customFormat="1">
      <c r="A508" s="6"/>
      <c r="B508" s="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2"/>
      <c r="U508" s="2"/>
      <c r="V508" s="90"/>
      <c r="W508" s="167"/>
      <c r="X508" s="145"/>
      <c r="Y508" s="90"/>
      <c r="Z508" s="87"/>
      <c r="AA508" s="87"/>
      <c r="AB508" s="2"/>
      <c r="AC508" s="2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</row>
    <row r="509" spans="1:205" s="4" customFormat="1">
      <c r="A509" s="6"/>
      <c r="B509" s="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2"/>
      <c r="U509" s="2"/>
      <c r="V509" s="90"/>
      <c r="W509" s="167"/>
      <c r="X509" s="145"/>
      <c r="Y509" s="90"/>
      <c r="Z509" s="87"/>
      <c r="AA509" s="87"/>
      <c r="AB509" s="2"/>
      <c r="AC509" s="2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</row>
    <row r="510" spans="1:205" s="4" customFormat="1">
      <c r="A510" s="6"/>
      <c r="B510" s="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2"/>
      <c r="U510" s="2"/>
      <c r="V510" s="90"/>
      <c r="W510" s="167"/>
      <c r="X510" s="145"/>
      <c r="Y510" s="90"/>
      <c r="Z510" s="87"/>
      <c r="AA510" s="87"/>
      <c r="AB510" s="2"/>
      <c r="AC510" s="2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</row>
    <row r="511" spans="1:205" s="4" customFormat="1">
      <c r="A511" s="6"/>
      <c r="B511" s="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2"/>
      <c r="U511" s="2"/>
      <c r="V511" s="90"/>
      <c r="W511" s="167"/>
      <c r="X511" s="145"/>
      <c r="Y511" s="90"/>
      <c r="Z511" s="87"/>
      <c r="AA511" s="87"/>
      <c r="AB511" s="2"/>
      <c r="AC511" s="2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</row>
    <row r="512" spans="1:205" s="4" customFormat="1">
      <c r="A512" s="6"/>
      <c r="B512" s="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2"/>
      <c r="U512" s="2"/>
      <c r="V512" s="90"/>
      <c r="W512" s="167"/>
      <c r="X512" s="145"/>
      <c r="Y512" s="90"/>
      <c r="Z512" s="87"/>
      <c r="AA512" s="87"/>
      <c r="AB512" s="2"/>
      <c r="AC512" s="2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</row>
    <row r="513" spans="1:205" s="4" customFormat="1">
      <c r="A513" s="6"/>
      <c r="B513" s="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2"/>
      <c r="U513" s="2"/>
      <c r="V513" s="90"/>
      <c r="W513" s="167"/>
      <c r="X513" s="145"/>
      <c r="Y513" s="90"/>
      <c r="Z513" s="87"/>
      <c r="AA513" s="87"/>
      <c r="AB513" s="2"/>
      <c r="AC513" s="2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</row>
    <row r="514" spans="1:205" s="4" customFormat="1">
      <c r="A514" s="6"/>
      <c r="B514" s="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2"/>
      <c r="U514" s="2"/>
      <c r="V514" s="90"/>
      <c r="W514" s="167"/>
      <c r="X514" s="145"/>
      <c r="Y514" s="90"/>
      <c r="Z514" s="87"/>
      <c r="AA514" s="87"/>
      <c r="AB514" s="2"/>
      <c r="AC514" s="2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</row>
    <row r="515" spans="1:205" s="4" customFormat="1">
      <c r="A515" s="6"/>
      <c r="B515" s="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2"/>
      <c r="U515" s="2"/>
      <c r="V515" s="90"/>
      <c r="W515" s="167"/>
      <c r="X515" s="145"/>
      <c r="Y515" s="90"/>
      <c r="Z515" s="87"/>
      <c r="AA515" s="87"/>
      <c r="AB515" s="2"/>
      <c r="AC515" s="2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</row>
    <row r="516" spans="1:205" s="4" customFormat="1">
      <c r="A516" s="6"/>
      <c r="B516" s="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2"/>
      <c r="U516" s="2"/>
      <c r="V516" s="90"/>
      <c r="W516" s="167"/>
      <c r="X516" s="145"/>
      <c r="Y516" s="90"/>
      <c r="Z516" s="87"/>
      <c r="AA516" s="87"/>
      <c r="AB516" s="2"/>
      <c r="AC516" s="2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</row>
    <row r="517" spans="1:205" s="4" customFormat="1">
      <c r="A517" s="6"/>
      <c r="B517" s="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2"/>
      <c r="U517" s="2"/>
      <c r="V517" s="90"/>
      <c r="W517" s="167"/>
      <c r="X517" s="145"/>
      <c r="Y517" s="90"/>
      <c r="Z517" s="87"/>
      <c r="AA517" s="87"/>
      <c r="AB517" s="2"/>
      <c r="AC517" s="2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</row>
    <row r="518" spans="1:205" s="4" customFormat="1">
      <c r="A518" s="6"/>
      <c r="B518" s="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2"/>
      <c r="U518" s="2"/>
      <c r="V518" s="90"/>
      <c r="W518" s="167"/>
      <c r="X518" s="145"/>
      <c r="Y518" s="90"/>
      <c r="Z518" s="87"/>
      <c r="AA518" s="87"/>
      <c r="AB518" s="2"/>
      <c r="AC518" s="2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</row>
    <row r="519" spans="1:205" s="4" customFormat="1">
      <c r="A519" s="6"/>
      <c r="B519" s="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2"/>
      <c r="U519" s="2"/>
      <c r="V519" s="90"/>
      <c r="W519" s="167"/>
      <c r="X519" s="145"/>
      <c r="Y519" s="90"/>
      <c r="Z519" s="87"/>
      <c r="AA519" s="87"/>
      <c r="AB519" s="2"/>
      <c r="AC519" s="2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</row>
    <row r="520" spans="1:205" s="4" customFormat="1">
      <c r="A520" s="6"/>
      <c r="B520" s="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2"/>
      <c r="U520" s="2"/>
      <c r="V520" s="90"/>
      <c r="W520" s="167"/>
      <c r="X520" s="145"/>
      <c r="Y520" s="90"/>
      <c r="Z520" s="87"/>
      <c r="AA520" s="87"/>
      <c r="AB520" s="2"/>
      <c r="AC520" s="2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</row>
    <row r="521" spans="1:205" s="4" customFormat="1">
      <c r="A521" s="6"/>
      <c r="B521" s="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2"/>
      <c r="U521" s="2"/>
      <c r="V521" s="90"/>
      <c r="W521" s="167"/>
      <c r="X521" s="145"/>
      <c r="Y521" s="90"/>
      <c r="Z521" s="87"/>
      <c r="AA521" s="87"/>
      <c r="AB521" s="2"/>
      <c r="AC521" s="2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</row>
    <row r="522" spans="1:205" s="4" customFormat="1">
      <c r="A522" s="6"/>
      <c r="B522" s="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2"/>
      <c r="U522" s="2"/>
      <c r="V522" s="90"/>
      <c r="W522" s="167"/>
      <c r="X522" s="145"/>
      <c r="Y522" s="90"/>
      <c r="Z522" s="87"/>
      <c r="AA522" s="87"/>
      <c r="AB522" s="2"/>
      <c r="AC522" s="2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</row>
    <row r="523" spans="1:205" s="4" customFormat="1">
      <c r="A523" s="6"/>
      <c r="B523" s="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2"/>
      <c r="U523" s="2"/>
      <c r="V523" s="90"/>
      <c r="W523" s="167"/>
      <c r="X523" s="145"/>
      <c r="Y523" s="90"/>
      <c r="Z523" s="87"/>
      <c r="AA523" s="87"/>
      <c r="AB523" s="2"/>
      <c r="AC523" s="2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</row>
    <row r="524" spans="1:205" s="4" customFormat="1">
      <c r="A524" s="6"/>
      <c r="B524" s="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2"/>
      <c r="U524" s="2"/>
      <c r="V524" s="90"/>
      <c r="W524" s="167"/>
      <c r="X524" s="145"/>
      <c r="Y524" s="90"/>
      <c r="Z524" s="87"/>
      <c r="AA524" s="87"/>
      <c r="AB524" s="2"/>
      <c r="AC524" s="2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</row>
    <row r="525" spans="1:205" s="4" customFormat="1">
      <c r="A525" s="6"/>
      <c r="B525" s="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2"/>
      <c r="U525" s="2"/>
      <c r="V525" s="90"/>
      <c r="W525" s="167"/>
      <c r="X525" s="145"/>
      <c r="Y525" s="90"/>
      <c r="Z525" s="87"/>
      <c r="AA525" s="87"/>
      <c r="AB525" s="2"/>
      <c r="AC525" s="2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</row>
    <row r="526" spans="1:205" s="4" customFormat="1">
      <c r="A526" s="6"/>
      <c r="B526" s="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2"/>
      <c r="U526" s="2"/>
      <c r="V526" s="90"/>
      <c r="W526" s="167"/>
      <c r="X526" s="145"/>
      <c r="Y526" s="90"/>
      <c r="Z526" s="87"/>
      <c r="AA526" s="87"/>
      <c r="AB526" s="2"/>
      <c r="AC526" s="2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</row>
    <row r="527" spans="1:205" s="4" customFormat="1">
      <c r="A527" s="6"/>
      <c r="B527" s="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2"/>
      <c r="U527" s="2"/>
      <c r="V527" s="90"/>
      <c r="W527" s="167"/>
      <c r="X527" s="145"/>
      <c r="Y527" s="90"/>
      <c r="Z527" s="87"/>
      <c r="AA527" s="87"/>
      <c r="AB527" s="2"/>
      <c r="AC527" s="2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</row>
    <row r="528" spans="1:205" s="4" customFormat="1">
      <c r="A528" s="6"/>
      <c r="B528" s="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2"/>
      <c r="U528" s="2"/>
      <c r="V528" s="90"/>
      <c r="W528" s="167"/>
      <c r="X528" s="145"/>
      <c r="Y528" s="90"/>
      <c r="Z528" s="87"/>
      <c r="AA528" s="87"/>
      <c r="AB528" s="2"/>
      <c r="AC528" s="2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</row>
    <row r="529" spans="1:205" s="4" customFormat="1">
      <c r="A529" s="6"/>
      <c r="B529" s="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2"/>
      <c r="U529" s="2"/>
      <c r="V529" s="90"/>
      <c r="W529" s="167"/>
      <c r="X529" s="145"/>
      <c r="Y529" s="90"/>
      <c r="Z529" s="87"/>
      <c r="AA529" s="87"/>
      <c r="AB529" s="2"/>
      <c r="AC529" s="2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</row>
    <row r="530" spans="1:205" s="4" customFormat="1">
      <c r="A530" s="6"/>
      <c r="B530" s="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2"/>
      <c r="U530" s="2"/>
      <c r="V530" s="90"/>
      <c r="W530" s="167"/>
      <c r="X530" s="145"/>
      <c r="Y530" s="90"/>
      <c r="Z530" s="87"/>
      <c r="AA530" s="87"/>
      <c r="AB530" s="2"/>
      <c r="AC530" s="2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</row>
    <row r="531" spans="1:205" s="4" customFormat="1">
      <c r="A531" s="6"/>
      <c r="B531" s="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2"/>
      <c r="U531" s="2"/>
      <c r="V531" s="90"/>
      <c r="W531" s="167"/>
      <c r="X531" s="145"/>
      <c r="Y531" s="90"/>
      <c r="Z531" s="87"/>
      <c r="AA531" s="87"/>
      <c r="AB531" s="2"/>
      <c r="AC531" s="2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</row>
    <row r="532" spans="1:205" s="4" customFormat="1">
      <c r="A532" s="6"/>
      <c r="B532" s="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2"/>
      <c r="U532" s="2"/>
      <c r="V532" s="90"/>
      <c r="W532" s="167"/>
      <c r="X532" s="145"/>
      <c r="Y532" s="90"/>
      <c r="Z532" s="87"/>
      <c r="AA532" s="87"/>
      <c r="AB532" s="2"/>
      <c r="AC532" s="2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</row>
    <row r="533" spans="1:205" s="4" customFormat="1">
      <c r="A533" s="6"/>
      <c r="B533" s="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2"/>
      <c r="U533" s="2"/>
      <c r="V533" s="90"/>
      <c r="W533" s="167"/>
      <c r="X533" s="145"/>
      <c r="Y533" s="90"/>
      <c r="Z533" s="87"/>
      <c r="AA533" s="87"/>
      <c r="AB533" s="2"/>
      <c r="AC533" s="2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</row>
    <row r="534" spans="1:205" s="4" customFormat="1">
      <c r="A534" s="6"/>
      <c r="B534" s="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2"/>
      <c r="U534" s="2"/>
      <c r="V534" s="90"/>
      <c r="W534" s="167"/>
      <c r="X534" s="145"/>
      <c r="Y534" s="90"/>
      <c r="Z534" s="87"/>
      <c r="AA534" s="87"/>
      <c r="AB534" s="2"/>
      <c r="AC534" s="2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</row>
    <row r="535" spans="1:205" s="4" customFormat="1">
      <c r="A535" s="6"/>
      <c r="B535" s="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2"/>
      <c r="U535" s="2"/>
      <c r="V535" s="90"/>
      <c r="W535" s="167"/>
      <c r="X535" s="145"/>
      <c r="Y535" s="90"/>
      <c r="Z535" s="87"/>
      <c r="AA535" s="87"/>
      <c r="AB535" s="2"/>
      <c r="AC535" s="2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</row>
    <row r="536" spans="1:205" s="4" customFormat="1">
      <c r="A536" s="6"/>
      <c r="B536" s="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2"/>
      <c r="U536" s="2"/>
      <c r="V536" s="90"/>
      <c r="W536" s="167"/>
      <c r="X536" s="145"/>
      <c r="Y536" s="90"/>
      <c r="Z536" s="87"/>
      <c r="AA536" s="87"/>
      <c r="AB536" s="2"/>
      <c r="AC536" s="2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</row>
    <row r="537" spans="1:205" s="4" customFormat="1">
      <c r="A537" s="6"/>
      <c r="B537" s="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2"/>
      <c r="U537" s="2"/>
      <c r="V537" s="90"/>
      <c r="W537" s="167"/>
      <c r="X537" s="145"/>
      <c r="Y537" s="90"/>
      <c r="Z537" s="87"/>
      <c r="AA537" s="87"/>
      <c r="AB537" s="2"/>
      <c r="AC537" s="2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</row>
    <row r="538" spans="1:205" s="4" customFormat="1">
      <c r="A538" s="6"/>
      <c r="B538" s="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2"/>
      <c r="U538" s="2"/>
      <c r="V538" s="90"/>
      <c r="W538" s="167"/>
      <c r="X538" s="145"/>
      <c r="Y538" s="90"/>
      <c r="Z538" s="87"/>
      <c r="AA538" s="87"/>
      <c r="AB538" s="2"/>
      <c r="AC538" s="2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</row>
    <row r="539" spans="1:205" s="4" customFormat="1">
      <c r="A539" s="6"/>
      <c r="B539" s="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2"/>
      <c r="U539" s="2"/>
      <c r="V539" s="90"/>
      <c r="W539" s="167"/>
      <c r="X539" s="145"/>
      <c r="Y539" s="90"/>
      <c r="Z539" s="87"/>
      <c r="AA539" s="87"/>
      <c r="AB539" s="2"/>
      <c r="AC539" s="2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</row>
    <row r="540" spans="1:205" s="4" customFormat="1">
      <c r="A540" s="6"/>
      <c r="B540" s="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2"/>
      <c r="U540" s="2"/>
      <c r="V540" s="90"/>
      <c r="W540" s="167"/>
      <c r="X540" s="145"/>
      <c r="Y540" s="90"/>
      <c r="Z540" s="87"/>
      <c r="AA540" s="87"/>
      <c r="AB540" s="2"/>
      <c r="AC540" s="2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</row>
    <row r="541" spans="1:205" s="4" customFormat="1">
      <c r="A541" s="6"/>
      <c r="B541" s="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2"/>
      <c r="U541" s="2"/>
      <c r="V541" s="90"/>
      <c r="W541" s="167"/>
      <c r="X541" s="145"/>
      <c r="Y541" s="90"/>
      <c r="Z541" s="87"/>
      <c r="AA541" s="87"/>
      <c r="AB541" s="2"/>
      <c r="AC541" s="2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</row>
    <row r="542" spans="1:205" s="4" customFormat="1">
      <c r="A542" s="6"/>
      <c r="B542" s="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2"/>
      <c r="U542" s="2"/>
      <c r="V542" s="90"/>
      <c r="W542" s="167"/>
      <c r="X542" s="145"/>
      <c r="Y542" s="90"/>
      <c r="Z542" s="87"/>
      <c r="AA542" s="87"/>
      <c r="AB542" s="2"/>
      <c r="AC542" s="2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</row>
    <row r="543" spans="1:205" s="4" customFormat="1">
      <c r="A543" s="6"/>
      <c r="B543" s="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2"/>
      <c r="U543" s="2"/>
      <c r="V543" s="90"/>
      <c r="W543" s="167"/>
      <c r="X543" s="145"/>
      <c r="Y543" s="90"/>
      <c r="Z543" s="87"/>
      <c r="AA543" s="87"/>
      <c r="AB543" s="2"/>
      <c r="AC543" s="2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</row>
    <row r="544" spans="1:205" s="4" customFormat="1">
      <c r="A544" s="6"/>
      <c r="B544" s="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2"/>
      <c r="U544" s="2"/>
      <c r="V544" s="90"/>
      <c r="W544" s="167"/>
      <c r="X544" s="145"/>
      <c r="Y544" s="90"/>
      <c r="Z544" s="87"/>
      <c r="AA544" s="87"/>
      <c r="AB544" s="2"/>
      <c r="AC544" s="2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</row>
    <row r="545" spans="1:205" s="4" customFormat="1">
      <c r="A545" s="6"/>
      <c r="B545" s="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2"/>
      <c r="U545" s="2"/>
      <c r="V545" s="90"/>
      <c r="W545" s="167"/>
      <c r="X545" s="145"/>
      <c r="Y545" s="90"/>
      <c r="Z545" s="87"/>
      <c r="AA545" s="87"/>
      <c r="AB545" s="2"/>
      <c r="AC545" s="2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</row>
    <row r="546" spans="1:205" s="4" customFormat="1">
      <c r="A546" s="6"/>
      <c r="B546" s="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2"/>
      <c r="U546" s="2"/>
      <c r="V546" s="90"/>
      <c r="W546" s="167"/>
      <c r="X546" s="145"/>
      <c r="Y546" s="90"/>
      <c r="Z546" s="87"/>
      <c r="AA546" s="87"/>
      <c r="AB546" s="2"/>
      <c r="AC546" s="2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</row>
    <row r="547" spans="1:205" s="4" customFormat="1">
      <c r="A547" s="6"/>
      <c r="B547" s="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2"/>
      <c r="U547" s="2"/>
      <c r="V547" s="90"/>
      <c r="W547" s="167"/>
      <c r="X547" s="145"/>
      <c r="Y547" s="90"/>
      <c r="Z547" s="87"/>
      <c r="AA547" s="87"/>
      <c r="AB547" s="2"/>
      <c r="AC547" s="2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</row>
    <row r="548" spans="1:205" s="4" customFormat="1">
      <c r="A548" s="6"/>
      <c r="B548" s="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2"/>
      <c r="U548" s="2"/>
      <c r="V548" s="90"/>
      <c r="W548" s="167"/>
      <c r="X548" s="145"/>
      <c r="Y548" s="90"/>
      <c r="Z548" s="87"/>
      <c r="AA548" s="87"/>
      <c r="AB548" s="2"/>
      <c r="AC548" s="2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</row>
    <row r="549" spans="1:205" s="4" customFormat="1">
      <c r="A549" s="6"/>
      <c r="B549" s="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2"/>
      <c r="U549" s="2"/>
      <c r="V549" s="90"/>
      <c r="W549" s="167"/>
      <c r="X549" s="145"/>
      <c r="Y549" s="90"/>
      <c r="Z549" s="87"/>
      <c r="AA549" s="87"/>
      <c r="AB549" s="2"/>
      <c r="AC549" s="2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</row>
    <row r="550" spans="1:205" s="4" customFormat="1">
      <c r="A550" s="6"/>
      <c r="B550" s="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2"/>
      <c r="U550" s="2"/>
      <c r="V550" s="90"/>
      <c r="W550" s="167"/>
      <c r="X550" s="145"/>
      <c r="Y550" s="90"/>
      <c r="Z550" s="87"/>
      <c r="AA550" s="87"/>
      <c r="AB550" s="2"/>
      <c r="AC550" s="2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</row>
    <row r="551" spans="1:205" s="4" customFormat="1">
      <c r="A551" s="6"/>
      <c r="B551" s="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2"/>
      <c r="U551" s="2"/>
      <c r="V551" s="90"/>
      <c r="W551" s="167"/>
      <c r="X551" s="145"/>
      <c r="Y551" s="90"/>
      <c r="Z551" s="87"/>
      <c r="AA551" s="87"/>
      <c r="AB551" s="2"/>
      <c r="AC551" s="2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</row>
    <row r="552" spans="1:205" s="4" customFormat="1">
      <c r="A552" s="6"/>
      <c r="B552" s="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2"/>
      <c r="U552" s="2"/>
      <c r="V552" s="90"/>
      <c r="W552" s="167"/>
      <c r="X552" s="145"/>
      <c r="Y552" s="90"/>
      <c r="Z552" s="87"/>
      <c r="AA552" s="87"/>
      <c r="AB552" s="2"/>
      <c r="AC552" s="2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</row>
    <row r="553" spans="1:205" s="4" customFormat="1">
      <c r="A553" s="6"/>
      <c r="B553" s="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2"/>
      <c r="U553" s="2"/>
      <c r="V553" s="90"/>
      <c r="W553" s="167"/>
      <c r="X553" s="145"/>
      <c r="Y553" s="90"/>
      <c r="Z553" s="87"/>
      <c r="AA553" s="87"/>
      <c r="AB553" s="2"/>
      <c r="AC553" s="2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</row>
    <row r="554" spans="1:205" s="4" customFormat="1">
      <c r="A554" s="6"/>
      <c r="B554" s="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2"/>
      <c r="U554" s="2"/>
      <c r="V554" s="90"/>
      <c r="W554" s="167"/>
      <c r="X554" s="145"/>
      <c r="Y554" s="90"/>
      <c r="Z554" s="87"/>
      <c r="AA554" s="87"/>
      <c r="AB554" s="2"/>
      <c r="AC554" s="2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</row>
    <row r="555" spans="1:205" s="4" customFormat="1">
      <c r="A555" s="6"/>
      <c r="B555" s="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2"/>
      <c r="U555" s="2"/>
      <c r="V555" s="90"/>
      <c r="W555" s="167"/>
      <c r="X555" s="145"/>
      <c r="Y555" s="90"/>
      <c r="Z555" s="87"/>
      <c r="AA555" s="87"/>
      <c r="AB555" s="2"/>
      <c r="AC555" s="2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</row>
    <row r="556" spans="1:205" s="4" customFormat="1">
      <c r="A556" s="6"/>
      <c r="B556" s="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2"/>
      <c r="U556" s="2"/>
      <c r="V556" s="90"/>
      <c r="W556" s="167"/>
      <c r="X556" s="145"/>
      <c r="Y556" s="90"/>
      <c r="Z556" s="87"/>
      <c r="AA556" s="87"/>
      <c r="AB556" s="2"/>
      <c r="AC556" s="2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</row>
    <row r="557" spans="1:205" s="4" customFormat="1">
      <c r="A557" s="6"/>
      <c r="B557" s="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2"/>
      <c r="U557" s="2"/>
      <c r="V557" s="90"/>
      <c r="W557" s="167"/>
      <c r="X557" s="145"/>
      <c r="Y557" s="90"/>
      <c r="Z557" s="87"/>
      <c r="AA557" s="87"/>
      <c r="AB557" s="2"/>
      <c r="AC557" s="2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</row>
    <row r="558" spans="1:205" s="4" customFormat="1">
      <c r="A558" s="6"/>
      <c r="B558" s="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2"/>
      <c r="U558" s="2"/>
      <c r="V558" s="90"/>
      <c r="W558" s="167"/>
      <c r="X558" s="145"/>
      <c r="Y558" s="90"/>
      <c r="Z558" s="87"/>
      <c r="AA558" s="87"/>
      <c r="AB558" s="2"/>
      <c r="AC558" s="2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</row>
    <row r="559" spans="1:205" s="4" customFormat="1">
      <c r="A559" s="6"/>
      <c r="B559" s="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2"/>
      <c r="U559" s="2"/>
      <c r="V559" s="90"/>
      <c r="W559" s="167"/>
      <c r="X559" s="145"/>
      <c r="Y559" s="90"/>
      <c r="Z559" s="87"/>
      <c r="AA559" s="87"/>
      <c r="AB559" s="2"/>
      <c r="AC559" s="2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</row>
    <row r="560" spans="1:205" s="4" customFormat="1">
      <c r="A560" s="6"/>
      <c r="B560" s="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2"/>
      <c r="U560" s="2"/>
      <c r="V560" s="90"/>
      <c r="W560" s="167"/>
      <c r="X560" s="145"/>
      <c r="Y560" s="90"/>
      <c r="Z560" s="87"/>
      <c r="AA560" s="87"/>
      <c r="AB560" s="2"/>
      <c r="AC560" s="2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</row>
    <row r="561" spans="1:205" s="4" customFormat="1">
      <c r="A561" s="6"/>
      <c r="B561" s="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2"/>
      <c r="U561" s="2"/>
      <c r="V561" s="90"/>
      <c r="W561" s="167"/>
      <c r="X561" s="145"/>
      <c r="Y561" s="90"/>
      <c r="Z561" s="87"/>
      <c r="AA561" s="87"/>
      <c r="AB561" s="2"/>
      <c r="AC561" s="2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</row>
    <row r="562" spans="1:205" s="4" customFormat="1">
      <c r="A562" s="6"/>
      <c r="B562" s="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2"/>
      <c r="U562" s="2"/>
      <c r="V562" s="90"/>
      <c r="W562" s="167"/>
      <c r="X562" s="145"/>
      <c r="Y562" s="90"/>
      <c r="Z562" s="87"/>
      <c r="AA562" s="87"/>
      <c r="AB562" s="2"/>
      <c r="AC562" s="2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</row>
    <row r="563" spans="1:205" s="4" customFormat="1">
      <c r="A563" s="6"/>
      <c r="B563" s="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2"/>
      <c r="U563" s="2"/>
      <c r="V563" s="90"/>
      <c r="W563" s="167"/>
      <c r="X563" s="145"/>
      <c r="Y563" s="90"/>
      <c r="Z563" s="87"/>
      <c r="AA563" s="87"/>
      <c r="AB563" s="2"/>
      <c r="AC563" s="2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</row>
    <row r="564" spans="1:205" s="4" customFormat="1">
      <c r="A564" s="6"/>
      <c r="B564" s="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2"/>
      <c r="U564" s="2"/>
      <c r="V564" s="90"/>
      <c r="W564" s="167"/>
      <c r="X564" s="145"/>
      <c r="Y564" s="90"/>
      <c r="Z564" s="87"/>
      <c r="AA564" s="87"/>
      <c r="AB564" s="2"/>
      <c r="AC564" s="2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</row>
    <row r="565" spans="1:205" s="4" customFormat="1">
      <c r="A565" s="6"/>
      <c r="B565" s="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2"/>
      <c r="U565" s="2"/>
      <c r="V565" s="90"/>
      <c r="W565" s="167"/>
      <c r="X565" s="145"/>
      <c r="Y565" s="90"/>
      <c r="Z565" s="87"/>
      <c r="AA565" s="87"/>
      <c r="AB565" s="2"/>
      <c r="AC565" s="2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</row>
    <row r="566" spans="1:205" s="4" customFormat="1">
      <c r="A566" s="6"/>
      <c r="B566" s="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2"/>
      <c r="U566" s="2"/>
      <c r="V566" s="90"/>
      <c r="W566" s="167"/>
      <c r="X566" s="145"/>
      <c r="Y566" s="90"/>
      <c r="Z566" s="87"/>
      <c r="AA566" s="87"/>
      <c r="AB566" s="2"/>
      <c r="AC566" s="2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</row>
    <row r="567" spans="1:205" s="4" customFormat="1">
      <c r="A567" s="6"/>
      <c r="B567" s="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2"/>
      <c r="U567" s="2"/>
      <c r="V567" s="90"/>
      <c r="W567" s="167"/>
      <c r="X567" s="145"/>
      <c r="Y567" s="90"/>
      <c r="Z567" s="87"/>
      <c r="AA567" s="87"/>
      <c r="AB567" s="2"/>
      <c r="AC567" s="2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</row>
    <row r="568" spans="1:205" s="4" customFormat="1">
      <c r="A568" s="6"/>
      <c r="B568" s="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2"/>
      <c r="U568" s="2"/>
      <c r="V568" s="90"/>
      <c r="W568" s="167"/>
      <c r="X568" s="145"/>
      <c r="Y568" s="90"/>
      <c r="Z568" s="87"/>
      <c r="AA568" s="87"/>
      <c r="AB568" s="2"/>
      <c r="AC568" s="2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</row>
    <row r="569" spans="1:205" s="4" customFormat="1">
      <c r="A569" s="6"/>
      <c r="B569" s="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2"/>
      <c r="U569" s="2"/>
      <c r="V569" s="90"/>
      <c r="W569" s="167"/>
      <c r="X569" s="145"/>
      <c r="Y569" s="90"/>
      <c r="Z569" s="87"/>
      <c r="AA569" s="87"/>
      <c r="AB569" s="2"/>
      <c r="AC569" s="2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</row>
    <row r="570" spans="1:205" s="4" customFormat="1">
      <c r="A570" s="6"/>
      <c r="B570" s="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2"/>
      <c r="U570" s="2"/>
      <c r="V570" s="90"/>
      <c r="W570" s="167"/>
      <c r="X570" s="145"/>
      <c r="Y570" s="90"/>
      <c r="Z570" s="87"/>
      <c r="AA570" s="87"/>
      <c r="AB570" s="2"/>
      <c r="AC570" s="2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</row>
    <row r="571" spans="1:205" s="4" customFormat="1">
      <c r="A571" s="6"/>
      <c r="B571" s="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2"/>
      <c r="U571" s="2"/>
      <c r="V571" s="90"/>
      <c r="W571" s="167"/>
      <c r="X571" s="145"/>
      <c r="Y571" s="90"/>
      <c r="Z571" s="87"/>
      <c r="AA571" s="87"/>
      <c r="AB571" s="2"/>
      <c r="AC571" s="2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</row>
    <row r="572" spans="1:205" s="4" customFormat="1">
      <c r="A572" s="6"/>
      <c r="B572" s="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2"/>
      <c r="U572" s="2"/>
      <c r="V572" s="90"/>
      <c r="W572" s="167"/>
      <c r="X572" s="145"/>
      <c r="Y572" s="90"/>
      <c r="Z572" s="87"/>
      <c r="AA572" s="87"/>
      <c r="AB572" s="2"/>
      <c r="AC572" s="2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</row>
    <row r="573" spans="1:205" s="4" customFormat="1">
      <c r="A573" s="6"/>
      <c r="B573" s="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2"/>
      <c r="U573" s="2"/>
      <c r="V573" s="90"/>
      <c r="W573" s="167"/>
      <c r="X573" s="145"/>
      <c r="Y573" s="90"/>
      <c r="Z573" s="87"/>
      <c r="AA573" s="87"/>
      <c r="AB573" s="2"/>
      <c r="AC573" s="2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</row>
    <row r="574" spans="1:205" s="4" customFormat="1">
      <c r="A574" s="6"/>
      <c r="B574" s="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2"/>
      <c r="U574" s="2"/>
      <c r="V574" s="90"/>
      <c r="W574" s="167"/>
      <c r="X574" s="145"/>
      <c r="Y574" s="90"/>
      <c r="Z574" s="87"/>
      <c r="AA574" s="87"/>
      <c r="AB574" s="2"/>
      <c r="AC574" s="2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</row>
    <row r="575" spans="1:205" s="4" customFormat="1">
      <c r="A575" s="6"/>
      <c r="B575" s="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2"/>
      <c r="U575" s="2"/>
      <c r="V575" s="90"/>
      <c r="W575" s="167"/>
      <c r="X575" s="145"/>
      <c r="Y575" s="90"/>
      <c r="Z575" s="87"/>
      <c r="AA575" s="87"/>
      <c r="AB575" s="2"/>
      <c r="AC575" s="2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</row>
    <row r="576" spans="1:205" s="4" customFormat="1">
      <c r="A576" s="6"/>
      <c r="B576" s="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2"/>
      <c r="U576" s="2"/>
      <c r="V576" s="90"/>
      <c r="W576" s="167"/>
      <c r="X576" s="145"/>
      <c r="Y576" s="90"/>
      <c r="Z576" s="87"/>
      <c r="AA576" s="87"/>
      <c r="AB576" s="2"/>
      <c r="AC576" s="2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</row>
    <row r="577" spans="1:205" s="4" customFormat="1">
      <c r="A577" s="6"/>
      <c r="B577" s="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2"/>
      <c r="U577" s="2"/>
      <c r="V577" s="90"/>
      <c r="W577" s="167"/>
      <c r="X577" s="145"/>
      <c r="Y577" s="90"/>
      <c r="Z577" s="87"/>
      <c r="AA577" s="87"/>
      <c r="AB577" s="2"/>
      <c r="AC577" s="2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</row>
    <row r="578" spans="1:205" s="4" customFormat="1">
      <c r="A578" s="6"/>
      <c r="B578" s="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2"/>
      <c r="U578" s="2"/>
      <c r="V578" s="90"/>
      <c r="W578" s="167"/>
      <c r="X578" s="145"/>
      <c r="Y578" s="90"/>
      <c r="Z578" s="87"/>
      <c r="AA578" s="87"/>
      <c r="AB578" s="2"/>
      <c r="AC578" s="2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</row>
    <row r="579" spans="1:205" s="4" customFormat="1">
      <c r="A579" s="6"/>
      <c r="B579" s="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2"/>
      <c r="U579" s="2"/>
      <c r="V579" s="90"/>
      <c r="W579" s="167"/>
      <c r="X579" s="145"/>
      <c r="Y579" s="90"/>
      <c r="Z579" s="87"/>
      <c r="AA579" s="87"/>
      <c r="AB579" s="2"/>
      <c r="AC579" s="2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</row>
    <row r="580" spans="1:205" s="4" customFormat="1">
      <c r="A580" s="6"/>
      <c r="B580" s="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2"/>
      <c r="U580" s="2"/>
      <c r="V580" s="90"/>
      <c r="W580" s="167"/>
      <c r="X580" s="145"/>
      <c r="Y580" s="90"/>
      <c r="Z580" s="87"/>
      <c r="AA580" s="87"/>
      <c r="AB580" s="2"/>
      <c r="AC580" s="2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</row>
    <row r="581" spans="1:205" s="4" customFormat="1">
      <c r="A581" s="6"/>
      <c r="B581" s="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2"/>
      <c r="U581" s="2"/>
      <c r="V581" s="90"/>
      <c r="W581" s="167"/>
      <c r="X581" s="145"/>
      <c r="Y581" s="90"/>
      <c r="Z581" s="87"/>
      <c r="AA581" s="87"/>
      <c r="AB581" s="2"/>
      <c r="AC581" s="2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</row>
    <row r="582" spans="1:205" s="4" customFormat="1">
      <c r="A582" s="6"/>
      <c r="B582" s="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2"/>
      <c r="U582" s="2"/>
      <c r="V582" s="90"/>
      <c r="W582" s="167"/>
      <c r="X582" s="145"/>
      <c r="Y582" s="90"/>
      <c r="Z582" s="87"/>
      <c r="AA582" s="87"/>
      <c r="AB582" s="2"/>
      <c r="AC582" s="2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</row>
    <row r="583" spans="1:205" s="4" customFormat="1">
      <c r="A583" s="6"/>
      <c r="B583" s="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2"/>
      <c r="U583" s="2"/>
      <c r="V583" s="90"/>
      <c r="W583" s="167"/>
      <c r="X583" s="145"/>
      <c r="Y583" s="90"/>
      <c r="Z583" s="87"/>
      <c r="AA583" s="87"/>
      <c r="AB583" s="2"/>
      <c r="AC583" s="2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</row>
    <row r="584" spans="1:205" s="4" customFormat="1">
      <c r="A584" s="6"/>
      <c r="B584" s="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2"/>
      <c r="U584" s="2"/>
      <c r="V584" s="90"/>
      <c r="W584" s="167"/>
      <c r="X584" s="145"/>
      <c r="Y584" s="90"/>
      <c r="Z584" s="87"/>
      <c r="AA584" s="87"/>
      <c r="AB584" s="2"/>
      <c r="AC584" s="2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</row>
    <row r="585" spans="1:205" s="4" customFormat="1">
      <c r="A585" s="6"/>
      <c r="B585" s="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2"/>
      <c r="U585" s="2"/>
      <c r="V585" s="90"/>
      <c r="W585" s="167"/>
      <c r="X585" s="145"/>
      <c r="Y585" s="90"/>
      <c r="Z585" s="87"/>
      <c r="AA585" s="87"/>
      <c r="AB585" s="2"/>
      <c r="AC585" s="2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</row>
    <row r="586" spans="1:205" s="4" customFormat="1">
      <c r="A586" s="6"/>
      <c r="B586" s="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2"/>
      <c r="U586" s="2"/>
      <c r="V586" s="90"/>
      <c r="W586" s="167"/>
      <c r="X586" s="145"/>
      <c r="Y586" s="90"/>
      <c r="Z586" s="87"/>
      <c r="AA586" s="87"/>
      <c r="AB586" s="2"/>
      <c r="AC586" s="2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</row>
    <row r="587" spans="1:205" s="4" customFormat="1">
      <c r="A587" s="6"/>
      <c r="B587" s="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2"/>
      <c r="U587" s="2"/>
      <c r="V587" s="90"/>
      <c r="W587" s="167"/>
      <c r="X587" s="145"/>
      <c r="Y587" s="90"/>
      <c r="Z587" s="87"/>
      <c r="AA587" s="87"/>
      <c r="AB587" s="2"/>
      <c r="AC587" s="2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</row>
    <row r="588" spans="1:205" s="4" customFormat="1">
      <c r="A588" s="6"/>
      <c r="B588" s="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2"/>
      <c r="U588" s="2"/>
      <c r="V588" s="90"/>
      <c r="W588" s="167"/>
      <c r="X588" s="145"/>
      <c r="Y588" s="90"/>
      <c r="Z588" s="87"/>
      <c r="AA588" s="87"/>
      <c r="AB588" s="2"/>
      <c r="AC588" s="2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</row>
    <row r="589" spans="1:205" s="4" customFormat="1">
      <c r="A589" s="6"/>
      <c r="B589" s="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2"/>
      <c r="U589" s="2"/>
      <c r="V589" s="90"/>
      <c r="W589" s="167"/>
      <c r="X589" s="145"/>
      <c r="Y589" s="90"/>
      <c r="Z589" s="87"/>
      <c r="AA589" s="87"/>
      <c r="AB589" s="2"/>
      <c r="AC589" s="2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</row>
    <row r="590" spans="1:205" s="4" customFormat="1">
      <c r="A590" s="6"/>
      <c r="B590" s="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2"/>
      <c r="U590" s="2"/>
      <c r="V590" s="90"/>
      <c r="W590" s="167"/>
      <c r="X590" s="145"/>
      <c r="Y590" s="90"/>
      <c r="Z590" s="87"/>
      <c r="AA590" s="87"/>
      <c r="AB590" s="2"/>
      <c r="AC590" s="2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</row>
    <row r="591" spans="1:205" s="4" customFormat="1">
      <c r="A591" s="6"/>
      <c r="B591" s="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2"/>
      <c r="U591" s="2"/>
      <c r="V591" s="90"/>
      <c r="W591" s="167"/>
      <c r="X591" s="145"/>
      <c r="Y591" s="90"/>
      <c r="Z591" s="87"/>
      <c r="AA591" s="87"/>
      <c r="AB591" s="2"/>
      <c r="AC591" s="2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</row>
    <row r="592" spans="1:205" s="4" customFormat="1">
      <c r="A592" s="6"/>
      <c r="B592" s="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2"/>
      <c r="U592" s="2"/>
      <c r="V592" s="90"/>
      <c r="W592" s="167"/>
      <c r="X592" s="145"/>
      <c r="Y592" s="90"/>
      <c r="Z592" s="87"/>
      <c r="AA592" s="87"/>
      <c r="AB592" s="2"/>
      <c r="AC592" s="2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</row>
    <row r="593" spans="1:205" s="4" customFormat="1">
      <c r="A593" s="6"/>
      <c r="B593" s="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2"/>
      <c r="U593" s="2"/>
      <c r="V593" s="90"/>
      <c r="W593" s="167"/>
      <c r="X593" s="145"/>
      <c r="Y593" s="90"/>
      <c r="Z593" s="87"/>
      <c r="AA593" s="87"/>
      <c r="AB593" s="2"/>
      <c r="AC593" s="2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</row>
    <row r="594" spans="1:205" s="4" customFormat="1">
      <c r="A594" s="6"/>
      <c r="B594" s="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2"/>
      <c r="U594" s="2"/>
      <c r="V594" s="90"/>
      <c r="W594" s="167"/>
      <c r="X594" s="145"/>
      <c r="Y594" s="90"/>
      <c r="Z594" s="87"/>
      <c r="AA594" s="87"/>
      <c r="AB594" s="2"/>
      <c r="AC594" s="2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</row>
    <row r="595" spans="1:205" s="4" customFormat="1">
      <c r="A595" s="6"/>
      <c r="B595" s="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2"/>
      <c r="U595" s="2"/>
      <c r="V595" s="90"/>
      <c r="W595" s="167"/>
      <c r="X595" s="145"/>
      <c r="Y595" s="90"/>
      <c r="Z595" s="87"/>
      <c r="AA595" s="87"/>
      <c r="AB595" s="2"/>
      <c r="AC595" s="2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</row>
    <row r="596" spans="1:205" s="4" customFormat="1">
      <c r="A596" s="6"/>
      <c r="B596" s="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2"/>
      <c r="U596" s="2"/>
      <c r="V596" s="90"/>
      <c r="W596" s="167"/>
      <c r="X596" s="145"/>
      <c r="Y596" s="90"/>
      <c r="Z596" s="87"/>
      <c r="AA596" s="87"/>
      <c r="AB596" s="2"/>
      <c r="AC596" s="2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</row>
    <row r="597" spans="1:205" s="4" customFormat="1">
      <c r="A597" s="6"/>
      <c r="B597" s="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2"/>
      <c r="U597" s="2"/>
      <c r="V597" s="90"/>
      <c r="W597" s="167"/>
      <c r="X597" s="145"/>
      <c r="Y597" s="90"/>
      <c r="Z597" s="87"/>
      <c r="AA597" s="87"/>
      <c r="AB597" s="2"/>
      <c r="AC597" s="2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</row>
    <row r="598" spans="1:205" s="4" customFormat="1">
      <c r="A598" s="6"/>
      <c r="B598" s="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2"/>
      <c r="U598" s="2"/>
      <c r="V598" s="90"/>
      <c r="W598" s="167"/>
      <c r="X598" s="145"/>
      <c r="Y598" s="90"/>
      <c r="Z598" s="87"/>
      <c r="AA598" s="87"/>
      <c r="AB598" s="2"/>
      <c r="AC598" s="2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</row>
    <row r="599" spans="1:205" s="4" customFormat="1">
      <c r="A599" s="6"/>
      <c r="B599" s="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2"/>
      <c r="U599" s="2"/>
      <c r="V599" s="90"/>
      <c r="W599" s="167"/>
      <c r="X599" s="145"/>
      <c r="Y599" s="90"/>
      <c r="Z599" s="87"/>
      <c r="AA599" s="87"/>
      <c r="AB599" s="2"/>
      <c r="AC599" s="2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</row>
    <row r="600" spans="1:205" s="4" customFormat="1">
      <c r="A600" s="6"/>
      <c r="B600" s="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2"/>
      <c r="U600" s="2"/>
      <c r="V600" s="90"/>
      <c r="W600" s="167"/>
      <c r="X600" s="145"/>
      <c r="Y600" s="90"/>
      <c r="Z600" s="87"/>
      <c r="AA600" s="87"/>
      <c r="AB600" s="2"/>
      <c r="AC600" s="2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</row>
    <row r="601" spans="1:205" s="4" customFormat="1">
      <c r="A601" s="6"/>
      <c r="B601" s="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2"/>
      <c r="U601" s="2"/>
      <c r="V601" s="90"/>
      <c r="W601" s="167"/>
      <c r="X601" s="145"/>
      <c r="Y601" s="90"/>
      <c r="Z601" s="87"/>
      <c r="AA601" s="87"/>
      <c r="AB601" s="2"/>
      <c r="AC601" s="2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</row>
    <row r="602" spans="1:205" s="4" customFormat="1">
      <c r="A602" s="6"/>
      <c r="B602" s="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2"/>
      <c r="U602" s="2"/>
      <c r="V602" s="90"/>
      <c r="W602" s="167"/>
      <c r="X602" s="145"/>
      <c r="Y602" s="90"/>
      <c r="Z602" s="87"/>
      <c r="AA602" s="87"/>
      <c r="AB602" s="2"/>
      <c r="AC602" s="2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</row>
    <row r="603" spans="1:205" s="4" customFormat="1">
      <c r="A603" s="6"/>
      <c r="B603" s="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2"/>
      <c r="U603" s="2"/>
      <c r="V603" s="90"/>
      <c r="W603" s="167"/>
      <c r="X603" s="145"/>
      <c r="Y603" s="90"/>
      <c r="Z603" s="87"/>
      <c r="AA603" s="87"/>
      <c r="AB603" s="2"/>
      <c r="AC603" s="2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</row>
    <row r="604" spans="1:205" s="4" customFormat="1">
      <c r="A604" s="6"/>
      <c r="B604" s="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2"/>
      <c r="U604" s="2"/>
      <c r="V604" s="90"/>
      <c r="W604" s="167"/>
      <c r="X604" s="145"/>
      <c r="Y604" s="90"/>
      <c r="Z604" s="87"/>
      <c r="AA604" s="87"/>
      <c r="AB604" s="2"/>
      <c r="AC604" s="2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</row>
    <row r="605" spans="1:205" s="4" customFormat="1">
      <c r="A605" s="6"/>
      <c r="B605" s="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2"/>
      <c r="U605" s="2"/>
      <c r="V605" s="90"/>
      <c r="W605" s="167"/>
      <c r="X605" s="145"/>
      <c r="Y605" s="90"/>
      <c r="Z605" s="87"/>
      <c r="AA605" s="87"/>
      <c r="AB605" s="2"/>
      <c r="AC605" s="2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</row>
    <row r="606" spans="1:205" s="4" customFormat="1">
      <c r="A606" s="6"/>
      <c r="B606" s="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2"/>
      <c r="U606" s="2"/>
      <c r="V606" s="90"/>
      <c r="W606" s="167"/>
      <c r="X606" s="145"/>
      <c r="Y606" s="90"/>
      <c r="Z606" s="87"/>
      <c r="AA606" s="87"/>
      <c r="AB606" s="2"/>
      <c r="AC606" s="2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</row>
    <row r="607" spans="1:205" s="4" customFormat="1">
      <c r="A607" s="6"/>
      <c r="B607" s="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2"/>
      <c r="U607" s="2"/>
      <c r="V607" s="90"/>
      <c r="W607" s="167"/>
      <c r="X607" s="145"/>
      <c r="Y607" s="90"/>
      <c r="Z607" s="87"/>
      <c r="AA607" s="87"/>
      <c r="AB607" s="2"/>
      <c r="AC607" s="2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</row>
    <row r="608" spans="1:205" s="4" customFormat="1">
      <c r="A608" s="6"/>
      <c r="B608" s="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2"/>
      <c r="U608" s="2"/>
      <c r="V608" s="90"/>
      <c r="W608" s="167"/>
      <c r="X608" s="145"/>
      <c r="Y608" s="90"/>
      <c r="Z608" s="87"/>
      <c r="AA608" s="87"/>
      <c r="AB608" s="2"/>
      <c r="AC608" s="2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</row>
    <row r="609" spans="1:205" s="4" customFormat="1">
      <c r="A609" s="6"/>
      <c r="B609" s="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2"/>
      <c r="U609" s="2"/>
      <c r="V609" s="90"/>
      <c r="W609" s="167"/>
      <c r="X609" s="145"/>
      <c r="Y609" s="90"/>
      <c r="Z609" s="87"/>
      <c r="AA609" s="87"/>
      <c r="AB609" s="2"/>
      <c r="AC609" s="2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</row>
    <row r="610" spans="1:205" s="4" customFormat="1">
      <c r="A610" s="6"/>
      <c r="B610" s="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2"/>
      <c r="U610" s="2"/>
      <c r="V610" s="90"/>
      <c r="W610" s="167"/>
      <c r="X610" s="145"/>
      <c r="Y610" s="90"/>
      <c r="Z610" s="87"/>
      <c r="AA610" s="87"/>
      <c r="AB610" s="2"/>
      <c r="AC610" s="2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</row>
    <row r="611" spans="1:205" s="4" customFormat="1">
      <c r="A611" s="6"/>
      <c r="B611" s="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2"/>
      <c r="U611" s="2"/>
      <c r="V611" s="90"/>
      <c r="W611" s="167"/>
      <c r="X611" s="145"/>
      <c r="Y611" s="90"/>
      <c r="Z611" s="87"/>
      <c r="AA611" s="87"/>
      <c r="AB611" s="2"/>
      <c r="AC611" s="2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</row>
    <row r="612" spans="1:205" s="4" customFormat="1">
      <c r="A612" s="6"/>
      <c r="B612" s="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2"/>
      <c r="U612" s="2"/>
      <c r="V612" s="90"/>
      <c r="W612" s="167"/>
      <c r="X612" s="145"/>
      <c r="Y612" s="90"/>
      <c r="Z612" s="87"/>
      <c r="AA612" s="87"/>
      <c r="AB612" s="2"/>
      <c r="AC612" s="2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</row>
    <row r="613" spans="1:205" s="4" customFormat="1">
      <c r="A613" s="6"/>
      <c r="B613" s="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2"/>
      <c r="U613" s="2"/>
      <c r="V613" s="90"/>
      <c r="W613" s="167"/>
      <c r="X613" s="145"/>
      <c r="Y613" s="90"/>
      <c r="Z613" s="87"/>
      <c r="AA613" s="87"/>
      <c r="AB613" s="2"/>
      <c r="AC613" s="2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</row>
    <row r="614" spans="1:205" s="4" customFormat="1">
      <c r="A614" s="6"/>
      <c r="B614" s="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2"/>
      <c r="U614" s="2"/>
      <c r="V614" s="90"/>
      <c r="W614" s="167"/>
      <c r="X614" s="145"/>
      <c r="Y614" s="90"/>
      <c r="Z614" s="87"/>
      <c r="AA614" s="87"/>
      <c r="AB614" s="2"/>
      <c r="AC614" s="2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</row>
    <row r="615" spans="1:205" s="4" customFormat="1">
      <c r="A615" s="6"/>
      <c r="B615" s="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2"/>
      <c r="U615" s="2"/>
      <c r="V615" s="90"/>
      <c r="W615" s="167"/>
      <c r="X615" s="145"/>
      <c r="Y615" s="90"/>
      <c r="Z615" s="87"/>
      <c r="AA615" s="87"/>
      <c r="AB615" s="2"/>
      <c r="AC615" s="2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</row>
    <row r="616" spans="1:205" s="4" customFormat="1">
      <c r="A616" s="6"/>
      <c r="B616" s="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2"/>
      <c r="U616" s="2"/>
      <c r="V616" s="90"/>
      <c r="W616" s="167"/>
      <c r="X616" s="145"/>
      <c r="Y616" s="90"/>
      <c r="Z616" s="87"/>
      <c r="AA616" s="87"/>
      <c r="AB616" s="2"/>
      <c r="AC616" s="2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</row>
    <row r="617" spans="1:205" s="4" customFormat="1">
      <c r="A617" s="6"/>
      <c r="B617" s="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2"/>
      <c r="U617" s="2"/>
      <c r="V617" s="90"/>
      <c r="W617" s="167"/>
      <c r="X617" s="145"/>
      <c r="Y617" s="90"/>
      <c r="Z617" s="87"/>
      <c r="AA617" s="87"/>
      <c r="AB617" s="2"/>
      <c r="AC617" s="2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</row>
    <row r="618" spans="1:205" s="4" customFormat="1">
      <c r="A618" s="6"/>
      <c r="B618" s="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2"/>
      <c r="U618" s="2"/>
      <c r="V618" s="90"/>
      <c r="W618" s="167"/>
      <c r="X618" s="145"/>
      <c r="Y618" s="90"/>
      <c r="Z618" s="87"/>
      <c r="AA618" s="87"/>
      <c r="AB618" s="2"/>
      <c r="AC618" s="2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</row>
    <row r="619" spans="1:205" s="4" customFormat="1">
      <c r="A619" s="6"/>
      <c r="B619" s="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2"/>
      <c r="U619" s="2"/>
      <c r="V619" s="90"/>
      <c r="W619" s="167"/>
      <c r="X619" s="145"/>
      <c r="Y619" s="90"/>
      <c r="Z619" s="87"/>
      <c r="AA619" s="87"/>
      <c r="AB619" s="2"/>
      <c r="AC619" s="2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</row>
    <row r="620" spans="1:205" s="4" customFormat="1">
      <c r="A620" s="6"/>
      <c r="B620" s="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2"/>
      <c r="U620" s="2"/>
      <c r="V620" s="90"/>
      <c r="W620" s="167"/>
      <c r="X620" s="145"/>
      <c r="Y620" s="90"/>
      <c r="Z620" s="87"/>
      <c r="AA620" s="87"/>
      <c r="AB620" s="2"/>
      <c r="AC620" s="2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</row>
    <row r="621" spans="1:205" s="4" customFormat="1">
      <c r="A621" s="6"/>
      <c r="B621" s="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2"/>
      <c r="U621" s="2"/>
      <c r="V621" s="90"/>
      <c r="W621" s="167"/>
      <c r="X621" s="145"/>
      <c r="Y621" s="90"/>
      <c r="Z621" s="87"/>
      <c r="AA621" s="87"/>
      <c r="AB621" s="2"/>
      <c r="AC621" s="2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</row>
    <row r="622" spans="1:205" s="4" customFormat="1">
      <c r="A622" s="6"/>
      <c r="B622" s="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2"/>
      <c r="U622" s="2"/>
      <c r="V622" s="90"/>
      <c r="W622" s="167"/>
      <c r="X622" s="145"/>
      <c r="Y622" s="90"/>
      <c r="Z622" s="87"/>
      <c r="AA622" s="87"/>
      <c r="AB622" s="2"/>
      <c r="AC622" s="2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</row>
    <row r="623" spans="1:205" s="4" customFormat="1">
      <c r="A623" s="6"/>
      <c r="B623" s="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2"/>
      <c r="U623" s="2"/>
      <c r="V623" s="90"/>
      <c r="W623" s="167"/>
      <c r="X623" s="145"/>
      <c r="Y623" s="90"/>
      <c r="Z623" s="87"/>
      <c r="AA623" s="87"/>
      <c r="AB623" s="2"/>
      <c r="AC623" s="2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</row>
    <row r="624" spans="1:205" s="4" customFormat="1">
      <c r="A624" s="6"/>
      <c r="B624" s="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2"/>
      <c r="U624" s="2"/>
      <c r="V624" s="90"/>
      <c r="W624" s="167"/>
      <c r="X624" s="145"/>
      <c r="Y624" s="90"/>
      <c r="Z624" s="87"/>
      <c r="AA624" s="87"/>
      <c r="AB624" s="2"/>
      <c r="AC624" s="2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</row>
    <row r="625" spans="1:205" s="4" customFormat="1">
      <c r="A625" s="6"/>
      <c r="B625" s="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2"/>
      <c r="U625" s="2"/>
      <c r="V625" s="90"/>
      <c r="W625" s="167"/>
      <c r="X625" s="145"/>
      <c r="Y625" s="90"/>
      <c r="Z625" s="87"/>
      <c r="AA625" s="87"/>
      <c r="AB625" s="2"/>
      <c r="AC625" s="2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</row>
    <row r="626" spans="1:205" s="4" customFormat="1">
      <c r="A626" s="6"/>
      <c r="B626" s="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2"/>
      <c r="U626" s="2"/>
      <c r="V626" s="90"/>
      <c r="W626" s="167"/>
      <c r="X626" s="145"/>
      <c r="Y626" s="90"/>
      <c r="Z626" s="87"/>
      <c r="AA626" s="87"/>
      <c r="AB626" s="2"/>
      <c r="AC626" s="2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</row>
    <row r="627" spans="1:205" s="4" customFormat="1">
      <c r="A627" s="6"/>
      <c r="B627" s="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2"/>
      <c r="U627" s="2"/>
      <c r="V627" s="90"/>
      <c r="W627" s="167"/>
      <c r="X627" s="145"/>
      <c r="Y627" s="90"/>
      <c r="Z627" s="87"/>
      <c r="AA627" s="87"/>
      <c r="AB627" s="2"/>
      <c r="AC627" s="2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</row>
    <row r="628" spans="1:205" s="4" customFormat="1">
      <c r="A628" s="6"/>
      <c r="B628" s="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2"/>
      <c r="U628" s="2"/>
      <c r="V628" s="90"/>
      <c r="W628" s="167"/>
      <c r="X628" s="145"/>
      <c r="Y628" s="90"/>
      <c r="Z628" s="87"/>
      <c r="AA628" s="87"/>
      <c r="AB628" s="2"/>
      <c r="AC628" s="2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</row>
    <row r="629" spans="1:205" s="4" customFormat="1">
      <c r="A629" s="6"/>
      <c r="B629" s="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2"/>
      <c r="U629" s="2"/>
      <c r="V629" s="90"/>
      <c r="W629" s="167"/>
      <c r="X629" s="145"/>
      <c r="Y629" s="90"/>
      <c r="Z629" s="87"/>
      <c r="AA629" s="87"/>
      <c r="AB629" s="2"/>
      <c r="AC629" s="2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</row>
    <row r="630" spans="1:205" s="4" customFormat="1">
      <c r="A630" s="6"/>
      <c r="B630" s="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2"/>
      <c r="U630" s="2"/>
      <c r="V630" s="90"/>
      <c r="W630" s="167"/>
      <c r="X630" s="145"/>
      <c r="Y630" s="90"/>
      <c r="Z630" s="87"/>
      <c r="AA630" s="87"/>
      <c r="AB630" s="2"/>
      <c r="AC630" s="2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</row>
    <row r="631" spans="1:205" s="4" customFormat="1">
      <c r="A631" s="6"/>
      <c r="B631" s="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2"/>
      <c r="U631" s="2"/>
      <c r="V631" s="90"/>
      <c r="W631" s="167"/>
      <c r="X631" s="145"/>
      <c r="Y631" s="90"/>
      <c r="Z631" s="87"/>
      <c r="AA631" s="87"/>
      <c r="AB631" s="2"/>
      <c r="AC631" s="2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</row>
    <row r="632" spans="1:205" s="4" customFormat="1">
      <c r="A632" s="6"/>
      <c r="B632" s="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2"/>
      <c r="U632" s="2"/>
      <c r="V632" s="90"/>
      <c r="W632" s="167"/>
      <c r="X632" s="145"/>
      <c r="Y632" s="90"/>
      <c r="Z632" s="87"/>
      <c r="AA632" s="87"/>
      <c r="AB632" s="2"/>
      <c r="AC632" s="2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</row>
    <row r="633" spans="1:205" s="4" customFormat="1">
      <c r="A633" s="6"/>
      <c r="B633" s="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2"/>
      <c r="U633" s="2"/>
      <c r="V633" s="90"/>
      <c r="W633" s="167"/>
      <c r="X633" s="145"/>
      <c r="Y633" s="90"/>
      <c r="Z633" s="87"/>
      <c r="AA633" s="87"/>
      <c r="AB633" s="2"/>
      <c r="AC633" s="2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</row>
    <row r="634" spans="1:205" s="4" customFormat="1">
      <c r="A634" s="6"/>
      <c r="B634" s="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2"/>
      <c r="U634" s="2"/>
      <c r="V634" s="90"/>
      <c r="W634" s="167"/>
      <c r="X634" s="145"/>
      <c r="Y634" s="90"/>
      <c r="Z634" s="87"/>
      <c r="AA634" s="87"/>
      <c r="AB634" s="2"/>
      <c r="AC634" s="2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</row>
    <row r="635" spans="1:205" s="4" customFormat="1">
      <c r="A635" s="6"/>
      <c r="B635" s="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2"/>
      <c r="U635" s="2"/>
      <c r="V635" s="90"/>
      <c r="W635" s="167"/>
      <c r="X635" s="145"/>
      <c r="Y635" s="90"/>
      <c r="Z635" s="87"/>
      <c r="AA635" s="87"/>
      <c r="AB635" s="2"/>
      <c r="AC635" s="2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</row>
    <row r="636" spans="1:205" s="4" customFormat="1">
      <c r="A636" s="6"/>
      <c r="B636" s="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2"/>
      <c r="U636" s="2"/>
      <c r="V636" s="90"/>
      <c r="W636" s="167"/>
      <c r="X636" s="145"/>
      <c r="Y636" s="90"/>
      <c r="Z636" s="87"/>
      <c r="AA636" s="87"/>
      <c r="AB636" s="2"/>
      <c r="AC636" s="2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</row>
    <row r="637" spans="1:205" s="4" customFormat="1">
      <c r="A637" s="6"/>
      <c r="B637" s="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2"/>
      <c r="U637" s="2"/>
      <c r="V637" s="90"/>
      <c r="W637" s="167"/>
      <c r="X637" s="145"/>
      <c r="Y637" s="90"/>
      <c r="Z637" s="87"/>
      <c r="AA637" s="87"/>
      <c r="AB637" s="2"/>
      <c r="AC637" s="2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</row>
    <row r="638" spans="1:205" s="4" customFormat="1">
      <c r="A638" s="6"/>
      <c r="B638" s="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2"/>
      <c r="U638" s="2"/>
      <c r="V638" s="90"/>
      <c r="W638" s="167"/>
      <c r="X638" s="145"/>
      <c r="Y638" s="90"/>
      <c r="Z638" s="87"/>
      <c r="AA638" s="87"/>
      <c r="AB638" s="2"/>
      <c r="AC638" s="2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</row>
    <row r="639" spans="1:205" s="4" customFormat="1">
      <c r="A639" s="6"/>
      <c r="B639" s="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2"/>
      <c r="U639" s="2"/>
      <c r="V639" s="90"/>
      <c r="W639" s="167"/>
      <c r="X639" s="145"/>
      <c r="Y639" s="90"/>
      <c r="Z639" s="87"/>
      <c r="AA639" s="87"/>
      <c r="AB639" s="2"/>
      <c r="AC639" s="2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</row>
    <row r="640" spans="1:205" s="4" customFormat="1">
      <c r="A640" s="6"/>
      <c r="B640" s="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2"/>
      <c r="U640" s="2"/>
      <c r="V640" s="90"/>
      <c r="W640" s="167"/>
      <c r="X640" s="145"/>
      <c r="Y640" s="90"/>
      <c r="Z640" s="87"/>
      <c r="AA640" s="87"/>
      <c r="AB640" s="2"/>
      <c r="AC640" s="2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</row>
    <row r="641" spans="1:205" s="4" customFormat="1">
      <c r="A641" s="6"/>
      <c r="B641" s="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2"/>
      <c r="U641" s="2"/>
      <c r="V641" s="90"/>
      <c r="W641" s="167"/>
      <c r="X641" s="145"/>
      <c r="Y641" s="90"/>
      <c r="Z641" s="87"/>
      <c r="AA641" s="87"/>
      <c r="AB641" s="2"/>
      <c r="AC641" s="2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</row>
    <row r="642" spans="1:205" s="4" customFormat="1">
      <c r="A642" s="6"/>
      <c r="B642" s="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2"/>
      <c r="U642" s="2"/>
      <c r="V642" s="90"/>
      <c r="W642" s="167"/>
      <c r="X642" s="145"/>
      <c r="Y642" s="90"/>
      <c r="Z642" s="87"/>
      <c r="AA642" s="87"/>
      <c r="AB642" s="2"/>
      <c r="AC642" s="2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</row>
    <row r="643" spans="1:205" s="4" customFormat="1">
      <c r="A643" s="6"/>
      <c r="B643" s="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2"/>
      <c r="U643" s="2"/>
      <c r="V643" s="90"/>
      <c r="W643" s="167"/>
      <c r="X643" s="145"/>
      <c r="Y643" s="90"/>
      <c r="Z643" s="87"/>
      <c r="AA643" s="87"/>
      <c r="AB643" s="2"/>
      <c r="AC643" s="2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</row>
    <row r="644" spans="1:205" s="4" customFormat="1">
      <c r="A644" s="6"/>
      <c r="B644" s="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2"/>
      <c r="U644" s="2"/>
      <c r="V644" s="90"/>
      <c r="W644" s="167"/>
      <c r="X644" s="145"/>
      <c r="Y644" s="90"/>
      <c r="Z644" s="87"/>
      <c r="AA644" s="87"/>
      <c r="AB644" s="2"/>
      <c r="AC644" s="2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</row>
    <row r="645" spans="1:205" s="4" customFormat="1">
      <c r="A645" s="6"/>
      <c r="B645" s="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2"/>
      <c r="U645" s="2"/>
      <c r="V645" s="90"/>
      <c r="W645" s="167"/>
      <c r="X645" s="145"/>
      <c r="Y645" s="90"/>
      <c r="Z645" s="87"/>
      <c r="AA645" s="87"/>
      <c r="AB645" s="2"/>
      <c r="AC645" s="2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</row>
    <row r="646" spans="1:205" s="4" customFormat="1">
      <c r="A646" s="6"/>
      <c r="B646" s="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2"/>
      <c r="U646" s="2"/>
      <c r="V646" s="90"/>
      <c r="W646" s="167"/>
      <c r="X646" s="145"/>
      <c r="Y646" s="90"/>
      <c r="Z646" s="87"/>
      <c r="AA646" s="87"/>
      <c r="AB646" s="2"/>
      <c r="AC646" s="2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</row>
    <row r="647" spans="1:205" s="4" customFormat="1">
      <c r="A647" s="6"/>
      <c r="B647" s="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2"/>
      <c r="U647" s="2"/>
      <c r="V647" s="90"/>
      <c r="W647" s="167"/>
      <c r="X647" s="145"/>
      <c r="Y647" s="90"/>
      <c r="Z647" s="87"/>
      <c r="AA647" s="87"/>
      <c r="AB647" s="2"/>
      <c r="AC647" s="2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</row>
    <row r="648" spans="1:205" s="4" customFormat="1">
      <c r="A648" s="6"/>
      <c r="B648" s="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2"/>
      <c r="U648" s="2"/>
      <c r="V648" s="90"/>
      <c r="W648" s="167"/>
      <c r="X648" s="145"/>
      <c r="Y648" s="90"/>
      <c r="Z648" s="87"/>
      <c r="AA648" s="87"/>
      <c r="AB648" s="2"/>
      <c r="AC648" s="2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</row>
    <row r="649" spans="1:205" s="4" customFormat="1">
      <c r="A649" s="6"/>
      <c r="B649" s="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2"/>
      <c r="U649" s="2"/>
      <c r="V649" s="90"/>
      <c r="W649" s="167"/>
      <c r="X649" s="145"/>
      <c r="Y649" s="90"/>
      <c r="Z649" s="87"/>
      <c r="AA649" s="87"/>
      <c r="AB649" s="2"/>
      <c r="AC649" s="2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</row>
    <row r="650" spans="1:205" s="4" customFormat="1">
      <c r="A650" s="6"/>
      <c r="B650" s="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2"/>
      <c r="U650" s="2"/>
      <c r="V650" s="90"/>
      <c r="W650" s="167"/>
      <c r="X650" s="145"/>
      <c r="Y650" s="90"/>
      <c r="Z650" s="87"/>
      <c r="AA650" s="87"/>
      <c r="AB650" s="2"/>
      <c r="AC650" s="2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</row>
    <row r="651" spans="1:205" s="4" customFormat="1">
      <c r="A651" s="6"/>
      <c r="B651" s="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2"/>
      <c r="U651" s="2"/>
      <c r="V651" s="90"/>
      <c r="W651" s="167"/>
      <c r="X651" s="145"/>
      <c r="Y651" s="90"/>
      <c r="Z651" s="87"/>
      <c r="AA651" s="87"/>
      <c r="AB651" s="2"/>
      <c r="AC651" s="2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</row>
    <row r="652" spans="1:205" s="4" customFormat="1">
      <c r="A652" s="6"/>
      <c r="B652" s="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2"/>
      <c r="U652" s="2"/>
      <c r="V652" s="90"/>
      <c r="W652" s="167"/>
      <c r="X652" s="145"/>
      <c r="Y652" s="90"/>
      <c r="Z652" s="87"/>
      <c r="AA652" s="87"/>
      <c r="AB652" s="2"/>
      <c r="AC652" s="2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</row>
    <row r="653" spans="1:205" s="4" customFormat="1">
      <c r="A653" s="6"/>
      <c r="B653" s="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2"/>
      <c r="U653" s="2"/>
      <c r="V653" s="90"/>
      <c r="W653" s="167"/>
      <c r="X653" s="145"/>
      <c r="Y653" s="90"/>
      <c r="Z653" s="87"/>
      <c r="AA653" s="87"/>
      <c r="AB653" s="2"/>
      <c r="AC653" s="2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</row>
    <row r="654" spans="1:205" s="4" customFormat="1">
      <c r="A654" s="6"/>
      <c r="B654" s="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2"/>
      <c r="U654" s="2"/>
      <c r="V654" s="90"/>
      <c r="W654" s="167"/>
      <c r="X654" s="145"/>
      <c r="Y654" s="90"/>
      <c r="Z654" s="87"/>
      <c r="AA654" s="87"/>
      <c r="AB654" s="2"/>
      <c r="AC654" s="2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</row>
    <row r="655" spans="1:205" s="4" customFormat="1">
      <c r="A655" s="6"/>
      <c r="B655" s="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2"/>
      <c r="U655" s="2"/>
      <c r="V655" s="90"/>
      <c r="W655" s="167"/>
      <c r="X655" s="145"/>
      <c r="Y655" s="90"/>
      <c r="Z655" s="87"/>
      <c r="AA655" s="87"/>
      <c r="AB655" s="2"/>
      <c r="AC655" s="2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</row>
    <row r="656" spans="1:205" s="4" customFormat="1">
      <c r="A656" s="6"/>
      <c r="B656" s="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2"/>
      <c r="U656" s="2"/>
      <c r="V656" s="90"/>
      <c r="W656" s="167"/>
      <c r="X656" s="145"/>
      <c r="Y656" s="90"/>
      <c r="Z656" s="87"/>
      <c r="AA656" s="87"/>
      <c r="AB656" s="2"/>
      <c r="AC656" s="2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</row>
    <row r="657" spans="1:205" s="4" customFormat="1">
      <c r="A657" s="6"/>
      <c r="B657" s="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2"/>
      <c r="U657" s="2"/>
      <c r="V657" s="90"/>
      <c r="W657" s="167"/>
      <c r="X657" s="145"/>
      <c r="Y657" s="90"/>
      <c r="Z657" s="87"/>
      <c r="AA657" s="87"/>
      <c r="AB657" s="2"/>
      <c r="AC657" s="2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</row>
    <row r="658" spans="1:205" s="4" customFormat="1">
      <c r="A658" s="6"/>
      <c r="B658" s="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2"/>
      <c r="U658" s="2"/>
      <c r="V658" s="90"/>
      <c r="W658" s="167"/>
      <c r="X658" s="145"/>
      <c r="Y658" s="90"/>
      <c r="Z658" s="87"/>
      <c r="AA658" s="87"/>
      <c r="AB658" s="2"/>
      <c r="AC658" s="2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</row>
    <row r="659" spans="1:205" s="4" customFormat="1">
      <c r="A659" s="6"/>
      <c r="B659" s="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2"/>
      <c r="U659" s="2"/>
      <c r="V659" s="90"/>
      <c r="W659" s="167"/>
      <c r="X659" s="145"/>
      <c r="Y659" s="90"/>
      <c r="Z659" s="87"/>
      <c r="AA659" s="87"/>
      <c r="AB659" s="2"/>
      <c r="AC659" s="2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</row>
    <row r="660" spans="1:205" s="4" customFormat="1">
      <c r="A660" s="6"/>
      <c r="B660" s="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2"/>
      <c r="U660" s="2"/>
      <c r="V660" s="90"/>
      <c r="W660" s="167"/>
      <c r="X660" s="145"/>
      <c r="Y660" s="90"/>
      <c r="Z660" s="87"/>
      <c r="AA660" s="87"/>
      <c r="AB660" s="2"/>
      <c r="AC660" s="2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</row>
    <row r="661" spans="1:205" s="4" customFormat="1">
      <c r="A661" s="6"/>
      <c r="B661" s="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2"/>
      <c r="U661" s="2"/>
      <c r="V661" s="90"/>
      <c r="W661" s="167"/>
      <c r="X661" s="145"/>
      <c r="Y661" s="90"/>
      <c r="Z661" s="87"/>
      <c r="AA661" s="87"/>
      <c r="AB661" s="2"/>
      <c r="AC661" s="2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</row>
    <row r="662" spans="1:205" s="4" customFormat="1">
      <c r="A662" s="6"/>
      <c r="B662" s="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2"/>
      <c r="U662" s="2"/>
      <c r="V662" s="90"/>
      <c r="W662" s="167"/>
      <c r="X662" s="145"/>
      <c r="Y662" s="90"/>
      <c r="Z662" s="87"/>
      <c r="AA662" s="87"/>
      <c r="AB662" s="2"/>
      <c r="AC662" s="2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</row>
    <row r="663" spans="1:205" s="4" customFormat="1">
      <c r="A663" s="6"/>
      <c r="B663" s="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2"/>
      <c r="U663" s="2"/>
      <c r="V663" s="90"/>
      <c r="W663" s="167"/>
      <c r="X663" s="145"/>
      <c r="Y663" s="90"/>
      <c r="Z663" s="87"/>
      <c r="AA663" s="87"/>
      <c r="AB663" s="2"/>
      <c r="AC663" s="2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</row>
    <row r="664" spans="1:205" s="4" customFormat="1">
      <c r="A664" s="6"/>
      <c r="B664" s="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2"/>
      <c r="U664" s="2"/>
      <c r="V664" s="90"/>
      <c r="W664" s="167"/>
      <c r="X664" s="145"/>
      <c r="Y664" s="90"/>
      <c r="Z664" s="87"/>
      <c r="AA664" s="87"/>
      <c r="AB664" s="2"/>
      <c r="AC664" s="2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</row>
    <row r="665" spans="1:205" s="4" customFormat="1">
      <c r="A665" s="6"/>
      <c r="B665" s="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2"/>
      <c r="U665" s="2"/>
      <c r="V665" s="90"/>
      <c r="W665" s="167"/>
      <c r="X665" s="145"/>
      <c r="Y665" s="90"/>
      <c r="Z665" s="87"/>
      <c r="AA665" s="87"/>
      <c r="AB665" s="2"/>
      <c r="AC665" s="2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</row>
    <row r="666" spans="1:205" s="4" customFormat="1">
      <c r="A666" s="6"/>
      <c r="B666" s="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2"/>
      <c r="U666" s="2"/>
      <c r="V666" s="90"/>
      <c r="W666" s="167"/>
      <c r="X666" s="145"/>
      <c r="Y666" s="90"/>
      <c r="Z666" s="87"/>
      <c r="AA666" s="87"/>
      <c r="AB666" s="2"/>
      <c r="AC666" s="2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</row>
    <row r="667" spans="1:205" s="4" customFormat="1">
      <c r="A667" s="6"/>
      <c r="B667" s="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2"/>
      <c r="U667" s="2"/>
      <c r="V667" s="90"/>
      <c r="W667" s="167"/>
      <c r="X667" s="145"/>
      <c r="Y667" s="90"/>
      <c r="Z667" s="87"/>
      <c r="AA667" s="87"/>
      <c r="AB667" s="2"/>
      <c r="AC667" s="2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</row>
    <row r="668" spans="1:205" s="4" customFormat="1">
      <c r="A668" s="6"/>
      <c r="B668" s="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2"/>
      <c r="U668" s="2"/>
      <c r="V668" s="90"/>
      <c r="W668" s="167"/>
      <c r="X668" s="145"/>
      <c r="Y668" s="90"/>
      <c r="Z668" s="87"/>
      <c r="AA668" s="87"/>
      <c r="AB668" s="2"/>
      <c r="AC668" s="2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</row>
    <row r="669" spans="1:205" s="4" customFormat="1">
      <c r="A669" s="6"/>
      <c r="B669" s="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2"/>
      <c r="U669" s="2"/>
      <c r="V669" s="90"/>
      <c r="W669" s="167"/>
      <c r="X669" s="145"/>
      <c r="Y669" s="90"/>
      <c r="Z669" s="87"/>
      <c r="AA669" s="87"/>
      <c r="AB669" s="2"/>
      <c r="AC669" s="2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</row>
    <row r="670" spans="1:205" s="4" customFormat="1">
      <c r="A670" s="6"/>
      <c r="B670" s="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2"/>
      <c r="U670" s="2"/>
      <c r="V670" s="90"/>
      <c r="W670" s="167"/>
      <c r="X670" s="145"/>
      <c r="Y670" s="90"/>
      <c r="Z670" s="87"/>
      <c r="AA670" s="87"/>
      <c r="AB670" s="2"/>
      <c r="AC670" s="2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</row>
    <row r="671" spans="1:205" s="4" customFormat="1">
      <c r="A671" s="6"/>
      <c r="B671" s="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2"/>
      <c r="U671" s="2"/>
      <c r="V671" s="90"/>
      <c r="W671" s="167"/>
      <c r="X671" s="145"/>
      <c r="Y671" s="90"/>
      <c r="Z671" s="87"/>
      <c r="AA671" s="87"/>
      <c r="AB671" s="2"/>
      <c r="AC671" s="2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</row>
    <row r="672" spans="1:205" s="4" customFormat="1">
      <c r="A672" s="6"/>
      <c r="B672" s="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2"/>
      <c r="U672" s="2"/>
      <c r="V672" s="90"/>
      <c r="W672" s="167"/>
      <c r="X672" s="145"/>
      <c r="Y672" s="90"/>
      <c r="Z672" s="87"/>
      <c r="AA672" s="87"/>
      <c r="AB672" s="2"/>
      <c r="AC672" s="2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</row>
    <row r="673" spans="1:205" s="4" customFormat="1">
      <c r="A673" s="6"/>
      <c r="B673" s="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2"/>
      <c r="U673" s="2"/>
      <c r="V673" s="90"/>
      <c r="W673" s="167"/>
      <c r="X673" s="145"/>
      <c r="Y673" s="90"/>
      <c r="Z673" s="87"/>
      <c r="AA673" s="87"/>
      <c r="AB673" s="2"/>
      <c r="AC673" s="2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</row>
    <row r="674" spans="1:205" s="4" customFormat="1">
      <c r="A674" s="6"/>
      <c r="B674" s="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2"/>
      <c r="U674" s="2"/>
      <c r="V674" s="90"/>
      <c r="W674" s="167"/>
      <c r="X674" s="145"/>
      <c r="Y674" s="90"/>
      <c r="Z674" s="87"/>
      <c r="AA674" s="87"/>
      <c r="AB674" s="2"/>
      <c r="AC674" s="2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</row>
    <row r="675" spans="1:205" s="4" customFormat="1">
      <c r="A675" s="6"/>
      <c r="B675" s="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2"/>
      <c r="U675" s="2"/>
      <c r="V675" s="90"/>
      <c r="W675" s="167"/>
      <c r="X675" s="145"/>
      <c r="Y675" s="90"/>
      <c r="Z675" s="87"/>
      <c r="AA675" s="87"/>
      <c r="AB675" s="2"/>
      <c r="AC675" s="2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</row>
    <row r="676" spans="1:205" s="4" customFormat="1">
      <c r="A676" s="6"/>
      <c r="B676" s="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2"/>
      <c r="U676" s="2"/>
      <c r="V676" s="90"/>
      <c r="W676" s="167"/>
      <c r="X676" s="145"/>
      <c r="Y676" s="90"/>
      <c r="Z676" s="87"/>
      <c r="AA676" s="87"/>
      <c r="AB676" s="2"/>
      <c r="AC676" s="2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</row>
    <row r="677" spans="1:205" s="4" customFormat="1">
      <c r="A677" s="6"/>
      <c r="B677" s="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2"/>
      <c r="U677" s="2"/>
      <c r="V677" s="90"/>
      <c r="W677" s="167"/>
      <c r="X677" s="145"/>
      <c r="Y677" s="90"/>
      <c r="Z677" s="87"/>
      <c r="AA677" s="87"/>
      <c r="AB677" s="2"/>
      <c r="AC677" s="2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</row>
    <row r="678" spans="1:205" s="4" customFormat="1">
      <c r="A678" s="6"/>
      <c r="B678" s="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2"/>
      <c r="U678" s="2"/>
      <c r="V678" s="90"/>
      <c r="W678" s="167"/>
      <c r="X678" s="145"/>
      <c r="Y678" s="90"/>
      <c r="Z678" s="87"/>
      <c r="AA678" s="87"/>
      <c r="AB678" s="2"/>
      <c r="AC678" s="2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</row>
    <row r="679" spans="1:205" s="4" customFormat="1">
      <c r="A679" s="6"/>
      <c r="B679" s="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2"/>
      <c r="U679" s="2"/>
      <c r="V679" s="90"/>
      <c r="W679" s="167"/>
      <c r="X679" s="145"/>
      <c r="Y679" s="90"/>
      <c r="Z679" s="87"/>
      <c r="AA679" s="87"/>
      <c r="AB679" s="2"/>
      <c r="AC679" s="2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</row>
    <row r="680" spans="1:205" s="4" customFormat="1">
      <c r="A680" s="6"/>
      <c r="B680" s="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2"/>
      <c r="U680" s="2"/>
      <c r="V680" s="90"/>
      <c r="W680" s="167"/>
      <c r="X680" s="145"/>
      <c r="Y680" s="90"/>
      <c r="Z680" s="87"/>
      <c r="AA680" s="87"/>
      <c r="AB680" s="2"/>
      <c r="AC680" s="2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</row>
    <row r="681" spans="1:205" s="4" customFormat="1">
      <c r="A681" s="6"/>
      <c r="B681" s="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2"/>
      <c r="U681" s="2"/>
      <c r="V681" s="90"/>
      <c r="W681" s="167"/>
      <c r="X681" s="145"/>
      <c r="Y681" s="90"/>
      <c r="Z681" s="87"/>
      <c r="AA681" s="87"/>
      <c r="AB681" s="2"/>
      <c r="AC681" s="2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</row>
    <row r="682" spans="1:205" s="4" customFormat="1">
      <c r="A682" s="6"/>
      <c r="B682" s="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2"/>
      <c r="U682" s="2"/>
      <c r="V682" s="90"/>
      <c r="W682" s="167"/>
      <c r="X682" s="145"/>
      <c r="Y682" s="90"/>
      <c r="Z682" s="87"/>
      <c r="AA682" s="87"/>
      <c r="AB682" s="2"/>
      <c r="AC682" s="2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</row>
    <row r="683" spans="1:205" s="4" customFormat="1">
      <c r="A683" s="6"/>
      <c r="B683" s="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2"/>
      <c r="U683" s="2"/>
      <c r="V683" s="90"/>
      <c r="W683" s="167"/>
      <c r="X683" s="145"/>
      <c r="Y683" s="90"/>
      <c r="Z683" s="87"/>
      <c r="AA683" s="87"/>
      <c r="AB683" s="2"/>
      <c r="AC683" s="2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</row>
    <row r="684" spans="1:205" s="4" customFormat="1">
      <c r="A684" s="6"/>
      <c r="B684" s="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2"/>
      <c r="U684" s="2"/>
      <c r="V684" s="90"/>
      <c r="W684" s="167"/>
      <c r="X684" s="145"/>
      <c r="Y684" s="90"/>
      <c r="Z684" s="87"/>
      <c r="AA684" s="87"/>
      <c r="AB684" s="2"/>
      <c r="AC684" s="2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</row>
    <row r="685" spans="1:205" s="4" customFormat="1">
      <c r="A685" s="6"/>
      <c r="B685" s="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2"/>
      <c r="U685" s="2"/>
      <c r="V685" s="90"/>
      <c r="W685" s="167"/>
      <c r="X685" s="145"/>
      <c r="Y685" s="90"/>
      <c r="Z685" s="87"/>
      <c r="AA685" s="87"/>
      <c r="AB685" s="2"/>
      <c r="AC685" s="2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</row>
    <row r="686" spans="1:205" s="4" customFormat="1">
      <c r="A686" s="6"/>
      <c r="B686" s="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2"/>
      <c r="U686" s="2"/>
      <c r="V686" s="90"/>
      <c r="W686" s="167"/>
      <c r="X686" s="145"/>
      <c r="Y686" s="90"/>
      <c r="Z686" s="87"/>
      <c r="AA686" s="87"/>
      <c r="AB686" s="2"/>
      <c r="AC686" s="2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</row>
    <row r="687" spans="1:205" s="4" customFormat="1">
      <c r="A687" s="6"/>
      <c r="B687" s="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2"/>
      <c r="U687" s="2"/>
      <c r="V687" s="90"/>
      <c r="W687" s="167"/>
      <c r="X687" s="145"/>
      <c r="Y687" s="90"/>
      <c r="Z687" s="87"/>
      <c r="AA687" s="87"/>
      <c r="AB687" s="2"/>
      <c r="AC687" s="2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</row>
    <row r="688" spans="1:205" s="4" customFormat="1">
      <c r="A688" s="6"/>
      <c r="B688" s="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2"/>
      <c r="U688" s="2"/>
      <c r="V688" s="90"/>
      <c r="W688" s="167"/>
      <c r="X688" s="145"/>
      <c r="Y688" s="90"/>
      <c r="Z688" s="87"/>
      <c r="AA688" s="87"/>
      <c r="AB688" s="2"/>
      <c r="AC688" s="2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</row>
    <row r="689" spans="1:205" s="4" customFormat="1">
      <c r="A689" s="6"/>
      <c r="B689" s="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2"/>
      <c r="U689" s="2"/>
      <c r="V689" s="90"/>
      <c r="W689" s="167"/>
      <c r="X689" s="145"/>
      <c r="Y689" s="90"/>
      <c r="Z689" s="87"/>
      <c r="AA689" s="87"/>
      <c r="AB689" s="2"/>
      <c r="AC689" s="2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</row>
    <row r="690" spans="1:205" s="4" customFormat="1">
      <c r="A690" s="6"/>
      <c r="B690" s="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2"/>
      <c r="U690" s="2"/>
      <c r="V690" s="90"/>
      <c r="W690" s="167"/>
      <c r="X690" s="145"/>
      <c r="Y690" s="90"/>
      <c r="Z690" s="87"/>
      <c r="AA690" s="87"/>
      <c r="AB690" s="2"/>
      <c r="AC690" s="2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</row>
    <row r="691" spans="1:205" s="4" customFormat="1">
      <c r="A691" s="6"/>
      <c r="B691" s="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2"/>
      <c r="U691" s="2"/>
      <c r="V691" s="90"/>
      <c r="W691" s="167"/>
      <c r="X691" s="145"/>
      <c r="Y691" s="90"/>
      <c r="Z691" s="87"/>
      <c r="AA691" s="87"/>
      <c r="AB691" s="2"/>
      <c r="AC691" s="2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</row>
    <row r="692" spans="1:205" s="4" customFormat="1">
      <c r="A692" s="6"/>
      <c r="B692" s="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2"/>
      <c r="U692" s="2"/>
      <c r="V692" s="90"/>
      <c r="W692" s="167"/>
      <c r="X692" s="145"/>
      <c r="Y692" s="90"/>
      <c r="Z692" s="87"/>
      <c r="AA692" s="87"/>
      <c r="AB692" s="2"/>
      <c r="AC692" s="2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</row>
    <row r="693" spans="1:205" s="4" customFormat="1">
      <c r="A693" s="6"/>
      <c r="B693" s="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2"/>
      <c r="U693" s="2"/>
      <c r="V693" s="90"/>
      <c r="W693" s="167"/>
      <c r="X693" s="145"/>
      <c r="Y693" s="90"/>
      <c r="Z693" s="87"/>
      <c r="AA693" s="87"/>
      <c r="AB693" s="2"/>
      <c r="AC693" s="2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</row>
    <row r="694" spans="1:205" s="4" customFormat="1">
      <c r="A694" s="6"/>
      <c r="B694" s="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2"/>
      <c r="U694" s="2"/>
      <c r="V694" s="90"/>
      <c r="W694" s="167"/>
      <c r="X694" s="145"/>
      <c r="Y694" s="90"/>
      <c r="Z694" s="87"/>
      <c r="AA694" s="87"/>
      <c r="AB694" s="2"/>
      <c r="AC694" s="2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</row>
    <row r="695" spans="1:205" s="4" customFormat="1">
      <c r="A695" s="6"/>
      <c r="B695" s="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2"/>
      <c r="U695" s="2"/>
      <c r="V695" s="90"/>
      <c r="W695" s="167"/>
      <c r="X695" s="145"/>
      <c r="Y695" s="90"/>
      <c r="Z695" s="87"/>
      <c r="AA695" s="87"/>
      <c r="AB695" s="2"/>
      <c r="AC695" s="2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</row>
    <row r="696" spans="1:205" s="4" customFormat="1">
      <c r="A696" s="6"/>
      <c r="B696" s="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2"/>
      <c r="U696" s="2"/>
      <c r="V696" s="90"/>
      <c r="W696" s="167"/>
      <c r="X696" s="145"/>
      <c r="Y696" s="90"/>
      <c r="Z696" s="87"/>
      <c r="AA696" s="87"/>
      <c r="AB696" s="2"/>
      <c r="AC696" s="2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</row>
    <row r="697" spans="1:205" s="4" customFormat="1">
      <c r="A697" s="6"/>
      <c r="B697" s="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2"/>
      <c r="U697" s="2"/>
      <c r="V697" s="90"/>
      <c r="W697" s="167"/>
      <c r="X697" s="145"/>
      <c r="Y697" s="90"/>
      <c r="Z697" s="87"/>
      <c r="AA697" s="87"/>
      <c r="AB697" s="2"/>
      <c r="AC697" s="2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</row>
    <row r="698" spans="1:205" s="4" customFormat="1">
      <c r="A698" s="6"/>
      <c r="B698" s="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2"/>
      <c r="U698" s="2"/>
      <c r="V698" s="90"/>
      <c r="W698" s="167"/>
      <c r="X698" s="145"/>
      <c r="Y698" s="90"/>
      <c r="Z698" s="87"/>
      <c r="AA698" s="87"/>
      <c r="AB698" s="2"/>
      <c r="AC698" s="2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</row>
    <row r="699" spans="1:205" s="4" customFormat="1">
      <c r="A699" s="6"/>
      <c r="B699" s="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2"/>
      <c r="U699" s="2"/>
      <c r="V699" s="90"/>
      <c r="W699" s="167"/>
      <c r="X699" s="145"/>
      <c r="Y699" s="90"/>
      <c r="Z699" s="87"/>
      <c r="AA699" s="87"/>
      <c r="AB699" s="2"/>
      <c r="AC699" s="2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</row>
    <row r="700" spans="1:205" s="4" customFormat="1">
      <c r="A700" s="6"/>
      <c r="B700" s="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2"/>
      <c r="U700" s="2"/>
      <c r="V700" s="90"/>
      <c r="W700" s="167"/>
      <c r="X700" s="145"/>
      <c r="Y700" s="90"/>
      <c r="Z700" s="87"/>
      <c r="AA700" s="87"/>
      <c r="AB700" s="2"/>
      <c r="AC700" s="2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</row>
    <row r="701" spans="1:205" s="4" customFormat="1">
      <c r="A701" s="6"/>
      <c r="B701" s="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2"/>
      <c r="U701" s="2"/>
      <c r="V701" s="90"/>
      <c r="W701" s="167"/>
      <c r="X701" s="145"/>
      <c r="Y701" s="90"/>
      <c r="Z701" s="87"/>
      <c r="AA701" s="87"/>
      <c r="AB701" s="2"/>
      <c r="AC701" s="2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</row>
    <row r="702" spans="1:205" s="4" customFormat="1">
      <c r="A702" s="6"/>
      <c r="B702" s="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2"/>
      <c r="U702" s="2"/>
      <c r="V702" s="90"/>
      <c r="W702" s="167"/>
      <c r="X702" s="145"/>
      <c r="Y702" s="90"/>
      <c r="Z702" s="87"/>
      <c r="AA702" s="87"/>
      <c r="AB702" s="2"/>
      <c r="AC702" s="2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</row>
    <row r="703" spans="1:205" s="4" customFormat="1">
      <c r="A703" s="6"/>
      <c r="B703" s="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2"/>
      <c r="U703" s="2"/>
      <c r="V703" s="90"/>
      <c r="W703" s="167"/>
      <c r="X703" s="145"/>
      <c r="Y703" s="90"/>
      <c r="Z703" s="87"/>
      <c r="AA703" s="87"/>
      <c r="AB703" s="2"/>
      <c r="AC703" s="2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</row>
    <row r="704" spans="1:205" s="4" customFormat="1">
      <c r="A704" s="6"/>
      <c r="B704" s="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2"/>
      <c r="U704" s="2"/>
      <c r="V704" s="90"/>
      <c r="W704" s="167"/>
      <c r="X704" s="145"/>
      <c r="Y704" s="90"/>
      <c r="Z704" s="87"/>
      <c r="AA704" s="87"/>
      <c r="AB704" s="2"/>
      <c r="AC704" s="2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</row>
    <row r="705" spans="1:205" s="4" customFormat="1">
      <c r="A705" s="6"/>
      <c r="B705" s="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2"/>
      <c r="U705" s="2"/>
      <c r="V705" s="90"/>
      <c r="W705" s="167"/>
      <c r="X705" s="145"/>
      <c r="Y705" s="90"/>
      <c r="Z705" s="87"/>
      <c r="AA705" s="87"/>
      <c r="AB705" s="2"/>
      <c r="AC705" s="2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</row>
    <row r="706" spans="1:205" s="4" customFormat="1">
      <c r="A706" s="6"/>
      <c r="B706" s="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2"/>
      <c r="U706" s="2"/>
      <c r="V706" s="90"/>
      <c r="W706" s="167"/>
      <c r="X706" s="145"/>
      <c r="Y706" s="90"/>
      <c r="Z706" s="87"/>
      <c r="AA706" s="87"/>
      <c r="AB706" s="2"/>
      <c r="AC706" s="2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</row>
    <row r="707" spans="1:205" s="4" customFormat="1">
      <c r="A707" s="6"/>
      <c r="B707" s="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2"/>
      <c r="U707" s="2"/>
      <c r="V707" s="90"/>
      <c r="W707" s="167"/>
      <c r="X707" s="145"/>
      <c r="Y707" s="90"/>
      <c r="Z707" s="87"/>
      <c r="AA707" s="87"/>
      <c r="AB707" s="2"/>
      <c r="AC707" s="2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</row>
    <row r="708" spans="1:205" s="4" customFormat="1">
      <c r="A708" s="6"/>
      <c r="B708" s="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2"/>
      <c r="U708" s="2"/>
      <c r="V708" s="90"/>
      <c r="W708" s="167"/>
      <c r="X708" s="145"/>
      <c r="Y708" s="90"/>
      <c r="Z708" s="87"/>
      <c r="AA708" s="87"/>
      <c r="AB708" s="2"/>
      <c r="AC708" s="2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</row>
    <row r="709" spans="1:205" s="4" customFormat="1">
      <c r="A709" s="6"/>
      <c r="B709" s="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2"/>
      <c r="U709" s="2"/>
      <c r="V709" s="90"/>
      <c r="W709" s="167"/>
      <c r="X709" s="145"/>
      <c r="Y709" s="90"/>
      <c r="Z709" s="87"/>
      <c r="AA709" s="87"/>
      <c r="AB709" s="2"/>
      <c r="AC709" s="2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</row>
    <row r="710" spans="1:205" s="4" customFormat="1">
      <c r="A710" s="6"/>
      <c r="B710" s="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2"/>
      <c r="U710" s="2"/>
      <c r="V710" s="90"/>
      <c r="W710" s="167"/>
      <c r="X710" s="145"/>
      <c r="Y710" s="90"/>
      <c r="Z710" s="87"/>
      <c r="AA710" s="87"/>
      <c r="AB710" s="2"/>
      <c r="AC710" s="2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</row>
    <row r="711" spans="1:205" s="4" customFormat="1">
      <c r="A711" s="6"/>
      <c r="B711" s="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2"/>
      <c r="U711" s="2"/>
      <c r="V711" s="90"/>
      <c r="W711" s="167"/>
      <c r="X711" s="145"/>
      <c r="Y711" s="90"/>
      <c r="Z711" s="87"/>
      <c r="AA711" s="87"/>
      <c r="AB711" s="2"/>
      <c r="AC711" s="2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</row>
    <row r="712" spans="1:205" s="4" customFormat="1">
      <c r="A712" s="6"/>
      <c r="B712" s="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2"/>
      <c r="U712" s="2"/>
      <c r="V712" s="90"/>
      <c r="W712" s="167"/>
      <c r="X712" s="145"/>
      <c r="Y712" s="90"/>
      <c r="Z712" s="87"/>
      <c r="AA712" s="87"/>
      <c r="AB712" s="2"/>
      <c r="AC712" s="2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</row>
    <row r="713" spans="1:205" s="4" customFormat="1">
      <c r="A713" s="6"/>
      <c r="B713" s="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2"/>
      <c r="U713" s="2"/>
      <c r="V713" s="90"/>
      <c r="W713" s="167"/>
      <c r="X713" s="145"/>
      <c r="Y713" s="90"/>
      <c r="Z713" s="87"/>
      <c r="AA713" s="87"/>
      <c r="AB713" s="2"/>
      <c r="AC713" s="2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</row>
    <row r="714" spans="1:205" s="4" customFormat="1">
      <c r="A714" s="6"/>
      <c r="B714" s="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2"/>
      <c r="U714" s="2"/>
      <c r="V714" s="90"/>
      <c r="W714" s="167"/>
      <c r="X714" s="145"/>
      <c r="Y714" s="90"/>
      <c r="Z714" s="87"/>
      <c r="AA714" s="87"/>
      <c r="AB714" s="2"/>
      <c r="AC714" s="2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</row>
    <row r="715" spans="1:205" s="4" customFormat="1">
      <c r="A715" s="6"/>
      <c r="B715" s="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2"/>
      <c r="U715" s="2"/>
      <c r="V715" s="90"/>
      <c r="W715" s="167"/>
      <c r="X715" s="145"/>
      <c r="Y715" s="90"/>
      <c r="Z715" s="87"/>
      <c r="AA715" s="87"/>
      <c r="AB715" s="2"/>
      <c r="AC715" s="2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</row>
    <row r="716" spans="1:205" s="4" customFormat="1">
      <c r="A716" s="6"/>
      <c r="B716" s="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2"/>
      <c r="U716" s="2"/>
      <c r="V716" s="90"/>
      <c r="W716" s="167"/>
      <c r="X716" s="145"/>
      <c r="Y716" s="90"/>
      <c r="Z716" s="87"/>
      <c r="AA716" s="87"/>
      <c r="AB716" s="2"/>
      <c r="AC716" s="2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</row>
    <row r="717" spans="1:205" s="4" customFormat="1">
      <c r="A717" s="6"/>
      <c r="B717" s="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2"/>
      <c r="U717" s="2"/>
      <c r="V717" s="90"/>
      <c r="W717" s="167"/>
      <c r="X717" s="145"/>
      <c r="Y717" s="90"/>
      <c r="Z717" s="87"/>
      <c r="AA717" s="87"/>
      <c r="AB717" s="2"/>
      <c r="AC717" s="2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</row>
    <row r="718" spans="1:205" s="4" customFormat="1">
      <c r="A718" s="6"/>
      <c r="B718" s="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2"/>
      <c r="U718" s="2"/>
      <c r="V718" s="90"/>
      <c r="W718" s="167"/>
      <c r="X718" s="145"/>
      <c r="Y718" s="90"/>
      <c r="Z718" s="87"/>
      <c r="AA718" s="87"/>
      <c r="AB718" s="2"/>
      <c r="AC718" s="2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</row>
    <row r="719" spans="1:205" s="4" customFormat="1">
      <c r="A719" s="6"/>
      <c r="B719" s="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2"/>
      <c r="U719" s="2"/>
      <c r="V719" s="90"/>
      <c r="W719" s="167"/>
      <c r="X719" s="145"/>
      <c r="Y719" s="90"/>
      <c r="Z719" s="87"/>
      <c r="AA719" s="87"/>
      <c r="AB719" s="2"/>
      <c r="AC719" s="2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</row>
    <row r="720" spans="1:205" s="4" customFormat="1">
      <c r="A720" s="6"/>
      <c r="B720" s="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2"/>
      <c r="U720" s="2"/>
      <c r="V720" s="90"/>
      <c r="W720" s="167"/>
      <c r="X720" s="145"/>
      <c r="Y720" s="90"/>
      <c r="Z720" s="87"/>
      <c r="AA720" s="87"/>
      <c r="AB720" s="2"/>
      <c r="AC720" s="2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</row>
    <row r="721" spans="1:205" s="4" customFormat="1">
      <c r="A721" s="6"/>
      <c r="B721" s="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2"/>
      <c r="U721" s="2"/>
      <c r="V721" s="90"/>
      <c r="W721" s="167"/>
      <c r="X721" s="145"/>
      <c r="Y721" s="90"/>
      <c r="Z721" s="87"/>
      <c r="AA721" s="87"/>
      <c r="AB721" s="2"/>
      <c r="AC721" s="2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</row>
    <row r="722" spans="1:205" s="4" customFormat="1">
      <c r="A722" s="6"/>
      <c r="B722" s="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2"/>
      <c r="U722" s="2"/>
      <c r="V722" s="90"/>
      <c r="W722" s="167"/>
      <c r="X722" s="145"/>
      <c r="Y722" s="90"/>
      <c r="Z722" s="87"/>
      <c r="AA722" s="87"/>
      <c r="AB722" s="2"/>
      <c r="AC722" s="2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</row>
    <row r="723" spans="1:205" s="4" customFormat="1">
      <c r="A723" s="6"/>
      <c r="B723" s="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2"/>
      <c r="U723" s="2"/>
      <c r="V723" s="90"/>
      <c r="W723" s="167"/>
      <c r="X723" s="145"/>
      <c r="Y723" s="90"/>
      <c r="Z723" s="87"/>
      <c r="AA723" s="87"/>
      <c r="AB723" s="2"/>
      <c r="AC723" s="2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</row>
    <row r="724" spans="1:205" s="4" customFormat="1">
      <c r="A724" s="6"/>
      <c r="B724" s="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2"/>
      <c r="U724" s="2"/>
      <c r="V724" s="90"/>
      <c r="W724" s="167"/>
      <c r="X724" s="145"/>
      <c r="Y724" s="90"/>
      <c r="Z724" s="87"/>
      <c r="AA724" s="87"/>
      <c r="AB724" s="2"/>
      <c r="AC724" s="2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</row>
    <row r="725" spans="1:205" s="4" customFormat="1">
      <c r="A725" s="6"/>
      <c r="B725" s="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2"/>
      <c r="U725" s="2"/>
      <c r="V725" s="90"/>
      <c r="W725" s="167"/>
      <c r="X725" s="145"/>
      <c r="Y725" s="90"/>
      <c r="Z725" s="87"/>
      <c r="AA725" s="87"/>
      <c r="AB725" s="2"/>
      <c r="AC725" s="2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</row>
    <row r="726" spans="1:205" s="4" customFormat="1">
      <c r="A726" s="6"/>
      <c r="B726" s="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2"/>
      <c r="U726" s="2"/>
      <c r="V726" s="90"/>
      <c r="W726" s="167"/>
      <c r="X726" s="145"/>
      <c r="Y726" s="90"/>
      <c r="Z726" s="87"/>
      <c r="AA726" s="87"/>
      <c r="AB726" s="2"/>
      <c r="AC726" s="2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</row>
    <row r="727" spans="1:205" s="4" customFormat="1">
      <c r="A727" s="6"/>
      <c r="B727" s="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2"/>
      <c r="U727" s="2"/>
      <c r="V727" s="90"/>
      <c r="W727" s="167"/>
      <c r="X727" s="145"/>
      <c r="Y727" s="90"/>
      <c r="Z727" s="87"/>
      <c r="AA727" s="87"/>
      <c r="AB727" s="2"/>
      <c r="AC727" s="2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</row>
    <row r="728" spans="1:205" s="4" customFormat="1">
      <c r="A728" s="6"/>
      <c r="B728" s="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2"/>
      <c r="U728" s="2"/>
      <c r="V728" s="90"/>
      <c r="W728" s="167"/>
      <c r="X728" s="145"/>
      <c r="Y728" s="90"/>
      <c r="Z728" s="87"/>
      <c r="AA728" s="87"/>
      <c r="AB728" s="2"/>
      <c r="AC728" s="2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</row>
    <row r="729" spans="1:205" s="4" customFormat="1">
      <c r="A729" s="6"/>
      <c r="B729" s="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2"/>
      <c r="U729" s="2"/>
      <c r="V729" s="90"/>
      <c r="W729" s="167"/>
      <c r="X729" s="145"/>
      <c r="Y729" s="90"/>
      <c r="Z729" s="87"/>
      <c r="AA729" s="87"/>
      <c r="AB729" s="2"/>
      <c r="AC729" s="2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</row>
    <row r="730" spans="1:205" s="4" customFormat="1">
      <c r="A730" s="6"/>
      <c r="B730" s="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2"/>
      <c r="U730" s="2"/>
      <c r="V730" s="90"/>
      <c r="W730" s="167"/>
      <c r="X730" s="145"/>
      <c r="Y730" s="90"/>
      <c r="Z730" s="87"/>
      <c r="AA730" s="87"/>
      <c r="AB730" s="2"/>
      <c r="AC730" s="2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</row>
    <row r="731" spans="1:205" s="4" customFormat="1">
      <c r="A731" s="6"/>
      <c r="B731" s="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2"/>
      <c r="U731" s="2"/>
      <c r="V731" s="90"/>
      <c r="W731" s="167"/>
      <c r="X731" s="145"/>
      <c r="Y731" s="90"/>
      <c r="Z731" s="87"/>
      <c r="AA731" s="87"/>
      <c r="AB731" s="2"/>
      <c r="AC731" s="2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</row>
    <row r="732" spans="1:205" s="4" customFormat="1">
      <c r="A732" s="6"/>
      <c r="B732" s="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2"/>
      <c r="U732" s="2"/>
      <c r="V732" s="90"/>
      <c r="W732" s="167"/>
      <c r="X732" s="145"/>
      <c r="Y732" s="90"/>
      <c r="Z732" s="87"/>
      <c r="AA732" s="87"/>
      <c r="AB732" s="2"/>
      <c r="AC732" s="2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</row>
    <row r="733" spans="1:205" s="4" customFormat="1">
      <c r="A733" s="6"/>
      <c r="B733" s="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2"/>
      <c r="U733" s="2"/>
      <c r="V733" s="90"/>
      <c r="W733" s="167"/>
      <c r="X733" s="145"/>
      <c r="Y733" s="90"/>
      <c r="Z733" s="87"/>
      <c r="AA733" s="87"/>
      <c r="AB733" s="2"/>
      <c r="AC733" s="2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</row>
    <row r="734" spans="1:205" s="4" customFormat="1">
      <c r="A734" s="6"/>
      <c r="B734" s="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2"/>
      <c r="U734" s="2"/>
      <c r="V734" s="90"/>
      <c r="W734" s="167"/>
      <c r="X734" s="145"/>
      <c r="Y734" s="90"/>
      <c r="Z734" s="87"/>
      <c r="AA734" s="87"/>
      <c r="AB734" s="2"/>
      <c r="AC734" s="2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</row>
    <row r="735" spans="1:205" s="4" customFormat="1">
      <c r="A735" s="6"/>
      <c r="B735" s="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2"/>
      <c r="U735" s="2"/>
      <c r="V735" s="90"/>
      <c r="W735" s="167"/>
      <c r="X735" s="145"/>
      <c r="Y735" s="90"/>
      <c r="Z735" s="87"/>
      <c r="AA735" s="87"/>
      <c r="AB735" s="2"/>
      <c r="AC735" s="2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</row>
    <row r="736" spans="1:205" s="4" customFormat="1">
      <c r="A736" s="6"/>
      <c r="B736" s="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2"/>
      <c r="U736" s="2"/>
      <c r="V736" s="90"/>
      <c r="W736" s="167"/>
      <c r="X736" s="145"/>
      <c r="Y736" s="90"/>
      <c r="Z736" s="87"/>
      <c r="AA736" s="87"/>
      <c r="AB736" s="2"/>
      <c r="AC736" s="2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</row>
    <row r="737" spans="1:205" s="4" customFormat="1">
      <c r="A737" s="6"/>
      <c r="B737" s="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2"/>
      <c r="U737" s="2"/>
      <c r="V737" s="90"/>
      <c r="W737" s="167"/>
      <c r="X737" s="145"/>
      <c r="Y737" s="90"/>
      <c r="Z737" s="87"/>
      <c r="AA737" s="87"/>
      <c r="AB737" s="2"/>
      <c r="AC737" s="2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</row>
    <row r="738" spans="1:205" s="4" customFormat="1">
      <c r="A738" s="6"/>
      <c r="B738" s="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2"/>
      <c r="U738" s="2"/>
      <c r="V738" s="90"/>
      <c r="W738" s="167"/>
      <c r="X738" s="145"/>
      <c r="Y738" s="90"/>
      <c r="Z738" s="87"/>
      <c r="AA738" s="87"/>
      <c r="AB738" s="2"/>
      <c r="AC738" s="2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</row>
    <row r="739" spans="1:205" s="4" customFormat="1">
      <c r="A739" s="6"/>
      <c r="B739" s="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2"/>
      <c r="U739" s="2"/>
      <c r="V739" s="90"/>
      <c r="W739" s="167"/>
      <c r="X739" s="145"/>
      <c r="Y739" s="90"/>
      <c r="Z739" s="87"/>
      <c r="AA739" s="87"/>
      <c r="AB739" s="2"/>
      <c r="AC739" s="2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</row>
    <row r="740" spans="1:205" s="4" customFormat="1">
      <c r="A740" s="6"/>
      <c r="B740" s="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2"/>
      <c r="U740" s="2"/>
      <c r="V740" s="90"/>
      <c r="W740" s="167"/>
      <c r="X740" s="145"/>
      <c r="Y740" s="90"/>
      <c r="Z740" s="87"/>
      <c r="AA740" s="87"/>
      <c r="AB740" s="2"/>
      <c r="AC740" s="2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</row>
    <row r="741" spans="1:205" s="4" customFormat="1">
      <c r="A741" s="6"/>
      <c r="B741" s="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2"/>
      <c r="U741" s="2"/>
      <c r="V741" s="90"/>
      <c r="W741" s="167"/>
      <c r="X741" s="145"/>
      <c r="Y741" s="90"/>
      <c r="Z741" s="87"/>
      <c r="AA741" s="87"/>
      <c r="AB741" s="2"/>
      <c r="AC741" s="2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</row>
    <row r="742" spans="1:205" s="4" customFormat="1">
      <c r="A742" s="6"/>
      <c r="B742" s="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2"/>
      <c r="U742" s="2"/>
      <c r="V742" s="90"/>
      <c r="W742" s="167"/>
      <c r="X742" s="145"/>
      <c r="Y742" s="90"/>
      <c r="Z742" s="87"/>
      <c r="AA742" s="87"/>
      <c r="AB742" s="2"/>
      <c r="AC742" s="2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</row>
    <row r="743" spans="1:205" s="4" customFormat="1">
      <c r="A743" s="6"/>
      <c r="B743" s="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2"/>
      <c r="U743" s="2"/>
      <c r="V743" s="90"/>
      <c r="W743" s="167"/>
      <c r="X743" s="145"/>
      <c r="Y743" s="90"/>
      <c r="Z743" s="87"/>
      <c r="AA743" s="87"/>
      <c r="AB743" s="2"/>
      <c r="AC743" s="2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</row>
    <row r="744" spans="1:205" s="4" customFormat="1">
      <c r="A744" s="6"/>
      <c r="B744" s="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2"/>
      <c r="U744" s="2"/>
      <c r="V744" s="90"/>
      <c r="W744" s="167"/>
      <c r="X744" s="145"/>
      <c r="Y744" s="90"/>
      <c r="Z744" s="87"/>
      <c r="AA744" s="87"/>
      <c r="AB744" s="2"/>
      <c r="AC744" s="2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</row>
    <row r="745" spans="1:205" s="4" customFormat="1">
      <c r="A745" s="6"/>
      <c r="B745" s="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2"/>
      <c r="U745" s="2"/>
      <c r="V745" s="90"/>
      <c r="W745" s="167"/>
      <c r="X745" s="145"/>
      <c r="Y745" s="90"/>
      <c r="Z745" s="87"/>
      <c r="AA745" s="87"/>
      <c r="AB745" s="2"/>
      <c r="AC745" s="2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</row>
    <row r="746" spans="1:205" s="4" customFormat="1">
      <c r="A746" s="6"/>
      <c r="B746" s="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2"/>
      <c r="U746" s="2"/>
      <c r="V746" s="90"/>
      <c r="W746" s="167"/>
      <c r="X746" s="145"/>
      <c r="Y746" s="90"/>
      <c r="Z746" s="87"/>
      <c r="AA746" s="87"/>
      <c r="AB746" s="2"/>
      <c r="AC746" s="2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</row>
    <row r="747" spans="1:205" s="4" customFormat="1">
      <c r="A747" s="6"/>
      <c r="B747" s="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2"/>
      <c r="U747" s="2"/>
      <c r="V747" s="90"/>
      <c r="W747" s="167"/>
      <c r="X747" s="145"/>
      <c r="Y747" s="90"/>
      <c r="Z747" s="87"/>
      <c r="AA747" s="87"/>
      <c r="AB747" s="2"/>
      <c r="AC747" s="2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</row>
    <row r="748" spans="1:205" s="4" customFormat="1">
      <c r="A748" s="6"/>
      <c r="B748" s="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2"/>
      <c r="U748" s="2"/>
      <c r="V748" s="90"/>
      <c r="W748" s="167"/>
      <c r="X748" s="145"/>
      <c r="Y748" s="90"/>
      <c r="Z748" s="87"/>
      <c r="AA748" s="87"/>
      <c r="AB748" s="2"/>
      <c r="AC748" s="2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</row>
    <row r="749" spans="1:205" s="4" customFormat="1">
      <c r="A749" s="6"/>
      <c r="B749" s="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2"/>
      <c r="U749" s="2"/>
      <c r="V749" s="90"/>
      <c r="W749" s="167"/>
      <c r="X749" s="145"/>
      <c r="Y749" s="90"/>
      <c r="Z749" s="87"/>
      <c r="AA749" s="87"/>
      <c r="AB749" s="2"/>
      <c r="AC749" s="2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</row>
    <row r="750" spans="1:205" s="4" customFormat="1">
      <c r="A750" s="6"/>
      <c r="B750" s="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2"/>
      <c r="U750" s="2"/>
      <c r="V750" s="90"/>
      <c r="W750" s="167"/>
      <c r="X750" s="145"/>
      <c r="Y750" s="90"/>
      <c r="Z750" s="87"/>
      <c r="AA750" s="87"/>
      <c r="AB750" s="2"/>
      <c r="AC750" s="2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</row>
    <row r="751" spans="1:205" s="4" customFormat="1">
      <c r="A751" s="6"/>
      <c r="B751" s="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2"/>
      <c r="U751" s="2"/>
      <c r="V751" s="90"/>
      <c r="W751" s="167"/>
      <c r="X751" s="145"/>
      <c r="Y751" s="90"/>
      <c r="Z751" s="87"/>
      <c r="AA751" s="87"/>
      <c r="AB751" s="2"/>
      <c r="AC751" s="2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</row>
    <row r="752" spans="1:205" s="4" customFormat="1">
      <c r="A752" s="6"/>
      <c r="B752" s="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2"/>
      <c r="U752" s="2"/>
      <c r="V752" s="90"/>
      <c r="W752" s="167"/>
      <c r="X752" s="145"/>
      <c r="Y752" s="90"/>
      <c r="Z752" s="87"/>
      <c r="AA752" s="87"/>
      <c r="AB752" s="2"/>
      <c r="AC752" s="2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</row>
    <row r="753" spans="1:205" s="4" customFormat="1">
      <c r="A753" s="6"/>
      <c r="B753" s="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2"/>
      <c r="U753" s="2"/>
      <c r="V753" s="90"/>
      <c r="W753" s="167"/>
      <c r="X753" s="145"/>
      <c r="Y753" s="90"/>
      <c r="Z753" s="87"/>
      <c r="AA753" s="87"/>
      <c r="AB753" s="2"/>
      <c r="AC753" s="2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</row>
    <row r="754" spans="1:205" s="4" customFormat="1">
      <c r="A754" s="6"/>
      <c r="B754" s="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2"/>
      <c r="U754" s="2"/>
      <c r="V754" s="90"/>
      <c r="W754" s="167"/>
      <c r="X754" s="145"/>
      <c r="Y754" s="90"/>
      <c r="Z754" s="87"/>
      <c r="AA754" s="87"/>
      <c r="AB754" s="2"/>
      <c r="AC754" s="2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</row>
    <row r="755" spans="1:205" s="4" customFormat="1">
      <c r="A755" s="6"/>
      <c r="B755" s="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2"/>
      <c r="U755" s="2"/>
      <c r="V755" s="90"/>
      <c r="W755" s="167"/>
      <c r="X755" s="145"/>
      <c r="Y755" s="90"/>
      <c r="Z755" s="87"/>
      <c r="AA755" s="87"/>
      <c r="AB755" s="2"/>
      <c r="AC755" s="2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</row>
    <row r="756" spans="1:205" s="4" customFormat="1">
      <c r="A756" s="6"/>
      <c r="B756" s="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2"/>
      <c r="U756" s="2"/>
      <c r="V756" s="90"/>
      <c r="W756" s="167"/>
      <c r="X756" s="145"/>
      <c r="Y756" s="90"/>
      <c r="Z756" s="87"/>
      <c r="AA756" s="87"/>
      <c r="AB756" s="2"/>
      <c r="AC756" s="2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</row>
    <row r="757" spans="1:205" s="4" customFormat="1">
      <c r="A757" s="6"/>
      <c r="B757" s="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2"/>
      <c r="U757" s="2"/>
      <c r="V757" s="90"/>
      <c r="W757" s="167"/>
      <c r="X757" s="145"/>
      <c r="Y757" s="90"/>
      <c r="Z757" s="87"/>
      <c r="AA757" s="87"/>
      <c r="AB757" s="2"/>
      <c r="AC757" s="2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</row>
    <row r="758" spans="1:205" s="4" customFormat="1">
      <c r="A758" s="6"/>
      <c r="B758" s="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2"/>
      <c r="U758" s="2"/>
      <c r="V758" s="90"/>
      <c r="W758" s="167"/>
      <c r="X758" s="145"/>
      <c r="Y758" s="90"/>
      <c r="Z758" s="87"/>
      <c r="AA758" s="87"/>
      <c r="AB758" s="2"/>
      <c r="AC758" s="2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</row>
    <row r="759" spans="1:205" s="4" customFormat="1">
      <c r="A759" s="6"/>
      <c r="B759" s="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2"/>
      <c r="U759" s="2"/>
      <c r="V759" s="90"/>
      <c r="W759" s="167"/>
      <c r="X759" s="145"/>
      <c r="Y759" s="90"/>
      <c r="Z759" s="87"/>
      <c r="AA759" s="87"/>
      <c r="AB759" s="2"/>
      <c r="AC759" s="2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</row>
    <row r="760" spans="1:205" s="4" customFormat="1">
      <c r="A760" s="6"/>
      <c r="B760" s="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2"/>
      <c r="U760" s="2"/>
      <c r="V760" s="90"/>
      <c r="W760" s="167"/>
      <c r="X760" s="145"/>
      <c r="Y760" s="90"/>
      <c r="Z760" s="87"/>
      <c r="AA760" s="87"/>
      <c r="AB760" s="2"/>
      <c r="AC760" s="2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</row>
    <row r="761" spans="1:205" s="4" customFormat="1">
      <c r="A761" s="6"/>
      <c r="B761" s="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2"/>
      <c r="U761" s="2"/>
      <c r="V761" s="90"/>
      <c r="W761" s="167"/>
      <c r="X761" s="145"/>
      <c r="Y761" s="90"/>
      <c r="Z761" s="87"/>
      <c r="AA761" s="87"/>
      <c r="AB761" s="2"/>
      <c r="AC761" s="2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</row>
    <row r="762" spans="1:205" s="4" customFormat="1">
      <c r="A762" s="6"/>
      <c r="B762" s="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2"/>
      <c r="U762" s="2"/>
      <c r="V762" s="90"/>
      <c r="W762" s="167"/>
      <c r="X762" s="145"/>
      <c r="Y762" s="90"/>
      <c r="Z762" s="87"/>
      <c r="AA762" s="87"/>
      <c r="AB762" s="2"/>
      <c r="AC762" s="2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</row>
    <row r="763" spans="1:205" s="4" customFormat="1">
      <c r="A763" s="6"/>
      <c r="B763" s="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2"/>
      <c r="U763" s="2"/>
      <c r="V763" s="90"/>
      <c r="W763" s="167"/>
      <c r="X763" s="145"/>
      <c r="Y763" s="90"/>
      <c r="Z763" s="87"/>
      <c r="AA763" s="87"/>
      <c r="AB763" s="2"/>
      <c r="AC763" s="2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</row>
    <row r="764" spans="1:205" s="4" customFormat="1">
      <c r="A764" s="6"/>
      <c r="B764" s="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2"/>
      <c r="U764" s="2"/>
      <c r="V764" s="90"/>
      <c r="W764" s="167"/>
      <c r="X764" s="145"/>
      <c r="Y764" s="90"/>
      <c r="Z764" s="87"/>
      <c r="AA764" s="87"/>
      <c r="AB764" s="2"/>
      <c r="AC764" s="2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</row>
    <row r="765" spans="1:205" s="4" customFormat="1">
      <c r="A765" s="6"/>
      <c r="B765" s="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2"/>
      <c r="U765" s="2"/>
      <c r="V765" s="90"/>
      <c r="W765" s="167"/>
      <c r="X765" s="145"/>
      <c r="Y765" s="90"/>
      <c r="Z765" s="87"/>
      <c r="AA765" s="87"/>
      <c r="AB765" s="2"/>
      <c r="AC765" s="2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</row>
    <row r="766" spans="1:205" s="4" customFormat="1">
      <c r="A766" s="6"/>
      <c r="B766" s="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2"/>
      <c r="U766" s="2"/>
      <c r="V766" s="90"/>
      <c r="W766" s="167"/>
      <c r="X766" s="145"/>
      <c r="Y766" s="90"/>
      <c r="Z766" s="87"/>
      <c r="AA766" s="87"/>
      <c r="AB766" s="2"/>
      <c r="AC766" s="2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</row>
    <row r="767" spans="1:205" s="4" customFormat="1">
      <c r="A767" s="6"/>
      <c r="B767" s="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2"/>
      <c r="U767" s="2"/>
      <c r="V767" s="90"/>
      <c r="W767" s="167"/>
      <c r="X767" s="145"/>
      <c r="Y767" s="90"/>
      <c r="Z767" s="87"/>
      <c r="AA767" s="87"/>
      <c r="AB767" s="2"/>
      <c r="AC767" s="2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</row>
    <row r="768" spans="1:205" s="4" customFormat="1">
      <c r="A768" s="6"/>
      <c r="B768" s="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2"/>
      <c r="U768" s="2"/>
      <c r="V768" s="90"/>
      <c r="W768" s="167"/>
      <c r="X768" s="145"/>
      <c r="Y768" s="90"/>
      <c r="Z768" s="87"/>
      <c r="AA768" s="87"/>
      <c r="AB768" s="2"/>
      <c r="AC768" s="2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</row>
    <row r="769" spans="1:205" s="4" customFormat="1">
      <c r="A769" s="6"/>
      <c r="B769" s="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2"/>
      <c r="U769" s="2"/>
      <c r="V769" s="90"/>
      <c r="W769" s="167"/>
      <c r="X769" s="145"/>
      <c r="Y769" s="90"/>
      <c r="Z769" s="87"/>
      <c r="AA769" s="87"/>
      <c r="AB769" s="2"/>
      <c r="AC769" s="2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</row>
    <row r="770" spans="1:205" s="4" customFormat="1">
      <c r="A770" s="6"/>
      <c r="B770" s="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2"/>
      <c r="U770" s="2"/>
      <c r="V770" s="90"/>
      <c r="W770" s="167"/>
      <c r="X770" s="145"/>
      <c r="Y770" s="90"/>
      <c r="Z770" s="87"/>
      <c r="AA770" s="87"/>
      <c r="AB770" s="2"/>
      <c r="AC770" s="2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</row>
    <row r="771" spans="1:205" s="4" customFormat="1">
      <c r="A771" s="6"/>
      <c r="B771" s="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2"/>
      <c r="U771" s="2"/>
      <c r="V771" s="90"/>
      <c r="W771" s="167"/>
      <c r="X771" s="145"/>
      <c r="Y771" s="90"/>
      <c r="Z771" s="87"/>
      <c r="AA771" s="87"/>
      <c r="AB771" s="2"/>
      <c r="AC771" s="2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</row>
    <row r="772" spans="1:205" s="4" customFormat="1">
      <c r="A772" s="6"/>
      <c r="B772" s="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2"/>
      <c r="U772" s="2"/>
      <c r="V772" s="90"/>
      <c r="W772" s="167"/>
      <c r="X772" s="145"/>
      <c r="Y772" s="90"/>
      <c r="Z772" s="87"/>
      <c r="AA772" s="87"/>
      <c r="AB772" s="2"/>
      <c r="AC772" s="2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</row>
    <row r="773" spans="1:205" s="4" customFormat="1">
      <c r="A773" s="6"/>
      <c r="B773" s="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2"/>
      <c r="U773" s="2"/>
      <c r="V773" s="90"/>
      <c r="W773" s="167"/>
      <c r="X773" s="145"/>
      <c r="Y773" s="90"/>
      <c r="Z773" s="87"/>
      <c r="AA773" s="87"/>
      <c r="AB773" s="2"/>
      <c r="AC773" s="2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</row>
    <row r="774" spans="1:205" s="4" customFormat="1">
      <c r="A774" s="6"/>
      <c r="B774" s="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2"/>
      <c r="U774" s="2"/>
      <c r="V774" s="90"/>
      <c r="W774" s="167"/>
      <c r="X774" s="145"/>
      <c r="Y774" s="90"/>
      <c r="Z774" s="87"/>
      <c r="AA774" s="87"/>
      <c r="AB774" s="2"/>
      <c r="AC774" s="2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</row>
    <row r="775" spans="1:205" s="4" customFormat="1">
      <c r="A775" s="6"/>
      <c r="B775" s="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2"/>
      <c r="U775" s="2"/>
      <c r="V775" s="90"/>
      <c r="W775" s="167"/>
      <c r="X775" s="145"/>
      <c r="Y775" s="90"/>
      <c r="Z775" s="87"/>
      <c r="AA775" s="87"/>
      <c r="AB775" s="2"/>
      <c r="AC775" s="2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</row>
    <row r="776" spans="1:205" s="4" customFormat="1">
      <c r="A776" s="6"/>
      <c r="B776" s="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2"/>
      <c r="U776" s="2"/>
      <c r="V776" s="90"/>
      <c r="W776" s="167"/>
      <c r="X776" s="145"/>
      <c r="Y776" s="90"/>
      <c r="Z776" s="87"/>
      <c r="AA776" s="87"/>
      <c r="AB776" s="2"/>
      <c r="AC776" s="2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</row>
    <row r="777" spans="1:205" s="4" customFormat="1">
      <c r="A777" s="6"/>
      <c r="B777" s="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2"/>
      <c r="U777" s="2"/>
      <c r="V777" s="90"/>
      <c r="W777" s="167"/>
      <c r="X777" s="145"/>
      <c r="Y777" s="90"/>
      <c r="Z777" s="87"/>
      <c r="AA777" s="87"/>
      <c r="AB777" s="2"/>
      <c r="AC777" s="2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</row>
    <row r="778" spans="1:205" s="4" customFormat="1">
      <c r="A778" s="6"/>
      <c r="B778" s="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2"/>
      <c r="U778" s="2"/>
      <c r="V778" s="90"/>
      <c r="W778" s="167"/>
      <c r="X778" s="145"/>
      <c r="Y778" s="90"/>
      <c r="Z778" s="87"/>
      <c r="AA778" s="87"/>
      <c r="AB778" s="2"/>
      <c r="AC778" s="2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</row>
    <row r="779" spans="1:205" s="4" customFormat="1">
      <c r="A779" s="6"/>
      <c r="B779" s="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2"/>
      <c r="U779" s="2"/>
      <c r="V779" s="90"/>
      <c r="W779" s="167"/>
      <c r="X779" s="145"/>
      <c r="Y779" s="90"/>
      <c r="Z779" s="87"/>
      <c r="AA779" s="87"/>
      <c r="AB779" s="2"/>
      <c r="AC779" s="2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</row>
    <row r="780" spans="1:205" s="4" customFormat="1">
      <c r="A780" s="6"/>
      <c r="B780" s="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2"/>
      <c r="U780" s="2"/>
      <c r="V780" s="90"/>
      <c r="W780" s="167"/>
      <c r="X780" s="145"/>
      <c r="Y780" s="90"/>
      <c r="Z780" s="87"/>
      <c r="AA780" s="87"/>
      <c r="AB780" s="2"/>
      <c r="AC780" s="2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</row>
    <row r="781" spans="1:205" s="4" customFormat="1">
      <c r="A781" s="6"/>
      <c r="B781" s="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2"/>
      <c r="U781" s="2"/>
      <c r="V781" s="90"/>
      <c r="W781" s="167"/>
      <c r="X781" s="145"/>
      <c r="Y781" s="90"/>
      <c r="Z781" s="87"/>
      <c r="AA781" s="87"/>
      <c r="AB781" s="2"/>
      <c r="AC781" s="2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</row>
    <row r="782" spans="1:205" s="4" customFormat="1">
      <c r="A782" s="6"/>
      <c r="B782" s="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2"/>
      <c r="U782" s="2"/>
      <c r="V782" s="90"/>
      <c r="W782" s="167"/>
      <c r="X782" s="145"/>
      <c r="Y782" s="90"/>
      <c r="Z782" s="87"/>
      <c r="AA782" s="87"/>
      <c r="AB782" s="2"/>
      <c r="AC782" s="2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</row>
    <row r="783" spans="1:205" s="4" customFormat="1">
      <c r="A783" s="6"/>
      <c r="B783" s="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2"/>
      <c r="U783" s="2"/>
      <c r="V783" s="90"/>
      <c r="W783" s="167"/>
      <c r="X783" s="145"/>
      <c r="Y783" s="90"/>
      <c r="Z783" s="87"/>
      <c r="AA783" s="87"/>
      <c r="AB783" s="2"/>
      <c r="AC783" s="2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</row>
    <row r="784" spans="1:205" s="4" customFormat="1">
      <c r="A784" s="6"/>
      <c r="B784" s="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2"/>
      <c r="U784" s="2"/>
      <c r="V784" s="90"/>
      <c r="W784" s="167"/>
      <c r="X784" s="145"/>
      <c r="Y784" s="90"/>
      <c r="Z784" s="87"/>
      <c r="AA784" s="87"/>
      <c r="AB784" s="2"/>
      <c r="AC784" s="2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</row>
    <row r="785" spans="1:205" s="4" customFormat="1">
      <c r="A785" s="6"/>
      <c r="B785" s="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2"/>
      <c r="U785" s="2"/>
      <c r="V785" s="90"/>
      <c r="W785" s="167"/>
      <c r="X785" s="145"/>
      <c r="Y785" s="90"/>
      <c r="Z785" s="87"/>
      <c r="AA785" s="87"/>
      <c r="AB785" s="2"/>
      <c r="AC785" s="2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</row>
    <row r="786" spans="1:205" s="4" customFormat="1">
      <c r="A786" s="6"/>
      <c r="B786" s="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2"/>
      <c r="U786" s="2"/>
      <c r="V786" s="90"/>
      <c r="W786" s="167"/>
      <c r="X786" s="145"/>
      <c r="Y786" s="90"/>
      <c r="Z786" s="87"/>
      <c r="AA786" s="87"/>
      <c r="AB786" s="2"/>
      <c r="AC786" s="2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</row>
    <row r="787" spans="1:205" s="4" customFormat="1">
      <c r="A787" s="6"/>
      <c r="B787" s="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2"/>
      <c r="U787" s="2"/>
      <c r="V787" s="90"/>
      <c r="W787" s="167"/>
      <c r="X787" s="145"/>
      <c r="Y787" s="90"/>
      <c r="Z787" s="87"/>
      <c r="AA787" s="87"/>
      <c r="AB787" s="2"/>
      <c r="AC787" s="2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</row>
    <row r="788" spans="1:205" s="4" customFormat="1">
      <c r="A788" s="6"/>
      <c r="B788" s="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2"/>
      <c r="U788" s="2"/>
      <c r="V788" s="90"/>
      <c r="W788" s="167"/>
      <c r="X788" s="145"/>
      <c r="Y788" s="90"/>
      <c r="Z788" s="87"/>
      <c r="AA788" s="87"/>
      <c r="AB788" s="2"/>
      <c r="AC788" s="2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</row>
    <row r="789" spans="1:205" s="4" customFormat="1">
      <c r="A789" s="6"/>
      <c r="B789" s="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2"/>
      <c r="U789" s="2"/>
      <c r="V789" s="90"/>
      <c r="W789" s="167"/>
      <c r="X789" s="145"/>
      <c r="Y789" s="90"/>
      <c r="Z789" s="87"/>
      <c r="AA789" s="87"/>
      <c r="AB789" s="2"/>
      <c r="AC789" s="2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</row>
    <row r="790" spans="1:205" s="4" customFormat="1">
      <c r="A790" s="6"/>
      <c r="B790" s="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2"/>
      <c r="U790" s="2"/>
      <c r="V790" s="90"/>
      <c r="W790" s="167"/>
      <c r="X790" s="145"/>
      <c r="Y790" s="90"/>
      <c r="Z790" s="87"/>
      <c r="AA790" s="87"/>
      <c r="AB790" s="2"/>
      <c r="AC790" s="2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</row>
    <row r="791" spans="1:205" s="4" customFormat="1">
      <c r="A791" s="6"/>
      <c r="B791" s="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2"/>
      <c r="U791" s="2"/>
      <c r="V791" s="90"/>
      <c r="W791" s="167"/>
      <c r="X791" s="145"/>
      <c r="Y791" s="90"/>
      <c r="Z791" s="87"/>
      <c r="AA791" s="87"/>
      <c r="AB791" s="2"/>
      <c r="AC791" s="2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</row>
    <row r="792" spans="1:205" s="4" customFormat="1">
      <c r="A792" s="6"/>
      <c r="B792" s="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2"/>
      <c r="U792" s="2"/>
      <c r="V792" s="90"/>
      <c r="W792" s="167"/>
      <c r="X792" s="145"/>
      <c r="Y792" s="90"/>
      <c r="Z792" s="87"/>
      <c r="AA792" s="87"/>
      <c r="AB792" s="2"/>
      <c r="AC792" s="2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</row>
    <row r="793" spans="1:205" s="4" customFormat="1">
      <c r="A793" s="6"/>
      <c r="B793" s="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2"/>
      <c r="U793" s="2"/>
      <c r="V793" s="90"/>
      <c r="W793" s="167"/>
      <c r="X793" s="145"/>
      <c r="Y793" s="90"/>
      <c r="Z793" s="87"/>
      <c r="AA793" s="87"/>
      <c r="AB793" s="2"/>
      <c r="AC793" s="2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</row>
    <row r="794" spans="1:205" s="4" customFormat="1">
      <c r="A794" s="6"/>
      <c r="B794" s="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2"/>
      <c r="U794" s="2"/>
      <c r="V794" s="90"/>
      <c r="W794" s="167"/>
      <c r="X794" s="145"/>
      <c r="Y794" s="90"/>
      <c r="Z794" s="87"/>
      <c r="AA794" s="87"/>
      <c r="AB794" s="2"/>
      <c r="AC794" s="2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</row>
    <row r="795" spans="1:205" s="4" customFormat="1">
      <c r="A795" s="6"/>
      <c r="B795" s="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2"/>
      <c r="U795" s="2"/>
      <c r="V795" s="90"/>
      <c r="W795" s="167"/>
      <c r="X795" s="145"/>
      <c r="Y795" s="90"/>
      <c r="Z795" s="87"/>
      <c r="AA795" s="87"/>
      <c r="AB795" s="2"/>
      <c r="AC795" s="2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</row>
    <row r="796" spans="1:205" s="4" customFormat="1">
      <c r="A796" s="6"/>
      <c r="B796" s="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2"/>
      <c r="U796" s="2"/>
      <c r="V796" s="90"/>
      <c r="W796" s="167"/>
      <c r="X796" s="145"/>
      <c r="Y796" s="90"/>
      <c r="Z796" s="87"/>
      <c r="AA796" s="87"/>
      <c r="AB796" s="2"/>
      <c r="AC796" s="2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</row>
    <row r="797" spans="1:205" s="4" customFormat="1">
      <c r="A797" s="6"/>
      <c r="B797" s="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2"/>
      <c r="U797" s="2"/>
      <c r="V797" s="90"/>
      <c r="W797" s="167"/>
      <c r="X797" s="145"/>
      <c r="Y797" s="90"/>
      <c r="Z797" s="87"/>
      <c r="AA797" s="87"/>
      <c r="AB797" s="2"/>
      <c r="AC797" s="2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</row>
    <row r="798" spans="1:205" s="4" customFormat="1">
      <c r="A798" s="6"/>
      <c r="B798" s="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2"/>
      <c r="U798" s="2"/>
      <c r="V798" s="90"/>
      <c r="W798" s="167"/>
      <c r="X798" s="145"/>
      <c r="Y798" s="90"/>
      <c r="Z798" s="87"/>
      <c r="AA798" s="87"/>
      <c r="AB798" s="2"/>
      <c r="AC798" s="2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</row>
    <row r="799" spans="1:205" s="4" customFormat="1">
      <c r="A799" s="6"/>
      <c r="B799" s="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2"/>
      <c r="U799" s="2"/>
      <c r="V799" s="90"/>
      <c r="W799" s="167"/>
      <c r="X799" s="145"/>
      <c r="Y799" s="90"/>
      <c r="Z799" s="87"/>
      <c r="AA799" s="87"/>
      <c r="AB799" s="2"/>
      <c r="AC799" s="2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</row>
    <row r="800" spans="1:205" s="4" customFormat="1">
      <c r="A800" s="6"/>
      <c r="B800" s="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2"/>
      <c r="U800" s="2"/>
      <c r="V800" s="90"/>
      <c r="W800" s="167"/>
      <c r="X800" s="145"/>
      <c r="Y800" s="90"/>
      <c r="Z800" s="87"/>
      <c r="AA800" s="87"/>
      <c r="AB800" s="2"/>
      <c r="AC800" s="2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</row>
    <row r="801" spans="1:205" s="4" customFormat="1">
      <c r="A801" s="6"/>
      <c r="B801" s="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2"/>
      <c r="U801" s="2"/>
      <c r="V801" s="90"/>
      <c r="W801" s="167"/>
      <c r="X801" s="145"/>
      <c r="Y801" s="90"/>
      <c r="Z801" s="87"/>
      <c r="AA801" s="87"/>
      <c r="AB801" s="2"/>
      <c r="AC801" s="2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</row>
    <row r="802" spans="1:205" s="4" customFormat="1">
      <c r="A802" s="6"/>
      <c r="B802" s="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2"/>
      <c r="U802" s="2"/>
      <c r="V802" s="90"/>
      <c r="W802" s="167"/>
      <c r="X802" s="145"/>
      <c r="Y802" s="90"/>
      <c r="Z802" s="87"/>
      <c r="AA802" s="87"/>
      <c r="AB802" s="2"/>
      <c r="AC802" s="2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</row>
    <row r="803" spans="1:205" s="4" customFormat="1">
      <c r="A803" s="6"/>
      <c r="B803" s="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2"/>
      <c r="U803" s="2"/>
      <c r="V803" s="90"/>
      <c r="W803" s="167"/>
      <c r="X803" s="145"/>
      <c r="Y803" s="90"/>
      <c r="Z803" s="87"/>
      <c r="AA803" s="87"/>
      <c r="AB803" s="2"/>
      <c r="AC803" s="2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</row>
    <row r="804" spans="1:205" s="4" customFormat="1">
      <c r="A804" s="6"/>
      <c r="B804" s="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2"/>
      <c r="U804" s="2"/>
      <c r="V804" s="90"/>
      <c r="W804" s="167"/>
      <c r="X804" s="145"/>
      <c r="Y804" s="90"/>
      <c r="Z804" s="87"/>
      <c r="AA804" s="87"/>
      <c r="AB804" s="2"/>
      <c r="AC804" s="2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</row>
    <row r="805" spans="1:205" s="4" customFormat="1">
      <c r="A805" s="6"/>
      <c r="B805" s="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2"/>
      <c r="U805" s="2"/>
      <c r="V805" s="90"/>
      <c r="W805" s="167"/>
      <c r="X805" s="145"/>
      <c r="Y805" s="90"/>
      <c r="Z805" s="87"/>
      <c r="AA805" s="87"/>
      <c r="AB805" s="2"/>
      <c r="AC805" s="2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</row>
    <row r="806" spans="1:205" s="4" customFormat="1">
      <c r="A806" s="6"/>
      <c r="B806" s="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2"/>
      <c r="U806" s="2"/>
      <c r="V806" s="90"/>
      <c r="W806" s="167"/>
      <c r="X806" s="145"/>
      <c r="Y806" s="90"/>
      <c r="Z806" s="87"/>
      <c r="AA806" s="87"/>
      <c r="AB806" s="2"/>
      <c r="AC806" s="2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</row>
    <row r="807" spans="1:205" s="4" customFormat="1">
      <c r="A807" s="6"/>
      <c r="B807" s="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2"/>
      <c r="U807" s="2"/>
      <c r="V807" s="90"/>
      <c r="W807" s="167"/>
      <c r="X807" s="145"/>
      <c r="Y807" s="90"/>
      <c r="Z807" s="87"/>
      <c r="AA807" s="87"/>
      <c r="AB807" s="2"/>
      <c r="AC807" s="2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</row>
    <row r="808" spans="1:205" s="4" customFormat="1">
      <c r="A808" s="6"/>
      <c r="B808" s="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2"/>
      <c r="U808" s="2"/>
      <c r="V808" s="90"/>
      <c r="W808" s="167"/>
      <c r="X808" s="145"/>
      <c r="Y808" s="90"/>
      <c r="Z808" s="87"/>
      <c r="AA808" s="87"/>
      <c r="AB808" s="2"/>
      <c r="AC808" s="2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</row>
    <row r="809" spans="1:205" s="4" customFormat="1">
      <c r="A809" s="6"/>
      <c r="B809" s="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2"/>
      <c r="U809" s="2"/>
      <c r="V809" s="90"/>
      <c r="W809" s="167"/>
      <c r="X809" s="145"/>
      <c r="Y809" s="90"/>
      <c r="Z809" s="87"/>
      <c r="AA809" s="87"/>
      <c r="AB809" s="2"/>
      <c r="AC809" s="2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</row>
    <row r="810" spans="1:205" s="4" customFormat="1">
      <c r="A810" s="6"/>
      <c r="B810" s="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2"/>
      <c r="U810" s="2"/>
      <c r="V810" s="90"/>
      <c r="W810" s="167"/>
      <c r="X810" s="145"/>
      <c r="Y810" s="90"/>
      <c r="Z810" s="87"/>
      <c r="AA810" s="87"/>
      <c r="AB810" s="2"/>
      <c r="AC810" s="2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</row>
    <row r="811" spans="1:205" s="4" customFormat="1">
      <c r="A811" s="6"/>
      <c r="B811" s="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2"/>
      <c r="U811" s="2"/>
      <c r="V811" s="90"/>
      <c r="W811" s="167"/>
      <c r="X811" s="145"/>
      <c r="Y811" s="90"/>
      <c r="Z811" s="87"/>
      <c r="AA811" s="87"/>
      <c r="AB811" s="2"/>
      <c r="AC811" s="2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</row>
    <row r="812" spans="1:205" s="4" customFormat="1">
      <c r="A812" s="6"/>
      <c r="B812" s="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2"/>
      <c r="U812" s="2"/>
      <c r="V812" s="90"/>
      <c r="W812" s="167"/>
      <c r="X812" s="145"/>
      <c r="Y812" s="90"/>
      <c r="Z812" s="87"/>
      <c r="AA812" s="87"/>
      <c r="AB812" s="2"/>
      <c r="AC812" s="2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</row>
    <row r="813" spans="1:205" s="4" customFormat="1">
      <c r="A813" s="6"/>
      <c r="B813" s="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2"/>
      <c r="U813" s="2"/>
      <c r="V813" s="90"/>
      <c r="W813" s="167"/>
      <c r="X813" s="145"/>
      <c r="Y813" s="90"/>
      <c r="Z813" s="87"/>
      <c r="AA813" s="87"/>
      <c r="AB813" s="2"/>
      <c r="AC813" s="2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</row>
    <row r="814" spans="1:205" s="4" customFormat="1">
      <c r="A814" s="6"/>
      <c r="B814" s="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2"/>
      <c r="U814" s="2"/>
      <c r="V814" s="90"/>
      <c r="W814" s="167"/>
      <c r="X814" s="145"/>
      <c r="Y814" s="90"/>
      <c r="Z814" s="87"/>
      <c r="AA814" s="87"/>
      <c r="AB814" s="2"/>
      <c r="AC814" s="2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</row>
    <row r="815" spans="1:205" s="4" customFormat="1">
      <c r="A815" s="6"/>
      <c r="B815" s="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2"/>
      <c r="U815" s="2"/>
      <c r="V815" s="90"/>
      <c r="W815" s="167"/>
      <c r="X815" s="145"/>
      <c r="Y815" s="90"/>
      <c r="Z815" s="87"/>
      <c r="AA815" s="87"/>
      <c r="AB815" s="2"/>
      <c r="AC815" s="2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</row>
    <row r="816" spans="1:205" s="4" customFormat="1">
      <c r="A816" s="6"/>
      <c r="B816" s="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2"/>
      <c r="U816" s="2"/>
      <c r="V816" s="90"/>
      <c r="W816" s="167"/>
      <c r="X816" s="145"/>
      <c r="Y816" s="90"/>
      <c r="Z816" s="87"/>
      <c r="AA816" s="87"/>
      <c r="AB816" s="2"/>
      <c r="AC816" s="2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</row>
    <row r="817" spans="1:205" s="4" customFormat="1">
      <c r="A817" s="6"/>
      <c r="B817" s="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2"/>
      <c r="U817" s="2"/>
      <c r="V817" s="90"/>
      <c r="W817" s="167"/>
      <c r="X817" s="145"/>
      <c r="Y817" s="90"/>
      <c r="Z817" s="87"/>
      <c r="AA817" s="87"/>
      <c r="AB817" s="2"/>
      <c r="AC817" s="2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</row>
    <row r="818" spans="1:205" s="4" customFormat="1">
      <c r="A818" s="6"/>
      <c r="B818" s="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2"/>
      <c r="U818" s="2"/>
      <c r="V818" s="90"/>
      <c r="W818" s="167"/>
      <c r="X818" s="145"/>
      <c r="Y818" s="90"/>
      <c r="Z818" s="87"/>
      <c r="AA818" s="87"/>
      <c r="AB818" s="2"/>
      <c r="AC818" s="2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</row>
    <row r="819" spans="1:205" s="4" customFormat="1">
      <c r="A819" s="6"/>
      <c r="B819" s="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2"/>
      <c r="U819" s="2"/>
      <c r="V819" s="90"/>
      <c r="W819" s="167"/>
      <c r="X819" s="145"/>
      <c r="Y819" s="90"/>
      <c r="Z819" s="87"/>
      <c r="AA819" s="87"/>
      <c r="AB819" s="2"/>
      <c r="AC819" s="2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</row>
    <row r="820" spans="1:205" s="4" customFormat="1">
      <c r="A820" s="6"/>
      <c r="B820" s="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2"/>
      <c r="U820" s="2"/>
      <c r="V820" s="90"/>
      <c r="W820" s="167"/>
      <c r="X820" s="145"/>
      <c r="Y820" s="90"/>
      <c r="Z820" s="87"/>
      <c r="AA820" s="87"/>
      <c r="AB820" s="2"/>
      <c r="AC820" s="2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</row>
    <row r="821" spans="1:205" s="4" customFormat="1">
      <c r="A821" s="6"/>
      <c r="B821" s="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2"/>
      <c r="U821" s="2"/>
      <c r="V821" s="90"/>
      <c r="W821" s="167"/>
      <c r="X821" s="145"/>
      <c r="Y821" s="90"/>
      <c r="Z821" s="87"/>
      <c r="AA821" s="87"/>
      <c r="AB821" s="2"/>
      <c r="AC821" s="2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</row>
    <row r="822" spans="1:205" s="4" customFormat="1">
      <c r="A822" s="6"/>
      <c r="B822" s="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2"/>
      <c r="U822" s="2"/>
      <c r="V822" s="90"/>
      <c r="W822" s="167"/>
      <c r="X822" s="145"/>
      <c r="Y822" s="90"/>
      <c r="Z822" s="87"/>
      <c r="AA822" s="87"/>
      <c r="AB822" s="2"/>
      <c r="AC822" s="2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</row>
    <row r="823" spans="1:205" s="4" customFormat="1">
      <c r="A823" s="6"/>
      <c r="B823" s="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2"/>
      <c r="U823" s="2"/>
      <c r="V823" s="90"/>
      <c r="W823" s="167"/>
      <c r="X823" s="145"/>
      <c r="Y823" s="90"/>
      <c r="Z823" s="87"/>
      <c r="AA823" s="87"/>
      <c r="AB823" s="2"/>
      <c r="AC823" s="2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</row>
    <row r="824" spans="1:205" s="4" customFormat="1">
      <c r="A824" s="6"/>
      <c r="B824" s="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2"/>
      <c r="U824" s="2"/>
      <c r="V824" s="90"/>
      <c r="W824" s="167"/>
      <c r="X824" s="145"/>
      <c r="Y824" s="90"/>
      <c r="Z824" s="87"/>
      <c r="AA824" s="87"/>
      <c r="AB824" s="2"/>
      <c r="AC824" s="2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</row>
    <row r="825" spans="1:205" s="4" customFormat="1">
      <c r="A825" s="6"/>
      <c r="B825" s="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2"/>
      <c r="U825" s="2"/>
      <c r="V825" s="90"/>
      <c r="W825" s="167"/>
      <c r="X825" s="145"/>
      <c r="Y825" s="90"/>
      <c r="Z825" s="87"/>
      <c r="AA825" s="87"/>
      <c r="AB825" s="2"/>
      <c r="AC825" s="2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</row>
    <row r="826" spans="1:205" s="4" customFormat="1">
      <c r="A826" s="6"/>
      <c r="B826" s="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2"/>
      <c r="U826" s="2"/>
      <c r="V826" s="90"/>
      <c r="W826" s="167"/>
      <c r="X826" s="145"/>
      <c r="Y826" s="90"/>
      <c r="Z826" s="87"/>
      <c r="AA826" s="87"/>
      <c r="AB826" s="2"/>
      <c r="AC826" s="2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</row>
    <row r="827" spans="1:205" s="4" customFormat="1">
      <c r="A827" s="6"/>
      <c r="B827" s="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2"/>
      <c r="U827" s="2"/>
      <c r="V827" s="90"/>
      <c r="W827" s="167"/>
      <c r="X827" s="145"/>
      <c r="Y827" s="90"/>
      <c r="Z827" s="87"/>
      <c r="AA827" s="87"/>
      <c r="AB827" s="2"/>
      <c r="AC827" s="2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</row>
    <row r="828" spans="1:205" s="4" customFormat="1">
      <c r="A828" s="6"/>
      <c r="B828" s="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2"/>
      <c r="U828" s="2"/>
      <c r="V828" s="90"/>
      <c r="W828" s="167"/>
      <c r="X828" s="145"/>
      <c r="Y828" s="90"/>
      <c r="Z828" s="87"/>
      <c r="AA828" s="87"/>
      <c r="AB828" s="2"/>
      <c r="AC828" s="2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</row>
    <row r="829" spans="1:205" s="4" customFormat="1">
      <c r="A829" s="6"/>
      <c r="B829" s="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2"/>
      <c r="U829" s="2"/>
      <c r="V829" s="90"/>
      <c r="W829" s="167"/>
      <c r="X829" s="145"/>
      <c r="Y829" s="90"/>
      <c r="Z829" s="87"/>
      <c r="AA829" s="87"/>
      <c r="AB829" s="2"/>
      <c r="AC829" s="2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</row>
    <row r="830" spans="1:205" s="4" customFormat="1">
      <c r="A830" s="6"/>
      <c r="B830" s="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2"/>
      <c r="U830" s="2"/>
      <c r="V830" s="90"/>
      <c r="W830" s="167"/>
      <c r="X830" s="145"/>
      <c r="Y830" s="90"/>
      <c r="Z830" s="87"/>
      <c r="AA830" s="87"/>
      <c r="AB830" s="2"/>
      <c r="AC830" s="2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</row>
    <row r="831" spans="1:205" s="4" customFormat="1">
      <c r="A831" s="6"/>
      <c r="B831" s="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2"/>
      <c r="U831" s="2"/>
      <c r="V831" s="90"/>
      <c r="W831" s="167"/>
      <c r="X831" s="145"/>
      <c r="Y831" s="90"/>
      <c r="Z831" s="87"/>
      <c r="AA831" s="87"/>
      <c r="AB831" s="2"/>
      <c r="AC831" s="2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</row>
    <row r="832" spans="1:205" s="4" customFormat="1">
      <c r="A832" s="6"/>
      <c r="B832" s="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2"/>
      <c r="U832" s="2"/>
      <c r="V832" s="90"/>
      <c r="W832" s="167"/>
      <c r="X832" s="145"/>
      <c r="Y832" s="90"/>
      <c r="Z832" s="87"/>
      <c r="AA832" s="87"/>
      <c r="AB832" s="2"/>
      <c r="AC832" s="2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</row>
    <row r="833" spans="1:205" s="4" customFormat="1">
      <c r="A833" s="6"/>
      <c r="B833" s="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2"/>
      <c r="U833" s="2"/>
      <c r="V833" s="90"/>
      <c r="W833" s="167"/>
      <c r="X833" s="145"/>
      <c r="Y833" s="90"/>
      <c r="Z833" s="87"/>
      <c r="AA833" s="87"/>
      <c r="AB833" s="2"/>
      <c r="AC833" s="2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</row>
    <row r="834" spans="1:205" s="4" customFormat="1">
      <c r="A834" s="6"/>
      <c r="B834" s="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2"/>
      <c r="U834" s="2"/>
      <c r="V834" s="90"/>
      <c r="W834" s="167"/>
      <c r="X834" s="145"/>
      <c r="Y834" s="90"/>
      <c r="Z834" s="87"/>
      <c r="AA834" s="87"/>
      <c r="AB834" s="2"/>
      <c r="AC834" s="2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</row>
    <row r="835" spans="1:205" s="4" customFormat="1">
      <c r="A835" s="6"/>
      <c r="B835" s="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2"/>
      <c r="U835" s="2"/>
      <c r="V835" s="90"/>
      <c r="W835" s="167"/>
      <c r="X835" s="145"/>
      <c r="Y835" s="90"/>
      <c r="Z835" s="87"/>
      <c r="AA835" s="87"/>
      <c r="AB835" s="2"/>
      <c r="AC835" s="2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</row>
    <row r="836" spans="1:205" s="4" customFormat="1">
      <c r="A836" s="6"/>
      <c r="B836" s="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2"/>
      <c r="U836" s="2"/>
      <c r="V836" s="90"/>
      <c r="W836" s="167"/>
      <c r="X836" s="145"/>
      <c r="Y836" s="90"/>
      <c r="Z836" s="87"/>
      <c r="AA836" s="87"/>
      <c r="AB836" s="2"/>
      <c r="AC836" s="2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</row>
    <row r="837" spans="1:205" s="4" customFormat="1">
      <c r="A837" s="6"/>
      <c r="B837" s="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2"/>
      <c r="U837" s="2"/>
      <c r="V837" s="90"/>
      <c r="W837" s="167"/>
      <c r="X837" s="145"/>
      <c r="Y837" s="90"/>
      <c r="Z837" s="87"/>
      <c r="AA837" s="87"/>
      <c r="AB837" s="2"/>
      <c r="AC837" s="2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</row>
    <row r="838" spans="1:205" s="4" customFormat="1">
      <c r="A838" s="6"/>
      <c r="B838" s="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2"/>
      <c r="U838" s="2"/>
      <c r="V838" s="90"/>
      <c r="W838" s="167"/>
      <c r="X838" s="145"/>
      <c r="Y838" s="90"/>
      <c r="Z838" s="87"/>
      <c r="AA838" s="87"/>
      <c r="AB838" s="2"/>
      <c r="AC838" s="2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</row>
    <row r="839" spans="1:205" s="4" customFormat="1">
      <c r="A839" s="6"/>
      <c r="B839" s="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2"/>
      <c r="U839" s="2"/>
      <c r="V839" s="90"/>
      <c r="W839" s="167"/>
      <c r="X839" s="145"/>
      <c r="Y839" s="90"/>
      <c r="Z839" s="87"/>
      <c r="AA839" s="87"/>
      <c r="AB839" s="2"/>
      <c r="AC839" s="2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</row>
    <row r="840" spans="1:205" s="4" customFormat="1">
      <c r="A840" s="6"/>
      <c r="B840" s="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2"/>
      <c r="U840" s="2"/>
      <c r="V840" s="90"/>
      <c r="W840" s="167"/>
      <c r="X840" s="145"/>
      <c r="Y840" s="90"/>
      <c r="Z840" s="87"/>
      <c r="AA840" s="87"/>
      <c r="AB840" s="2"/>
      <c r="AC840" s="2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</row>
    <row r="841" spans="1:205" s="4" customFormat="1">
      <c r="A841" s="6"/>
      <c r="B841" s="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2"/>
      <c r="U841" s="2"/>
      <c r="V841" s="90"/>
      <c r="W841" s="167"/>
      <c r="X841" s="145"/>
      <c r="Y841" s="90"/>
      <c r="Z841" s="87"/>
      <c r="AA841" s="87"/>
      <c r="AB841" s="2"/>
      <c r="AC841" s="2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</row>
    <row r="842" spans="1:205" s="4" customFormat="1">
      <c r="A842" s="6"/>
      <c r="B842" s="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2"/>
      <c r="U842" s="2"/>
      <c r="V842" s="90"/>
      <c r="W842" s="167"/>
      <c r="X842" s="145"/>
      <c r="Y842" s="90"/>
      <c r="Z842" s="87"/>
      <c r="AA842" s="87"/>
      <c r="AB842" s="2"/>
      <c r="AC842" s="2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</row>
    <row r="843" spans="1:205" s="4" customFormat="1">
      <c r="A843" s="6"/>
      <c r="B843" s="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2"/>
      <c r="U843" s="2"/>
      <c r="V843" s="90"/>
      <c r="W843" s="167"/>
      <c r="X843" s="145"/>
      <c r="Y843" s="90"/>
      <c r="Z843" s="87"/>
      <c r="AA843" s="87"/>
      <c r="AB843" s="2"/>
      <c r="AC843" s="2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</row>
    <row r="844" spans="1:205" s="4" customFormat="1">
      <c r="A844" s="6"/>
      <c r="B844" s="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2"/>
      <c r="U844" s="2"/>
      <c r="V844" s="90"/>
      <c r="W844" s="167"/>
      <c r="X844" s="145"/>
      <c r="Y844" s="90"/>
      <c r="Z844" s="87"/>
      <c r="AA844" s="87"/>
      <c r="AB844" s="2"/>
      <c r="AC844" s="2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</row>
    <row r="845" spans="1:205" s="4" customFormat="1">
      <c r="A845" s="6"/>
      <c r="B845" s="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2"/>
      <c r="U845" s="2"/>
      <c r="V845" s="90"/>
      <c r="W845" s="167"/>
      <c r="X845" s="145"/>
      <c r="Y845" s="90"/>
      <c r="Z845" s="87"/>
      <c r="AA845" s="87"/>
      <c r="AB845" s="2"/>
      <c r="AC845" s="2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</row>
    <row r="846" spans="1:205" s="4" customFormat="1">
      <c r="A846" s="6"/>
      <c r="B846" s="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2"/>
      <c r="U846" s="2"/>
      <c r="V846" s="90"/>
      <c r="W846" s="167"/>
      <c r="X846" s="145"/>
      <c r="Y846" s="90"/>
      <c r="Z846" s="87"/>
      <c r="AA846" s="87"/>
      <c r="AB846" s="2"/>
      <c r="AC846" s="2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</row>
    <row r="847" spans="1:205" s="4" customFormat="1">
      <c r="A847" s="6"/>
      <c r="B847" s="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2"/>
      <c r="U847" s="2"/>
      <c r="V847" s="90"/>
      <c r="W847" s="167"/>
      <c r="X847" s="145"/>
      <c r="Y847" s="90"/>
      <c r="Z847" s="87"/>
      <c r="AA847" s="87"/>
      <c r="AB847" s="2"/>
      <c r="AC847" s="2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</row>
    <row r="848" spans="1:205" s="4" customFormat="1">
      <c r="A848" s="6"/>
      <c r="B848" s="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2"/>
      <c r="U848" s="2"/>
      <c r="V848" s="90"/>
      <c r="W848" s="167"/>
      <c r="X848" s="145"/>
      <c r="Y848" s="90"/>
      <c r="Z848" s="87"/>
      <c r="AA848" s="87"/>
      <c r="AB848" s="2"/>
      <c r="AC848" s="2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</row>
    <row r="849" spans="1:205" s="4" customFormat="1">
      <c r="A849" s="6"/>
      <c r="B849" s="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2"/>
      <c r="U849" s="2"/>
      <c r="V849" s="90"/>
      <c r="W849" s="167"/>
      <c r="X849" s="145"/>
      <c r="Y849" s="90"/>
      <c r="Z849" s="87"/>
      <c r="AA849" s="87"/>
      <c r="AB849" s="2"/>
      <c r="AC849" s="2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</row>
    <row r="850" spans="1:205" s="4" customFormat="1">
      <c r="A850" s="6"/>
      <c r="B850" s="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2"/>
      <c r="U850" s="2"/>
      <c r="V850" s="90"/>
      <c r="W850" s="167"/>
      <c r="X850" s="145"/>
      <c r="Y850" s="90"/>
      <c r="Z850" s="87"/>
      <c r="AA850" s="87"/>
      <c r="AB850" s="2"/>
      <c r="AC850" s="2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</row>
    <row r="851" spans="1:205" s="4" customFormat="1">
      <c r="A851" s="6"/>
      <c r="B851" s="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2"/>
      <c r="U851" s="2"/>
      <c r="V851" s="90"/>
      <c r="W851" s="167"/>
      <c r="X851" s="145"/>
      <c r="Y851" s="90"/>
      <c r="Z851" s="87"/>
      <c r="AA851" s="87"/>
      <c r="AB851" s="2"/>
      <c r="AC851" s="2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</row>
    <row r="852" spans="1:205" s="4" customFormat="1">
      <c r="A852" s="6"/>
      <c r="B852" s="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2"/>
      <c r="U852" s="2"/>
      <c r="V852" s="90"/>
      <c r="W852" s="167"/>
      <c r="X852" s="145"/>
      <c r="Y852" s="90"/>
      <c r="Z852" s="87"/>
      <c r="AA852" s="87"/>
      <c r="AB852" s="2"/>
      <c r="AC852" s="2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</row>
    <row r="853" spans="1:205" s="4" customFormat="1">
      <c r="A853" s="6"/>
      <c r="B853" s="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2"/>
      <c r="U853" s="2"/>
      <c r="V853" s="90"/>
      <c r="W853" s="167"/>
      <c r="X853" s="145"/>
      <c r="Y853" s="90"/>
      <c r="Z853" s="87"/>
      <c r="AA853" s="87"/>
      <c r="AB853" s="2"/>
      <c r="AC853" s="2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</row>
    <row r="854" spans="1:205" s="4" customFormat="1">
      <c r="A854" s="6"/>
      <c r="B854" s="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2"/>
      <c r="U854" s="2"/>
      <c r="V854" s="90"/>
      <c r="W854" s="167"/>
      <c r="X854" s="145"/>
      <c r="Y854" s="90"/>
      <c r="Z854" s="87"/>
      <c r="AA854" s="87"/>
      <c r="AB854" s="2"/>
      <c r="AC854" s="2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</row>
    <row r="855" spans="1:205" s="4" customFormat="1">
      <c r="A855" s="6"/>
      <c r="B855" s="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2"/>
      <c r="U855" s="2"/>
      <c r="V855" s="90"/>
      <c r="W855" s="167"/>
      <c r="X855" s="145"/>
      <c r="Y855" s="90"/>
      <c r="Z855" s="87"/>
      <c r="AA855" s="87"/>
      <c r="AB855" s="2"/>
      <c r="AC855" s="2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</row>
    <row r="856" spans="1:205" s="4" customFormat="1">
      <c r="A856" s="6"/>
      <c r="B856" s="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2"/>
      <c r="U856" s="2"/>
      <c r="V856" s="90"/>
      <c r="W856" s="167"/>
      <c r="X856" s="145"/>
      <c r="Y856" s="90"/>
      <c r="Z856" s="87"/>
      <c r="AA856" s="87"/>
      <c r="AB856" s="2"/>
      <c r="AC856" s="2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</row>
    <row r="857" spans="1:205" s="4" customFormat="1">
      <c r="A857" s="6"/>
      <c r="B857" s="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2"/>
      <c r="U857" s="2"/>
      <c r="V857" s="90"/>
      <c r="W857" s="167"/>
      <c r="X857" s="145"/>
      <c r="Y857" s="90"/>
      <c r="Z857" s="87"/>
      <c r="AA857" s="87"/>
      <c r="AB857" s="2"/>
      <c r="AC857" s="2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</row>
    <row r="858" spans="1:205" s="4" customFormat="1">
      <c r="A858" s="6"/>
      <c r="B858" s="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2"/>
      <c r="U858" s="2"/>
      <c r="V858" s="90"/>
      <c r="W858" s="167"/>
      <c r="X858" s="145"/>
      <c r="Y858" s="90"/>
      <c r="Z858" s="87"/>
      <c r="AA858" s="87"/>
      <c r="AB858" s="2"/>
      <c r="AC858" s="2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</row>
    <row r="859" spans="1:205" s="4" customFormat="1">
      <c r="A859" s="6"/>
      <c r="B859" s="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2"/>
      <c r="U859" s="2"/>
      <c r="V859" s="90"/>
      <c r="W859" s="167"/>
      <c r="X859" s="145"/>
      <c r="Y859" s="90"/>
      <c r="Z859" s="87"/>
      <c r="AA859" s="87"/>
      <c r="AB859" s="2"/>
      <c r="AC859" s="2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</row>
    <row r="860" spans="1:205" s="4" customFormat="1">
      <c r="A860" s="6"/>
      <c r="B860" s="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2"/>
      <c r="U860" s="2"/>
      <c r="V860" s="90"/>
      <c r="W860" s="167"/>
      <c r="X860" s="145"/>
      <c r="Y860" s="90"/>
      <c r="Z860" s="87"/>
      <c r="AA860" s="87"/>
      <c r="AB860" s="2"/>
      <c r="AC860" s="2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</row>
    <row r="861" spans="1:205" s="4" customFormat="1">
      <c r="A861" s="6"/>
      <c r="B861" s="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2"/>
      <c r="U861" s="2"/>
      <c r="V861" s="90"/>
      <c r="W861" s="167"/>
      <c r="X861" s="145"/>
      <c r="Y861" s="90"/>
      <c r="Z861" s="87"/>
      <c r="AA861" s="87"/>
      <c r="AB861" s="2"/>
      <c r="AC861" s="2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</row>
    <row r="862" spans="1:205" s="4" customFormat="1">
      <c r="A862" s="6"/>
      <c r="B862" s="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2"/>
      <c r="U862" s="2"/>
      <c r="V862" s="90"/>
      <c r="W862" s="167"/>
      <c r="X862" s="145"/>
      <c r="Y862" s="90"/>
      <c r="Z862" s="87"/>
      <c r="AA862" s="87"/>
      <c r="AB862" s="2"/>
      <c r="AC862" s="2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</row>
    <row r="863" spans="1:205" s="4" customFormat="1">
      <c r="A863" s="6"/>
      <c r="B863" s="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2"/>
      <c r="U863" s="2"/>
      <c r="V863" s="90"/>
      <c r="W863" s="167"/>
      <c r="X863" s="145"/>
      <c r="Y863" s="90"/>
      <c r="Z863" s="87"/>
      <c r="AA863" s="87"/>
      <c r="AB863" s="2"/>
      <c r="AC863" s="2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</row>
    <row r="864" spans="1:205" s="4" customFormat="1">
      <c r="A864" s="6"/>
      <c r="B864" s="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2"/>
      <c r="U864" s="2"/>
      <c r="V864" s="90"/>
      <c r="W864" s="167"/>
      <c r="X864" s="145"/>
      <c r="Y864" s="90"/>
      <c r="Z864" s="87"/>
      <c r="AA864" s="87"/>
      <c r="AB864" s="2"/>
      <c r="AC864" s="2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</row>
    <row r="865" spans="1:205" s="4" customFormat="1">
      <c r="A865" s="6"/>
      <c r="B865" s="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2"/>
      <c r="U865" s="2"/>
      <c r="V865" s="90"/>
      <c r="W865" s="167"/>
      <c r="X865" s="145"/>
      <c r="Y865" s="90"/>
      <c r="Z865" s="87"/>
      <c r="AA865" s="87"/>
      <c r="AB865" s="2"/>
      <c r="AC865" s="2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</row>
    <row r="866" spans="1:205" s="4" customFormat="1">
      <c r="A866" s="6"/>
      <c r="B866" s="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2"/>
      <c r="U866" s="2"/>
      <c r="V866" s="90"/>
      <c r="W866" s="167"/>
      <c r="X866" s="145"/>
      <c r="Y866" s="90"/>
      <c r="Z866" s="87"/>
      <c r="AA866" s="87"/>
      <c r="AB866" s="2"/>
      <c r="AC866" s="2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</row>
    <row r="867" spans="1:205" s="4" customFormat="1">
      <c r="A867" s="6"/>
      <c r="B867" s="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2"/>
      <c r="U867" s="2"/>
      <c r="V867" s="90"/>
      <c r="W867" s="167"/>
      <c r="X867" s="145"/>
      <c r="Y867" s="90"/>
      <c r="Z867" s="87"/>
      <c r="AA867" s="87"/>
      <c r="AB867" s="2"/>
      <c r="AC867" s="2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</row>
    <row r="868" spans="1:205" s="4" customFormat="1">
      <c r="A868" s="6"/>
      <c r="B868" s="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2"/>
      <c r="U868" s="2"/>
      <c r="V868" s="90"/>
      <c r="W868" s="167"/>
      <c r="X868" s="145"/>
      <c r="Y868" s="90"/>
      <c r="Z868" s="87"/>
      <c r="AA868" s="87"/>
      <c r="AB868" s="2"/>
      <c r="AC868" s="2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</row>
    <row r="869" spans="1:205" s="4" customFormat="1">
      <c r="A869" s="6"/>
      <c r="B869" s="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2"/>
      <c r="U869" s="2"/>
      <c r="V869" s="90"/>
      <c r="W869" s="167"/>
      <c r="X869" s="145"/>
      <c r="Y869" s="90"/>
      <c r="Z869" s="87"/>
      <c r="AA869" s="87"/>
      <c r="AB869" s="2"/>
      <c r="AC869" s="2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</row>
    <row r="870" spans="1:205" s="4" customFormat="1">
      <c r="A870" s="6"/>
      <c r="B870" s="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2"/>
      <c r="U870" s="2"/>
      <c r="V870" s="90"/>
      <c r="W870" s="167"/>
      <c r="X870" s="145"/>
      <c r="Y870" s="90"/>
      <c r="Z870" s="87"/>
      <c r="AA870" s="87"/>
      <c r="AB870" s="2"/>
      <c r="AC870" s="2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</row>
    <row r="871" spans="1:205" s="4" customFormat="1">
      <c r="A871" s="6"/>
      <c r="B871" s="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2"/>
      <c r="U871" s="2"/>
      <c r="V871" s="90"/>
      <c r="W871" s="167"/>
      <c r="X871" s="145"/>
      <c r="Y871" s="90"/>
      <c r="Z871" s="87"/>
      <c r="AA871" s="87"/>
      <c r="AB871" s="2"/>
      <c r="AC871" s="2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</row>
    <row r="872" spans="1:205" s="4" customFormat="1">
      <c r="A872" s="6"/>
      <c r="B872" s="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2"/>
      <c r="U872" s="2"/>
      <c r="V872" s="90"/>
      <c r="W872" s="167"/>
      <c r="X872" s="145"/>
      <c r="Y872" s="90"/>
      <c r="Z872" s="87"/>
      <c r="AA872" s="87"/>
      <c r="AB872" s="2"/>
      <c r="AC872" s="2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</row>
    <row r="873" spans="1:205" s="4" customFormat="1">
      <c r="A873" s="6"/>
      <c r="B873" s="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2"/>
      <c r="U873" s="2"/>
      <c r="V873" s="90"/>
      <c r="W873" s="167"/>
      <c r="X873" s="145"/>
      <c r="Y873" s="90"/>
      <c r="Z873" s="87"/>
      <c r="AA873" s="87"/>
      <c r="AB873" s="2"/>
      <c r="AC873" s="2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</row>
    <row r="874" spans="1:205" s="4" customFormat="1">
      <c r="A874" s="6"/>
      <c r="B874" s="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2"/>
      <c r="U874" s="2"/>
      <c r="V874" s="90"/>
      <c r="W874" s="167"/>
      <c r="X874" s="145"/>
      <c r="Y874" s="90"/>
      <c r="Z874" s="87"/>
      <c r="AA874" s="87"/>
      <c r="AB874" s="2"/>
      <c r="AC874" s="2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</row>
    <row r="875" spans="1:205" s="4" customFormat="1">
      <c r="A875" s="6"/>
      <c r="B875" s="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2"/>
      <c r="U875" s="2"/>
      <c r="V875" s="90"/>
      <c r="W875" s="167"/>
      <c r="X875" s="145"/>
      <c r="Y875" s="90"/>
      <c r="Z875" s="87"/>
      <c r="AA875" s="87"/>
      <c r="AB875" s="2"/>
      <c r="AC875" s="2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</row>
    <row r="876" spans="1:205" s="4" customFormat="1">
      <c r="A876" s="6"/>
      <c r="B876" s="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2"/>
      <c r="U876" s="2"/>
      <c r="V876" s="90"/>
      <c r="W876" s="167"/>
      <c r="X876" s="145"/>
      <c r="Y876" s="90"/>
      <c r="Z876" s="87"/>
      <c r="AA876" s="87"/>
      <c r="AB876" s="2"/>
      <c r="AC876" s="2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</row>
    <row r="877" spans="1:205" s="4" customFormat="1">
      <c r="A877" s="6"/>
      <c r="B877" s="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2"/>
      <c r="U877" s="2"/>
      <c r="V877" s="90"/>
      <c r="W877" s="167"/>
      <c r="X877" s="145"/>
      <c r="Y877" s="90"/>
      <c r="Z877" s="87"/>
      <c r="AA877" s="87"/>
      <c r="AB877" s="2"/>
      <c r="AC877" s="2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</row>
    <row r="878" spans="1:205" s="4" customFormat="1">
      <c r="A878" s="6"/>
      <c r="B878" s="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2"/>
      <c r="U878" s="2"/>
      <c r="V878" s="90"/>
      <c r="W878" s="167"/>
      <c r="X878" s="145"/>
      <c r="Y878" s="90"/>
      <c r="Z878" s="87"/>
      <c r="AA878" s="87"/>
      <c r="AB878" s="2"/>
      <c r="AC878" s="2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</row>
    <row r="879" spans="1:205" s="4" customFormat="1">
      <c r="A879" s="6"/>
      <c r="B879" s="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2"/>
      <c r="U879" s="2"/>
      <c r="V879" s="90"/>
      <c r="W879" s="167"/>
      <c r="X879" s="145"/>
      <c r="Y879" s="90"/>
      <c r="Z879" s="87"/>
      <c r="AA879" s="87"/>
      <c r="AB879" s="2"/>
      <c r="AC879" s="2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</row>
    <row r="880" spans="1:205" s="4" customFormat="1">
      <c r="A880" s="6"/>
      <c r="B880" s="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2"/>
      <c r="U880" s="2"/>
      <c r="V880" s="90"/>
      <c r="W880" s="167"/>
      <c r="X880" s="145"/>
      <c r="Y880" s="90"/>
      <c r="Z880" s="87"/>
      <c r="AA880" s="87"/>
      <c r="AB880" s="2"/>
      <c r="AC880" s="2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</row>
    <row r="881" spans="1:205" s="4" customFormat="1">
      <c r="A881" s="6"/>
      <c r="B881" s="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2"/>
      <c r="U881" s="2"/>
      <c r="V881" s="90"/>
      <c r="W881" s="167"/>
      <c r="X881" s="145"/>
      <c r="Y881" s="90"/>
      <c r="Z881" s="87"/>
      <c r="AA881" s="87"/>
      <c r="AB881" s="2"/>
      <c r="AC881" s="2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</row>
    <row r="882" spans="1:205" s="4" customFormat="1">
      <c r="A882" s="6"/>
      <c r="B882" s="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2"/>
      <c r="U882" s="2"/>
      <c r="V882" s="90"/>
      <c r="W882" s="167"/>
      <c r="X882" s="145"/>
      <c r="Y882" s="90"/>
      <c r="Z882" s="87"/>
      <c r="AA882" s="87"/>
      <c r="AB882" s="2"/>
      <c r="AC882" s="2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</row>
    <row r="883" spans="1:205" s="4" customFormat="1">
      <c r="A883" s="6"/>
      <c r="B883" s="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2"/>
      <c r="U883" s="2"/>
      <c r="V883" s="90"/>
      <c r="W883" s="167"/>
      <c r="X883" s="145"/>
      <c r="Y883" s="90"/>
      <c r="Z883" s="87"/>
      <c r="AA883" s="87"/>
      <c r="AB883" s="2"/>
      <c r="AC883" s="2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</row>
    <row r="884" spans="1:205" s="4" customFormat="1">
      <c r="A884" s="6"/>
      <c r="B884" s="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2"/>
      <c r="U884" s="2"/>
      <c r="V884" s="90"/>
      <c r="W884" s="167"/>
      <c r="X884" s="145"/>
      <c r="Y884" s="90"/>
      <c r="Z884" s="87"/>
      <c r="AA884" s="87"/>
      <c r="AB884" s="2"/>
      <c r="AC884" s="2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</row>
    <row r="885" spans="1:205" s="4" customFormat="1">
      <c r="A885" s="6"/>
      <c r="B885" s="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2"/>
      <c r="U885" s="2"/>
      <c r="V885" s="90"/>
      <c r="W885" s="167"/>
      <c r="X885" s="145"/>
      <c r="Y885" s="90"/>
      <c r="Z885" s="87"/>
      <c r="AA885" s="87"/>
      <c r="AB885" s="2"/>
      <c r="AC885" s="2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</row>
    <row r="886" spans="1:205" s="4" customFormat="1">
      <c r="A886" s="6"/>
      <c r="B886" s="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2"/>
      <c r="U886" s="2"/>
      <c r="V886" s="90"/>
      <c r="W886" s="167"/>
      <c r="X886" s="145"/>
      <c r="Y886" s="90"/>
      <c r="Z886" s="87"/>
      <c r="AA886" s="87"/>
      <c r="AB886" s="2"/>
      <c r="AC886" s="2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</row>
    <row r="887" spans="1:205" s="4" customFormat="1">
      <c r="A887" s="6"/>
      <c r="B887" s="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2"/>
      <c r="U887" s="2"/>
      <c r="V887" s="90"/>
      <c r="W887" s="167"/>
      <c r="X887" s="145"/>
      <c r="Y887" s="90"/>
      <c r="Z887" s="87"/>
      <c r="AA887" s="87"/>
      <c r="AB887" s="2"/>
      <c r="AC887" s="2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</row>
    <row r="888" spans="1:205" s="4" customFormat="1">
      <c r="A888" s="6"/>
      <c r="B888" s="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2"/>
      <c r="U888" s="2"/>
      <c r="V888" s="90"/>
      <c r="W888" s="167"/>
      <c r="X888" s="145"/>
      <c r="Y888" s="90"/>
      <c r="Z888" s="87"/>
      <c r="AA888" s="87"/>
      <c r="AB888" s="2"/>
      <c r="AC888" s="2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</row>
    <row r="889" spans="1:205" s="4" customFormat="1">
      <c r="A889" s="6"/>
      <c r="B889" s="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2"/>
      <c r="U889" s="2"/>
      <c r="V889" s="90"/>
      <c r="W889" s="167"/>
      <c r="X889" s="145"/>
      <c r="Y889" s="90"/>
      <c r="Z889" s="87"/>
      <c r="AA889" s="87"/>
      <c r="AB889" s="2"/>
      <c r="AC889" s="2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</row>
    <row r="890" spans="1:205" s="4" customFormat="1">
      <c r="A890" s="6"/>
      <c r="B890" s="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2"/>
      <c r="U890" s="2"/>
      <c r="V890" s="90"/>
      <c r="W890" s="167"/>
      <c r="X890" s="145"/>
      <c r="Y890" s="90"/>
      <c r="Z890" s="87"/>
      <c r="AA890" s="87"/>
      <c r="AB890" s="2"/>
      <c r="AC890" s="2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</row>
    <row r="891" spans="1:205" s="4" customFormat="1">
      <c r="A891" s="6"/>
      <c r="B891" s="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2"/>
      <c r="U891" s="2"/>
      <c r="V891" s="90"/>
      <c r="W891" s="167"/>
      <c r="X891" s="145"/>
      <c r="Y891" s="90"/>
      <c r="Z891" s="87"/>
      <c r="AA891" s="87"/>
      <c r="AB891" s="2"/>
      <c r="AC891" s="2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</row>
    <row r="892" spans="1:205" s="4" customFormat="1">
      <c r="A892" s="6"/>
      <c r="B892" s="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2"/>
      <c r="U892" s="2"/>
      <c r="V892" s="90"/>
      <c r="W892" s="167"/>
      <c r="X892" s="145"/>
      <c r="Y892" s="90"/>
      <c r="Z892" s="87"/>
      <c r="AA892" s="87"/>
      <c r="AB892" s="2"/>
      <c r="AC892" s="2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</row>
    <row r="893" spans="1:205" s="4" customFormat="1">
      <c r="A893" s="6"/>
      <c r="B893" s="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2"/>
      <c r="U893" s="2"/>
      <c r="V893" s="90"/>
      <c r="W893" s="167"/>
      <c r="X893" s="145"/>
      <c r="Y893" s="90"/>
      <c r="Z893" s="87"/>
      <c r="AA893" s="87"/>
      <c r="AB893" s="2"/>
      <c r="AC893" s="2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</row>
    <row r="894" spans="1:205" s="4" customFormat="1">
      <c r="A894" s="6"/>
      <c r="B894" s="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2"/>
      <c r="U894" s="2"/>
      <c r="V894" s="90"/>
      <c r="W894" s="167"/>
      <c r="X894" s="145"/>
      <c r="Y894" s="90"/>
      <c r="Z894" s="87"/>
      <c r="AA894" s="87"/>
      <c r="AB894" s="2"/>
      <c r="AC894" s="2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</row>
    <row r="895" spans="1:205" s="4" customFormat="1">
      <c r="A895" s="6"/>
      <c r="B895" s="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2"/>
      <c r="U895" s="2"/>
      <c r="V895" s="90"/>
      <c r="W895" s="167"/>
      <c r="X895" s="145"/>
      <c r="Y895" s="90"/>
      <c r="Z895" s="87"/>
      <c r="AA895" s="87"/>
      <c r="AB895" s="2"/>
      <c r="AC895" s="2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</row>
    <row r="896" spans="1:205" s="4" customFormat="1">
      <c r="A896" s="6"/>
      <c r="B896" s="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2"/>
      <c r="U896" s="2"/>
      <c r="V896" s="90"/>
      <c r="W896" s="167"/>
      <c r="X896" s="145"/>
      <c r="Y896" s="90"/>
      <c r="Z896" s="87"/>
      <c r="AA896" s="87"/>
      <c r="AB896" s="2"/>
      <c r="AC896" s="2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</row>
    <row r="897" spans="1:205" s="4" customFormat="1">
      <c r="A897" s="6"/>
      <c r="B897" s="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2"/>
      <c r="U897" s="2"/>
      <c r="V897" s="90"/>
      <c r="W897" s="167"/>
      <c r="X897" s="145"/>
      <c r="Y897" s="90"/>
      <c r="Z897" s="87"/>
      <c r="AA897" s="87"/>
      <c r="AB897" s="2"/>
      <c r="AC897" s="2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</row>
    <row r="898" spans="1:205" s="4" customFormat="1">
      <c r="A898" s="6"/>
      <c r="B898" s="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2"/>
      <c r="U898" s="2"/>
      <c r="V898" s="90"/>
      <c r="W898" s="167"/>
      <c r="X898" s="145"/>
      <c r="Y898" s="90"/>
      <c r="Z898" s="87"/>
      <c r="AA898" s="87"/>
      <c r="AB898" s="2"/>
      <c r="AC898" s="2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</row>
    <row r="899" spans="1:205" s="4" customFormat="1">
      <c r="A899" s="6"/>
      <c r="B899" s="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2"/>
      <c r="U899" s="2"/>
      <c r="V899" s="90"/>
      <c r="W899" s="167"/>
      <c r="X899" s="145"/>
      <c r="Y899" s="90"/>
      <c r="Z899" s="87"/>
      <c r="AA899" s="87"/>
      <c r="AB899" s="2"/>
      <c r="AC899" s="2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</row>
    <row r="900" spans="1:205" s="4" customFormat="1">
      <c r="A900" s="6"/>
      <c r="B900" s="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2"/>
      <c r="U900" s="2"/>
      <c r="V900" s="90"/>
      <c r="W900" s="167"/>
      <c r="X900" s="145"/>
      <c r="Y900" s="90"/>
      <c r="Z900" s="87"/>
      <c r="AA900" s="87"/>
      <c r="AB900" s="2"/>
      <c r="AC900" s="2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</row>
    <row r="901" spans="1:205" s="4" customFormat="1">
      <c r="A901" s="6"/>
      <c r="B901" s="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2"/>
      <c r="U901" s="2"/>
      <c r="V901" s="90"/>
      <c r="W901" s="167"/>
      <c r="X901" s="145"/>
      <c r="Y901" s="90"/>
      <c r="Z901" s="87"/>
      <c r="AA901" s="87"/>
      <c r="AB901" s="2"/>
      <c r="AC901" s="2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</row>
    <row r="902" spans="1:205" s="4" customFormat="1">
      <c r="A902" s="6"/>
      <c r="B902" s="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2"/>
      <c r="U902" s="2"/>
      <c r="V902" s="90"/>
      <c r="W902" s="167"/>
      <c r="X902" s="145"/>
      <c r="Y902" s="90"/>
      <c r="Z902" s="87"/>
      <c r="AA902" s="87"/>
      <c r="AB902" s="2"/>
      <c r="AC902" s="2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</row>
    <row r="903" spans="1:205" s="4" customFormat="1">
      <c r="A903" s="6"/>
      <c r="B903" s="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2"/>
      <c r="U903" s="2"/>
      <c r="V903" s="90"/>
      <c r="W903" s="167"/>
      <c r="X903" s="145"/>
      <c r="Y903" s="90"/>
      <c r="Z903" s="87"/>
      <c r="AA903" s="87"/>
      <c r="AB903" s="2"/>
      <c r="AC903" s="2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</row>
    <row r="904" spans="1:205" s="4" customFormat="1">
      <c r="A904" s="6"/>
      <c r="B904" s="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2"/>
      <c r="U904" s="2"/>
      <c r="V904" s="90"/>
      <c r="W904" s="167"/>
      <c r="X904" s="145"/>
      <c r="Y904" s="90"/>
      <c r="Z904" s="87"/>
      <c r="AA904" s="87"/>
      <c r="AB904" s="2"/>
      <c r="AC904" s="2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</row>
    <row r="905" spans="1:205" s="4" customFormat="1">
      <c r="A905" s="6"/>
      <c r="B905" s="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2"/>
      <c r="U905" s="2"/>
      <c r="V905" s="90"/>
      <c r="W905" s="167"/>
      <c r="X905" s="145"/>
      <c r="Y905" s="90"/>
      <c r="Z905" s="87"/>
      <c r="AA905" s="87"/>
      <c r="AB905" s="2"/>
      <c r="AC905" s="2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</row>
    <row r="906" spans="1:205" s="4" customFormat="1">
      <c r="A906" s="6"/>
      <c r="B906" s="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2"/>
      <c r="U906" s="2"/>
      <c r="V906" s="90"/>
      <c r="W906" s="167"/>
      <c r="X906" s="145"/>
      <c r="Y906" s="90"/>
      <c r="Z906" s="87"/>
      <c r="AA906" s="87"/>
      <c r="AB906" s="2"/>
      <c r="AC906" s="2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</row>
    <row r="907" spans="1:205" s="4" customFormat="1">
      <c r="A907" s="6"/>
      <c r="B907" s="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2"/>
      <c r="U907" s="2"/>
      <c r="V907" s="90"/>
      <c r="W907" s="167"/>
      <c r="X907" s="145"/>
      <c r="Y907" s="90"/>
      <c r="Z907" s="87"/>
      <c r="AA907" s="87"/>
      <c r="AB907" s="2"/>
      <c r="AC907" s="2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</row>
    <row r="908" spans="1:205" s="4" customFormat="1">
      <c r="A908" s="6"/>
      <c r="B908" s="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2"/>
      <c r="U908" s="2"/>
      <c r="V908" s="90"/>
      <c r="W908" s="167"/>
      <c r="X908" s="145"/>
      <c r="Y908" s="90"/>
      <c r="Z908" s="87"/>
      <c r="AA908" s="87"/>
      <c r="AB908" s="2"/>
      <c r="AC908" s="2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</row>
    <row r="909" spans="1:205" s="4" customFormat="1">
      <c r="A909" s="6"/>
      <c r="B909" s="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2"/>
      <c r="U909" s="2"/>
      <c r="V909" s="90"/>
      <c r="W909" s="167"/>
      <c r="X909" s="145"/>
      <c r="Y909" s="90"/>
      <c r="Z909" s="87"/>
      <c r="AA909" s="87"/>
      <c r="AB909" s="2"/>
      <c r="AC909" s="2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</row>
    <row r="910" spans="1:205" s="4" customFormat="1">
      <c r="A910" s="6"/>
      <c r="B910" s="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2"/>
      <c r="U910" s="2"/>
      <c r="V910" s="90"/>
      <c r="W910" s="167"/>
      <c r="X910" s="145"/>
      <c r="Y910" s="90"/>
      <c r="Z910" s="87"/>
      <c r="AA910" s="87"/>
      <c r="AB910" s="2"/>
      <c r="AC910" s="2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</row>
    <row r="911" spans="1:205" s="4" customFormat="1">
      <c r="A911" s="6"/>
      <c r="B911" s="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2"/>
      <c r="U911" s="2"/>
      <c r="V911" s="90"/>
      <c r="W911" s="167"/>
      <c r="X911" s="145"/>
      <c r="Y911" s="90"/>
      <c r="Z911" s="87"/>
      <c r="AA911" s="87"/>
      <c r="AB911" s="2"/>
      <c r="AC911" s="2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</row>
    <row r="912" spans="1:205" s="4" customFormat="1">
      <c r="A912" s="6"/>
      <c r="B912" s="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2"/>
      <c r="U912" s="2"/>
      <c r="V912" s="90"/>
      <c r="W912" s="167"/>
      <c r="X912" s="145"/>
      <c r="Y912" s="90"/>
      <c r="Z912" s="87"/>
      <c r="AA912" s="87"/>
      <c r="AB912" s="2"/>
      <c r="AC912" s="2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</row>
    <row r="913" spans="1:205" s="4" customFormat="1">
      <c r="A913" s="6"/>
      <c r="B913" s="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2"/>
      <c r="U913" s="2"/>
      <c r="V913" s="90"/>
      <c r="W913" s="167"/>
      <c r="X913" s="145"/>
      <c r="Y913" s="90"/>
      <c r="Z913" s="87"/>
      <c r="AA913" s="87"/>
      <c r="AB913" s="2"/>
      <c r="AC913" s="2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</row>
    <row r="914" spans="1:205" s="4" customFormat="1">
      <c r="A914" s="6"/>
      <c r="B914" s="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2"/>
      <c r="U914" s="2"/>
      <c r="V914" s="90"/>
      <c r="W914" s="167"/>
      <c r="X914" s="145"/>
      <c r="Y914" s="90"/>
      <c r="Z914" s="87"/>
      <c r="AA914" s="87"/>
      <c r="AB914" s="2"/>
      <c r="AC914" s="2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</row>
    <row r="915" spans="1:205" s="4" customFormat="1">
      <c r="A915" s="6"/>
      <c r="B915" s="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2"/>
      <c r="U915" s="2"/>
      <c r="V915" s="90"/>
      <c r="W915" s="167"/>
      <c r="X915" s="145"/>
      <c r="Y915" s="90"/>
      <c r="Z915" s="87"/>
      <c r="AA915" s="87"/>
      <c r="AB915" s="2"/>
      <c r="AC915" s="2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</row>
    <row r="916" spans="1:205" s="4" customFormat="1">
      <c r="A916" s="6"/>
      <c r="B916" s="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2"/>
      <c r="U916" s="2"/>
      <c r="V916" s="90"/>
      <c r="W916" s="167"/>
      <c r="X916" s="145"/>
      <c r="Y916" s="90"/>
      <c r="Z916" s="87"/>
      <c r="AA916" s="87"/>
      <c r="AB916" s="2"/>
      <c r="AC916" s="2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</row>
    <row r="917" spans="1:205" s="4" customFormat="1">
      <c r="A917" s="6"/>
      <c r="B917" s="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2"/>
      <c r="U917" s="2"/>
      <c r="V917" s="90"/>
      <c r="W917" s="167"/>
      <c r="X917" s="145"/>
      <c r="Y917" s="90"/>
      <c r="Z917" s="87"/>
      <c r="AA917" s="87"/>
      <c r="AB917" s="2"/>
      <c r="AC917" s="2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</row>
    <row r="918" spans="1:205" s="4" customFormat="1">
      <c r="A918" s="6"/>
      <c r="B918" s="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2"/>
      <c r="U918" s="2"/>
      <c r="V918" s="90"/>
      <c r="W918" s="167"/>
      <c r="X918" s="145"/>
      <c r="Y918" s="90"/>
      <c r="Z918" s="87"/>
      <c r="AA918" s="87"/>
      <c r="AB918" s="2"/>
      <c r="AC918" s="2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</row>
    <row r="919" spans="1:205" s="4" customFormat="1">
      <c r="A919" s="6"/>
      <c r="B919" s="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2"/>
      <c r="U919" s="2"/>
      <c r="V919" s="90"/>
      <c r="W919" s="167"/>
      <c r="X919" s="145"/>
      <c r="Y919" s="90"/>
      <c r="Z919" s="87"/>
      <c r="AA919" s="87"/>
      <c r="AB919" s="2"/>
      <c r="AC919" s="2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</row>
    <row r="920" spans="1:205" s="4" customFormat="1">
      <c r="A920" s="6"/>
      <c r="B920" s="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2"/>
      <c r="U920" s="2"/>
      <c r="V920" s="90"/>
      <c r="W920" s="167"/>
      <c r="X920" s="145"/>
      <c r="Y920" s="90"/>
      <c r="Z920" s="87"/>
      <c r="AA920" s="87"/>
      <c r="AB920" s="2"/>
      <c r="AC920" s="2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</row>
    <row r="921" spans="1:205" s="4" customFormat="1">
      <c r="A921" s="6"/>
      <c r="B921" s="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2"/>
      <c r="U921" s="2"/>
      <c r="V921" s="90"/>
      <c r="W921" s="167"/>
      <c r="X921" s="145"/>
      <c r="Y921" s="90"/>
      <c r="Z921" s="87"/>
      <c r="AA921" s="87"/>
      <c r="AB921" s="2"/>
      <c r="AC921" s="2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</row>
    <row r="922" spans="1:205" s="4" customFormat="1">
      <c r="A922" s="6"/>
      <c r="B922" s="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2"/>
      <c r="U922" s="2"/>
      <c r="V922" s="90"/>
      <c r="W922" s="167"/>
      <c r="X922" s="145"/>
      <c r="Y922" s="90"/>
      <c r="Z922" s="87"/>
      <c r="AA922" s="87"/>
      <c r="AB922" s="2"/>
      <c r="AC922" s="2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</row>
    <row r="923" spans="1:205" s="4" customFormat="1">
      <c r="A923" s="6"/>
      <c r="B923" s="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2"/>
      <c r="U923" s="2"/>
      <c r="V923" s="90"/>
      <c r="W923" s="167"/>
      <c r="X923" s="145"/>
      <c r="Y923" s="90"/>
      <c r="Z923" s="87"/>
      <c r="AA923" s="87"/>
      <c r="AB923" s="2"/>
      <c r="AC923" s="2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</row>
    <row r="924" spans="1:205" s="4" customFormat="1">
      <c r="A924" s="6"/>
      <c r="B924" s="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2"/>
      <c r="U924" s="2"/>
      <c r="V924" s="90"/>
      <c r="W924" s="167"/>
      <c r="X924" s="145"/>
      <c r="Y924" s="90"/>
      <c r="Z924" s="87"/>
      <c r="AA924" s="87"/>
      <c r="AB924" s="2"/>
      <c r="AC924" s="2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</row>
    <row r="925" spans="1:205" s="4" customFormat="1">
      <c r="A925" s="6"/>
      <c r="B925" s="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2"/>
      <c r="U925" s="2"/>
      <c r="V925" s="90"/>
      <c r="W925" s="167"/>
      <c r="X925" s="145"/>
      <c r="Y925" s="90"/>
      <c r="Z925" s="87"/>
      <c r="AA925" s="87"/>
      <c r="AB925" s="2"/>
      <c r="AC925" s="2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</row>
    <row r="926" spans="1:205" s="4" customFormat="1">
      <c r="A926" s="6"/>
      <c r="B926" s="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2"/>
      <c r="U926" s="2"/>
      <c r="V926" s="90"/>
      <c r="W926" s="167"/>
      <c r="X926" s="145"/>
      <c r="Y926" s="90"/>
      <c r="Z926" s="87"/>
      <c r="AA926" s="87"/>
      <c r="AB926" s="2"/>
      <c r="AC926" s="2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</row>
    <row r="927" spans="1:205" s="4" customFormat="1">
      <c r="A927" s="6"/>
      <c r="B927" s="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2"/>
      <c r="U927" s="2"/>
      <c r="V927" s="90"/>
      <c r="W927" s="167"/>
      <c r="X927" s="145"/>
      <c r="Y927" s="90"/>
      <c r="Z927" s="87"/>
      <c r="AA927" s="87"/>
      <c r="AB927" s="2"/>
      <c r="AC927" s="2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</row>
    <row r="928" spans="1:205" s="4" customFormat="1">
      <c r="A928" s="6"/>
      <c r="B928" s="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2"/>
      <c r="U928" s="2"/>
      <c r="V928" s="90"/>
      <c r="W928" s="167"/>
      <c r="X928" s="145"/>
      <c r="Y928" s="90"/>
      <c r="Z928" s="87"/>
      <c r="AA928" s="87"/>
      <c r="AB928" s="2"/>
      <c r="AC928" s="2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</row>
    <row r="929" spans="1:205" s="4" customFormat="1">
      <c r="A929" s="6"/>
      <c r="B929" s="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2"/>
      <c r="U929" s="2"/>
      <c r="V929" s="90"/>
      <c r="W929" s="167"/>
      <c r="X929" s="145"/>
      <c r="Y929" s="90"/>
      <c r="Z929" s="87"/>
      <c r="AA929" s="87"/>
      <c r="AB929" s="2"/>
      <c r="AC929" s="2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</row>
    <row r="930" spans="1:205" s="4" customFormat="1">
      <c r="A930" s="6"/>
      <c r="B930" s="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2"/>
      <c r="U930" s="2"/>
      <c r="V930" s="90"/>
      <c r="W930" s="167"/>
      <c r="X930" s="145"/>
      <c r="Y930" s="90"/>
      <c r="Z930" s="87"/>
      <c r="AA930" s="87"/>
      <c r="AB930" s="2"/>
      <c r="AC930" s="2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</row>
    <row r="931" spans="1:205" s="4" customFormat="1">
      <c r="A931" s="6"/>
      <c r="B931" s="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2"/>
      <c r="U931" s="2"/>
      <c r="V931" s="90"/>
      <c r="W931" s="167"/>
      <c r="X931" s="145"/>
      <c r="Y931" s="90"/>
      <c r="Z931" s="87"/>
      <c r="AA931" s="87"/>
      <c r="AB931" s="2"/>
      <c r="AC931" s="2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</row>
    <row r="932" spans="1:205" s="4" customFormat="1">
      <c r="A932" s="6"/>
      <c r="B932" s="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2"/>
      <c r="U932" s="2"/>
      <c r="V932" s="90"/>
      <c r="W932" s="167"/>
      <c r="X932" s="145"/>
      <c r="Y932" s="90"/>
      <c r="Z932" s="87"/>
      <c r="AA932" s="87"/>
      <c r="AB932" s="2"/>
      <c r="AC932" s="2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</row>
    <row r="933" spans="1:205" s="4" customFormat="1">
      <c r="A933" s="6"/>
      <c r="B933" s="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2"/>
      <c r="U933" s="2"/>
      <c r="V933" s="90"/>
      <c r="W933" s="167"/>
      <c r="X933" s="145"/>
      <c r="Y933" s="90"/>
      <c r="Z933" s="87"/>
      <c r="AA933" s="87"/>
      <c r="AB933" s="2"/>
      <c r="AC933" s="2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</row>
    <row r="934" spans="1:205" s="4" customFormat="1">
      <c r="A934" s="6"/>
      <c r="B934" s="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2"/>
      <c r="U934" s="2"/>
      <c r="V934" s="90"/>
      <c r="W934" s="167"/>
      <c r="X934" s="145"/>
      <c r="Y934" s="90"/>
      <c r="Z934" s="87"/>
      <c r="AA934" s="87"/>
      <c r="AB934" s="2"/>
      <c r="AC934" s="2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</row>
    <row r="935" spans="1:205" s="4" customFormat="1">
      <c r="A935" s="6"/>
      <c r="B935" s="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2"/>
      <c r="U935" s="2"/>
      <c r="V935" s="90"/>
      <c r="W935" s="167"/>
      <c r="X935" s="145"/>
      <c r="Y935" s="90"/>
      <c r="Z935" s="87"/>
      <c r="AA935" s="87"/>
      <c r="AB935" s="2"/>
      <c r="AC935" s="2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</row>
    <row r="936" spans="1:205" s="4" customFormat="1">
      <c r="A936" s="6"/>
      <c r="B936" s="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2"/>
      <c r="U936" s="2"/>
      <c r="V936" s="90"/>
      <c r="W936" s="167"/>
      <c r="X936" s="145"/>
      <c r="Y936" s="90"/>
      <c r="Z936" s="87"/>
      <c r="AA936" s="87"/>
      <c r="AB936" s="2"/>
      <c r="AC936" s="2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</row>
    <row r="937" spans="1:205" s="4" customFormat="1">
      <c r="A937" s="6"/>
      <c r="B937" s="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2"/>
      <c r="U937" s="2"/>
      <c r="V937" s="90"/>
      <c r="W937" s="167"/>
      <c r="X937" s="145"/>
      <c r="Y937" s="90"/>
      <c r="Z937" s="87"/>
      <c r="AA937" s="87"/>
      <c r="AB937" s="2"/>
      <c r="AC937" s="2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</row>
    <row r="938" spans="1:205" s="4" customFormat="1">
      <c r="A938" s="6"/>
      <c r="B938" s="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2"/>
      <c r="U938" s="2"/>
      <c r="V938" s="90"/>
      <c r="W938" s="167"/>
      <c r="X938" s="145"/>
      <c r="Y938" s="90"/>
      <c r="Z938" s="87"/>
      <c r="AA938" s="87"/>
      <c r="AB938" s="2"/>
      <c r="AC938" s="2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</row>
    <row r="939" spans="1:205" s="4" customFormat="1">
      <c r="A939" s="6"/>
      <c r="B939" s="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2"/>
      <c r="U939" s="2"/>
      <c r="V939" s="90"/>
      <c r="W939" s="167"/>
      <c r="X939" s="145"/>
      <c r="Y939" s="90"/>
      <c r="Z939" s="87"/>
      <c r="AA939" s="87"/>
      <c r="AB939" s="2"/>
      <c r="AC939" s="2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</row>
    <row r="940" spans="1:205" s="4" customFormat="1">
      <c r="A940" s="6"/>
      <c r="B940" s="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2"/>
      <c r="U940" s="2"/>
      <c r="V940" s="90"/>
      <c r="W940" s="167"/>
      <c r="X940" s="145"/>
      <c r="Y940" s="90"/>
      <c r="Z940" s="87"/>
      <c r="AA940" s="87"/>
      <c r="AB940" s="2"/>
      <c r="AC940" s="2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</row>
    <row r="941" spans="1:205" s="4" customFormat="1">
      <c r="A941" s="6"/>
      <c r="B941" s="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2"/>
      <c r="U941" s="2"/>
      <c r="V941" s="90"/>
      <c r="W941" s="167"/>
      <c r="X941" s="145"/>
      <c r="Y941" s="90"/>
      <c r="Z941" s="87"/>
      <c r="AA941" s="87"/>
      <c r="AB941" s="2"/>
      <c r="AC941" s="2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</row>
    <row r="942" spans="1:205" s="4" customFormat="1">
      <c r="A942" s="6"/>
      <c r="B942" s="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2"/>
      <c r="U942" s="2"/>
      <c r="V942" s="90"/>
      <c r="W942" s="167"/>
      <c r="X942" s="145"/>
      <c r="Y942" s="90"/>
      <c r="Z942" s="87"/>
      <c r="AA942" s="87"/>
      <c r="AB942" s="2"/>
      <c r="AC942" s="2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</row>
    <row r="943" spans="1:205" s="4" customFormat="1">
      <c r="A943" s="6"/>
      <c r="B943" s="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2"/>
      <c r="U943" s="2"/>
      <c r="V943" s="90"/>
      <c r="W943" s="167"/>
      <c r="X943" s="145"/>
      <c r="Y943" s="90"/>
      <c r="Z943" s="87"/>
      <c r="AA943" s="87"/>
      <c r="AB943" s="2"/>
      <c r="AC943" s="2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</row>
    <row r="944" spans="1:205" s="4" customFormat="1">
      <c r="A944" s="6"/>
      <c r="B944" s="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2"/>
      <c r="U944" s="2"/>
      <c r="V944" s="90"/>
      <c r="W944" s="167"/>
      <c r="X944" s="145"/>
      <c r="Y944" s="90"/>
      <c r="Z944" s="87"/>
      <c r="AA944" s="87"/>
      <c r="AB944" s="2"/>
      <c r="AC944" s="2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</row>
    <row r="945" spans="1:205" s="4" customFormat="1">
      <c r="A945" s="6"/>
      <c r="B945" s="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2"/>
      <c r="U945" s="2"/>
      <c r="V945" s="90"/>
      <c r="W945" s="167"/>
      <c r="X945" s="145"/>
      <c r="Y945" s="90"/>
      <c r="Z945" s="87"/>
      <c r="AA945" s="87"/>
      <c r="AB945" s="2"/>
      <c r="AC945" s="2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</row>
    <row r="946" spans="1:205" s="4" customFormat="1">
      <c r="A946" s="6"/>
      <c r="B946" s="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2"/>
      <c r="U946" s="2"/>
      <c r="V946" s="90"/>
      <c r="W946" s="167"/>
      <c r="X946" s="145"/>
      <c r="Y946" s="90"/>
      <c r="Z946" s="87"/>
      <c r="AA946" s="87"/>
      <c r="AB946" s="2"/>
      <c r="AC946" s="2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</row>
    <row r="947" spans="1:205" s="4" customFormat="1">
      <c r="A947" s="6"/>
      <c r="B947" s="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2"/>
      <c r="U947" s="2"/>
      <c r="V947" s="90"/>
      <c r="W947" s="167"/>
      <c r="X947" s="145"/>
      <c r="Y947" s="90"/>
      <c r="Z947" s="87"/>
      <c r="AA947" s="87"/>
      <c r="AB947" s="2"/>
      <c r="AC947" s="2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</row>
    <row r="948" spans="1:205" s="4" customFormat="1">
      <c r="A948" s="6"/>
      <c r="B948" s="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2"/>
      <c r="U948" s="2"/>
      <c r="V948" s="90"/>
      <c r="W948" s="167"/>
      <c r="X948" s="145"/>
      <c r="Y948" s="90"/>
      <c r="Z948" s="87"/>
      <c r="AA948" s="87"/>
      <c r="AB948" s="2"/>
      <c r="AC948" s="2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</row>
    <row r="949" spans="1:205" s="4" customFormat="1">
      <c r="A949" s="6"/>
      <c r="B949" s="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2"/>
      <c r="U949" s="2"/>
      <c r="V949" s="90"/>
      <c r="W949" s="167"/>
      <c r="X949" s="145"/>
      <c r="Y949" s="90"/>
      <c r="Z949" s="87"/>
      <c r="AA949" s="87"/>
      <c r="AB949" s="2"/>
      <c r="AC949" s="2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</row>
    <row r="950" spans="1:205" s="4" customFormat="1">
      <c r="A950" s="6"/>
      <c r="B950" s="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2"/>
      <c r="U950" s="2"/>
      <c r="V950" s="90"/>
      <c r="W950" s="167"/>
      <c r="X950" s="145"/>
      <c r="Y950" s="90"/>
      <c r="Z950" s="87"/>
      <c r="AA950" s="87"/>
      <c r="AB950" s="2"/>
      <c r="AC950" s="2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</row>
    <row r="951" spans="1:205" s="4" customFormat="1">
      <c r="A951" s="6"/>
      <c r="B951" s="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2"/>
      <c r="U951" s="2"/>
      <c r="V951" s="90"/>
      <c r="W951" s="167"/>
      <c r="X951" s="145"/>
      <c r="Y951" s="90"/>
      <c r="Z951" s="87"/>
      <c r="AA951" s="87"/>
      <c r="AB951" s="2"/>
      <c r="AC951" s="2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</row>
    <row r="952" spans="1:205" s="4" customFormat="1">
      <c r="A952" s="6"/>
      <c r="B952" s="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2"/>
      <c r="U952" s="2"/>
      <c r="V952" s="90"/>
      <c r="W952" s="167"/>
      <c r="X952" s="145"/>
      <c r="Y952" s="90"/>
      <c r="Z952" s="87"/>
      <c r="AA952" s="87"/>
      <c r="AB952" s="2"/>
      <c r="AC952" s="2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</row>
    <row r="953" spans="1:205" s="4" customFormat="1">
      <c r="A953" s="6"/>
      <c r="B953" s="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2"/>
      <c r="U953" s="2"/>
      <c r="V953" s="90"/>
      <c r="W953" s="167"/>
      <c r="X953" s="145"/>
      <c r="Y953" s="90"/>
      <c r="Z953" s="87"/>
      <c r="AA953" s="87"/>
      <c r="AB953" s="2"/>
      <c r="AC953" s="2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</row>
    <row r="954" spans="1:205" s="4" customFormat="1">
      <c r="A954" s="6"/>
      <c r="B954" s="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2"/>
      <c r="U954" s="2"/>
      <c r="V954" s="90"/>
      <c r="W954" s="167"/>
      <c r="X954" s="145"/>
      <c r="Y954" s="90"/>
      <c r="Z954" s="87"/>
      <c r="AA954" s="87"/>
      <c r="AB954" s="2"/>
      <c r="AC954" s="2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</row>
    <row r="955" spans="1:205" s="4" customFormat="1">
      <c r="A955" s="6"/>
      <c r="B955" s="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2"/>
      <c r="U955" s="2"/>
      <c r="V955" s="90"/>
      <c r="W955" s="167"/>
      <c r="X955" s="145"/>
      <c r="Y955" s="90"/>
      <c r="Z955" s="87"/>
      <c r="AA955" s="87"/>
      <c r="AB955" s="2"/>
      <c r="AC955" s="2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</row>
    <row r="956" spans="1:205" s="4" customFormat="1">
      <c r="A956" s="6"/>
      <c r="B956" s="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2"/>
      <c r="U956" s="2"/>
      <c r="V956" s="90"/>
      <c r="W956" s="167"/>
      <c r="X956" s="145"/>
      <c r="Y956" s="90"/>
      <c r="Z956" s="87"/>
      <c r="AA956" s="87"/>
      <c r="AB956" s="2"/>
      <c r="AC956" s="2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</row>
    <row r="957" spans="1:205" s="4" customFormat="1">
      <c r="A957" s="6"/>
      <c r="B957" s="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2"/>
      <c r="U957" s="2"/>
      <c r="V957" s="90"/>
      <c r="W957" s="167"/>
      <c r="X957" s="145"/>
      <c r="Y957" s="90"/>
      <c r="Z957" s="87"/>
      <c r="AA957" s="87"/>
      <c r="AB957" s="2"/>
      <c r="AC957" s="2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</row>
    <row r="958" spans="1:205" s="4" customFormat="1">
      <c r="A958" s="6"/>
      <c r="B958" s="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2"/>
      <c r="U958" s="2"/>
      <c r="V958" s="90"/>
      <c r="W958" s="167"/>
      <c r="X958" s="145"/>
      <c r="Y958" s="90"/>
      <c r="Z958" s="87"/>
      <c r="AA958" s="87"/>
      <c r="AB958" s="2"/>
      <c r="AC958" s="2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</row>
    <row r="959" spans="1:205" s="4" customFormat="1">
      <c r="A959" s="6"/>
      <c r="B959" s="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2"/>
      <c r="U959" s="2"/>
      <c r="V959" s="90"/>
      <c r="W959" s="167"/>
      <c r="X959" s="145"/>
      <c r="Y959" s="90"/>
      <c r="Z959" s="87"/>
      <c r="AA959" s="87"/>
      <c r="AB959" s="2"/>
      <c r="AC959" s="2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</row>
    <row r="960" spans="1:205" s="4" customFormat="1">
      <c r="A960" s="6"/>
      <c r="B960" s="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2"/>
      <c r="U960" s="2"/>
      <c r="V960" s="90"/>
      <c r="W960" s="167"/>
      <c r="X960" s="145"/>
      <c r="Y960" s="90"/>
      <c r="Z960" s="87"/>
      <c r="AA960" s="87"/>
      <c r="AB960" s="2"/>
      <c r="AC960" s="2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</row>
    <row r="961" spans="1:205" s="4" customFormat="1">
      <c r="A961" s="6"/>
      <c r="B961" s="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2"/>
      <c r="U961" s="2"/>
      <c r="V961" s="90"/>
      <c r="W961" s="167"/>
      <c r="X961" s="145"/>
      <c r="Y961" s="90"/>
      <c r="Z961" s="87"/>
      <c r="AA961" s="87"/>
      <c r="AB961" s="2"/>
      <c r="AC961" s="2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</row>
    <row r="962" spans="1:205" s="4" customFormat="1">
      <c r="A962" s="6"/>
      <c r="B962" s="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2"/>
      <c r="U962" s="2"/>
      <c r="V962" s="90"/>
      <c r="W962" s="167"/>
      <c r="X962" s="145"/>
      <c r="Y962" s="90"/>
      <c r="Z962" s="87"/>
      <c r="AA962" s="87"/>
      <c r="AB962" s="2"/>
      <c r="AC962" s="2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</row>
    <row r="963" spans="1:205" s="4" customFormat="1">
      <c r="A963" s="6"/>
      <c r="B963" s="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2"/>
      <c r="U963" s="2"/>
      <c r="V963" s="90"/>
      <c r="W963" s="167"/>
      <c r="X963" s="145"/>
      <c r="Y963" s="90"/>
      <c r="Z963" s="87"/>
      <c r="AA963" s="87"/>
      <c r="AB963" s="2"/>
      <c r="AC963" s="2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</row>
    <row r="964" spans="1:205" s="4" customFormat="1">
      <c r="A964" s="6"/>
      <c r="B964" s="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2"/>
      <c r="U964" s="2"/>
      <c r="V964" s="90"/>
      <c r="W964" s="167"/>
      <c r="X964" s="145"/>
      <c r="Y964" s="90"/>
      <c r="Z964" s="87"/>
      <c r="AA964" s="87"/>
      <c r="AB964" s="2"/>
      <c r="AC964" s="2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</row>
    <row r="965" spans="1:205" s="4" customFormat="1">
      <c r="A965" s="6"/>
      <c r="B965" s="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2"/>
      <c r="U965" s="2"/>
      <c r="V965" s="90"/>
      <c r="W965" s="167"/>
      <c r="X965" s="145"/>
      <c r="Y965" s="90"/>
      <c r="Z965" s="87"/>
      <c r="AA965" s="87"/>
      <c r="AB965" s="2"/>
      <c r="AC965" s="2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</row>
    <row r="966" spans="1:205" s="4" customFormat="1">
      <c r="A966" s="6"/>
      <c r="B966" s="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2"/>
      <c r="U966" s="2"/>
      <c r="V966" s="90"/>
      <c r="W966" s="167"/>
      <c r="X966" s="145"/>
      <c r="Y966" s="90"/>
      <c r="Z966" s="87"/>
      <c r="AA966" s="87"/>
      <c r="AB966" s="2"/>
      <c r="AC966" s="2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</row>
    <row r="967" spans="1:205" s="4" customFormat="1">
      <c r="A967" s="6"/>
      <c r="B967" s="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2"/>
      <c r="U967" s="2"/>
      <c r="V967" s="90"/>
      <c r="W967" s="167"/>
      <c r="X967" s="145"/>
      <c r="Y967" s="90"/>
      <c r="Z967" s="87"/>
      <c r="AA967" s="87"/>
      <c r="AB967" s="2"/>
      <c r="AC967" s="2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</row>
    <row r="968" spans="1:205" s="4" customFormat="1">
      <c r="A968" s="6"/>
      <c r="B968" s="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2"/>
      <c r="U968" s="2"/>
      <c r="V968" s="90"/>
      <c r="W968" s="167"/>
      <c r="X968" s="145"/>
      <c r="Y968" s="90"/>
      <c r="Z968" s="87"/>
      <c r="AA968" s="87"/>
      <c r="AB968" s="2"/>
      <c r="AC968" s="2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</row>
    <row r="969" spans="1:205" s="4" customFormat="1">
      <c r="A969" s="6"/>
      <c r="B969" s="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2"/>
      <c r="U969" s="2"/>
      <c r="V969" s="90"/>
      <c r="W969" s="167"/>
      <c r="X969" s="145"/>
      <c r="Y969" s="90"/>
      <c r="Z969" s="87"/>
      <c r="AA969" s="87"/>
      <c r="AB969" s="2"/>
      <c r="AC969" s="2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</row>
    <row r="970" spans="1:205" s="4" customFormat="1">
      <c r="A970" s="6"/>
      <c r="B970" s="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2"/>
      <c r="U970" s="2"/>
      <c r="V970" s="90"/>
      <c r="W970" s="167"/>
      <c r="X970" s="145"/>
      <c r="Y970" s="90"/>
      <c r="Z970" s="87"/>
      <c r="AA970" s="87"/>
      <c r="AB970" s="2"/>
      <c r="AC970" s="2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</row>
    <row r="971" spans="1:205" s="4" customFormat="1">
      <c r="A971" s="6"/>
      <c r="B971" s="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2"/>
      <c r="U971" s="2"/>
      <c r="V971" s="90"/>
      <c r="W971" s="167"/>
      <c r="X971" s="145"/>
      <c r="Y971" s="90"/>
      <c r="Z971" s="87"/>
      <c r="AA971" s="87"/>
      <c r="AB971" s="2"/>
      <c r="AC971" s="2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</row>
    <row r="972" spans="1:205" s="4" customFormat="1">
      <c r="A972" s="6"/>
      <c r="B972" s="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2"/>
      <c r="U972" s="2"/>
      <c r="V972" s="90"/>
      <c r="W972" s="167"/>
      <c r="X972" s="145"/>
      <c r="Y972" s="90"/>
      <c r="Z972" s="87"/>
      <c r="AA972" s="87"/>
      <c r="AB972" s="2"/>
      <c r="AC972" s="2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</row>
    <row r="973" spans="1:205" s="4" customFormat="1">
      <c r="A973" s="6"/>
      <c r="B973" s="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2"/>
      <c r="U973" s="2"/>
      <c r="V973" s="90"/>
      <c r="W973" s="167"/>
      <c r="X973" s="145"/>
      <c r="Y973" s="90"/>
      <c r="Z973" s="87"/>
      <c r="AA973" s="87"/>
      <c r="AB973" s="2"/>
      <c r="AC973" s="2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</row>
    <row r="974" spans="1:205" s="4" customFormat="1">
      <c r="A974" s="6"/>
      <c r="B974" s="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2"/>
      <c r="U974" s="2"/>
      <c r="V974" s="90"/>
      <c r="W974" s="167"/>
      <c r="X974" s="145"/>
      <c r="Y974" s="90"/>
      <c r="Z974" s="87"/>
      <c r="AA974" s="87"/>
      <c r="AB974" s="2"/>
      <c r="AC974" s="2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</row>
    <row r="975" spans="1:205" s="4" customFormat="1">
      <c r="A975" s="6"/>
      <c r="B975" s="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2"/>
      <c r="U975" s="2"/>
      <c r="V975" s="90"/>
      <c r="W975" s="167"/>
      <c r="X975" s="145"/>
      <c r="Y975" s="90"/>
      <c r="Z975" s="87"/>
      <c r="AA975" s="87"/>
      <c r="AB975" s="2"/>
      <c r="AC975" s="2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</row>
    <row r="976" spans="1:205" s="4" customFormat="1">
      <c r="A976" s="6"/>
      <c r="B976" s="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2"/>
      <c r="U976" s="2"/>
      <c r="V976" s="90"/>
      <c r="W976" s="167"/>
      <c r="X976" s="145"/>
      <c r="Y976" s="90"/>
      <c r="Z976" s="87"/>
      <c r="AA976" s="87"/>
      <c r="AB976" s="2"/>
      <c r="AC976" s="2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</row>
    <row r="977" spans="1:205" s="4" customFormat="1">
      <c r="A977" s="6"/>
      <c r="B977" s="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2"/>
      <c r="U977" s="2"/>
      <c r="V977" s="90"/>
      <c r="W977" s="167"/>
      <c r="X977" s="145"/>
      <c r="Y977" s="90"/>
      <c r="Z977" s="87"/>
      <c r="AA977" s="87"/>
      <c r="AB977" s="2"/>
      <c r="AC977" s="2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</row>
    <row r="978" spans="1:205" s="4" customFormat="1">
      <c r="A978" s="6"/>
      <c r="B978" s="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2"/>
      <c r="U978" s="2"/>
      <c r="V978" s="90"/>
      <c r="W978" s="167"/>
      <c r="X978" s="145"/>
      <c r="Y978" s="90"/>
      <c r="Z978" s="87"/>
      <c r="AA978" s="87"/>
      <c r="AB978" s="2"/>
      <c r="AC978" s="2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</row>
    <row r="979" spans="1:205" s="4" customFormat="1">
      <c r="A979" s="6"/>
      <c r="B979" s="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2"/>
      <c r="U979" s="2"/>
      <c r="V979" s="90"/>
      <c r="W979" s="167"/>
      <c r="X979" s="145"/>
      <c r="Y979" s="90"/>
      <c r="Z979" s="87"/>
      <c r="AA979" s="87"/>
      <c r="AB979" s="2"/>
      <c r="AC979" s="2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</row>
    <row r="980" spans="1:205" s="4" customFormat="1">
      <c r="A980" s="6"/>
      <c r="B980" s="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2"/>
      <c r="U980" s="2"/>
      <c r="V980" s="90"/>
      <c r="W980" s="167"/>
      <c r="X980" s="145"/>
      <c r="Y980" s="90"/>
      <c r="Z980" s="87"/>
      <c r="AA980" s="87"/>
      <c r="AB980" s="2"/>
      <c r="AC980" s="2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</row>
    <row r="981" spans="1:205" s="4" customFormat="1">
      <c r="A981" s="6"/>
      <c r="B981" s="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2"/>
      <c r="U981" s="2"/>
      <c r="V981" s="90"/>
      <c r="W981" s="167"/>
      <c r="X981" s="145"/>
      <c r="Y981" s="90"/>
      <c r="Z981" s="87"/>
      <c r="AA981" s="87"/>
      <c r="AB981" s="2"/>
      <c r="AC981" s="2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</row>
    <row r="982" spans="1:205" s="4" customFormat="1">
      <c r="A982" s="6"/>
      <c r="B982" s="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2"/>
      <c r="U982" s="2"/>
      <c r="V982" s="90"/>
      <c r="W982" s="167"/>
      <c r="X982" s="145"/>
      <c r="Y982" s="90"/>
      <c r="Z982" s="87"/>
      <c r="AA982" s="87"/>
      <c r="AB982" s="2"/>
      <c r="AC982" s="2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</row>
    <row r="983" spans="1:205" s="4" customFormat="1">
      <c r="A983" s="6"/>
      <c r="B983" s="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2"/>
      <c r="U983" s="2"/>
      <c r="V983" s="90"/>
      <c r="W983" s="167"/>
      <c r="X983" s="145"/>
      <c r="Y983" s="90"/>
      <c r="Z983" s="87"/>
      <c r="AA983" s="87"/>
      <c r="AB983" s="2"/>
      <c r="AC983" s="2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</row>
    <row r="984" spans="1:205" s="4" customFormat="1">
      <c r="A984" s="6"/>
      <c r="B984" s="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2"/>
      <c r="U984" s="2"/>
      <c r="V984" s="90"/>
      <c r="W984" s="167"/>
      <c r="X984" s="145"/>
      <c r="Y984" s="90"/>
      <c r="Z984" s="87"/>
      <c r="AA984" s="87"/>
      <c r="AB984" s="2"/>
      <c r="AC984" s="2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</row>
    <row r="985" spans="1:205" s="4" customFormat="1">
      <c r="A985" s="6"/>
      <c r="B985" s="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2"/>
      <c r="U985" s="2"/>
      <c r="V985" s="90"/>
      <c r="W985" s="167"/>
      <c r="X985" s="145"/>
      <c r="Y985" s="90"/>
      <c r="Z985" s="87"/>
      <c r="AA985" s="87"/>
      <c r="AB985" s="2"/>
      <c r="AC985" s="2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</row>
    <row r="986" spans="1:205" s="4" customFormat="1">
      <c r="A986" s="6"/>
      <c r="B986" s="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2"/>
      <c r="U986" s="2"/>
      <c r="V986" s="90"/>
      <c r="W986" s="167"/>
      <c r="X986" s="145"/>
      <c r="Y986" s="90"/>
      <c r="Z986" s="87"/>
      <c r="AA986" s="87"/>
      <c r="AB986" s="2"/>
      <c r="AC986" s="2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</row>
    <row r="987" spans="1:205" s="4" customFormat="1">
      <c r="A987" s="6"/>
      <c r="B987" s="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2"/>
      <c r="U987" s="2"/>
      <c r="V987" s="90"/>
      <c r="W987" s="167"/>
      <c r="X987" s="145"/>
      <c r="Y987" s="90"/>
      <c r="Z987" s="87"/>
      <c r="AA987" s="87"/>
      <c r="AB987" s="2"/>
      <c r="AC987" s="2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</row>
    <row r="988" spans="1:205" s="4" customFormat="1">
      <c r="A988" s="6"/>
      <c r="B988" s="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2"/>
      <c r="U988" s="2"/>
      <c r="V988" s="90"/>
      <c r="W988" s="167"/>
      <c r="X988" s="145"/>
      <c r="Y988" s="90"/>
      <c r="Z988" s="87"/>
      <c r="AA988" s="87"/>
      <c r="AB988" s="2"/>
      <c r="AC988" s="2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</row>
    <row r="989" spans="1:205" s="4" customFormat="1">
      <c r="A989" s="6"/>
      <c r="B989" s="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2"/>
      <c r="U989" s="2"/>
      <c r="V989" s="90"/>
      <c r="W989" s="167"/>
      <c r="X989" s="145"/>
      <c r="Y989" s="90"/>
      <c r="Z989" s="87"/>
      <c r="AA989" s="87"/>
      <c r="AB989" s="2"/>
      <c r="AC989" s="2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</row>
    <row r="990" spans="1:205" s="4" customFormat="1">
      <c r="A990" s="6"/>
      <c r="B990" s="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2"/>
      <c r="U990" s="2"/>
      <c r="V990" s="90"/>
      <c r="W990" s="167"/>
      <c r="X990" s="145"/>
      <c r="Y990" s="90"/>
      <c r="Z990" s="87"/>
      <c r="AA990" s="87"/>
      <c r="AB990" s="2"/>
      <c r="AC990" s="2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</row>
    <row r="991" spans="1:205" s="4" customFormat="1">
      <c r="A991" s="6"/>
      <c r="B991" s="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2"/>
      <c r="U991" s="2"/>
      <c r="V991" s="90"/>
      <c r="W991" s="167"/>
      <c r="X991" s="145"/>
      <c r="Y991" s="90"/>
      <c r="Z991" s="87"/>
      <c r="AA991" s="87"/>
      <c r="AB991" s="2"/>
      <c r="AC991" s="2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</row>
    <row r="992" spans="1:205" s="4" customFormat="1">
      <c r="A992" s="6"/>
      <c r="B992" s="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2"/>
      <c r="U992" s="2"/>
      <c r="V992" s="90"/>
      <c r="W992" s="167"/>
      <c r="X992" s="145"/>
      <c r="Y992" s="90"/>
      <c r="Z992" s="87"/>
      <c r="AA992" s="87"/>
      <c r="AB992" s="2"/>
      <c r="AC992" s="2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</row>
    <row r="993" spans="1:205" s="4" customFormat="1">
      <c r="A993" s="6"/>
      <c r="B993" s="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2"/>
      <c r="U993" s="2"/>
      <c r="V993" s="90"/>
      <c r="W993" s="167"/>
      <c r="X993" s="145"/>
      <c r="Y993" s="90"/>
      <c r="Z993" s="87"/>
      <c r="AA993" s="87"/>
      <c r="AB993" s="2"/>
      <c r="AC993" s="2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</row>
    <row r="994" spans="1:205" s="4" customFormat="1">
      <c r="A994" s="6"/>
      <c r="B994" s="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2"/>
      <c r="U994" s="2"/>
      <c r="V994" s="90"/>
      <c r="W994" s="167"/>
      <c r="X994" s="145"/>
      <c r="Y994" s="90"/>
      <c r="Z994" s="87"/>
      <c r="AA994" s="87"/>
      <c r="AB994" s="2"/>
      <c r="AC994" s="2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</row>
    <row r="995" spans="1:205" s="4" customFormat="1">
      <c r="A995" s="6"/>
      <c r="B995" s="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2"/>
      <c r="U995" s="2"/>
      <c r="V995" s="90"/>
      <c r="W995" s="167"/>
      <c r="X995" s="145"/>
      <c r="Y995" s="90"/>
      <c r="Z995" s="87"/>
      <c r="AA995" s="87"/>
      <c r="AB995" s="2"/>
      <c r="AC995" s="2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</row>
    <row r="996" spans="1:205" s="4" customFormat="1">
      <c r="A996" s="6"/>
      <c r="B996" s="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2"/>
      <c r="U996" s="2"/>
      <c r="V996" s="90"/>
      <c r="W996" s="167"/>
      <c r="X996" s="145"/>
      <c r="Y996" s="90"/>
      <c r="Z996" s="87"/>
      <c r="AA996" s="87"/>
      <c r="AB996" s="2"/>
      <c r="AC996" s="2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</row>
    <row r="997" spans="1:205" s="4" customFormat="1">
      <c r="A997" s="6"/>
      <c r="B997" s="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2"/>
      <c r="U997" s="2"/>
      <c r="V997" s="90"/>
      <c r="W997" s="167"/>
      <c r="X997" s="145"/>
      <c r="Y997" s="90"/>
      <c r="Z997" s="87"/>
      <c r="AA997" s="87"/>
      <c r="AB997" s="2"/>
      <c r="AC997" s="2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</row>
    <row r="998" spans="1:205" s="4" customFormat="1">
      <c r="A998" s="6"/>
      <c r="B998" s="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2"/>
      <c r="U998" s="2"/>
      <c r="V998" s="90"/>
      <c r="W998" s="167"/>
      <c r="X998" s="145"/>
      <c r="Y998" s="90"/>
      <c r="Z998" s="87"/>
      <c r="AA998" s="87"/>
      <c r="AB998" s="2"/>
      <c r="AC998" s="2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</row>
    <row r="999" spans="1:205" s="4" customFormat="1">
      <c r="A999" s="6"/>
      <c r="B999" s="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2"/>
      <c r="U999" s="2"/>
      <c r="V999" s="90"/>
      <c r="W999" s="167"/>
      <c r="X999" s="145"/>
      <c r="Y999" s="90"/>
      <c r="Z999" s="87"/>
      <c r="AA999" s="87"/>
      <c r="AB999" s="2"/>
      <c r="AC999" s="2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</row>
    <row r="1000" spans="1:205" s="4" customFormat="1">
      <c r="A1000" s="6"/>
      <c r="B1000" s="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2"/>
      <c r="U1000" s="2"/>
      <c r="V1000" s="90"/>
      <c r="W1000" s="167"/>
      <c r="X1000" s="145"/>
      <c r="Y1000" s="90"/>
      <c r="Z1000" s="87"/>
      <c r="AA1000" s="87"/>
      <c r="AB1000" s="2"/>
      <c r="AC1000" s="2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</row>
    <row r="1001" spans="1:205" s="4" customFormat="1">
      <c r="A1001" s="6"/>
      <c r="B1001" s="6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2"/>
      <c r="U1001" s="2"/>
      <c r="V1001" s="90"/>
      <c r="W1001" s="167"/>
      <c r="X1001" s="145"/>
      <c r="Y1001" s="90"/>
      <c r="Z1001" s="87"/>
      <c r="AA1001" s="87"/>
      <c r="AB1001" s="2"/>
      <c r="AC1001" s="2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</row>
    <row r="1002" spans="1:205" s="4" customFormat="1">
      <c r="A1002" s="6"/>
      <c r="B1002" s="6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2"/>
      <c r="U1002" s="2"/>
      <c r="V1002" s="90"/>
      <c r="W1002" s="167"/>
      <c r="X1002" s="145"/>
      <c r="Y1002" s="90"/>
      <c r="Z1002" s="87"/>
      <c r="AA1002" s="87"/>
      <c r="AB1002" s="2"/>
      <c r="AC1002" s="2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</row>
    <row r="1003" spans="1:205" s="4" customFormat="1">
      <c r="A1003" s="6"/>
      <c r="B1003" s="6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2"/>
      <c r="U1003" s="2"/>
      <c r="V1003" s="90"/>
      <c r="W1003" s="167"/>
      <c r="X1003" s="145"/>
      <c r="Y1003" s="90"/>
      <c r="Z1003" s="87"/>
      <c r="AA1003" s="87"/>
      <c r="AB1003" s="2"/>
      <c r="AC1003" s="2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</row>
    <row r="1004" spans="1:205" s="4" customFormat="1">
      <c r="A1004" s="6"/>
      <c r="B1004" s="6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2"/>
      <c r="U1004" s="2"/>
      <c r="V1004" s="90"/>
      <c r="W1004" s="167"/>
      <c r="X1004" s="145"/>
      <c r="Y1004" s="90"/>
      <c r="Z1004" s="87"/>
      <c r="AA1004" s="87"/>
      <c r="AB1004" s="2"/>
      <c r="AC1004" s="2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</row>
    <row r="1005" spans="1:205" s="4" customFormat="1">
      <c r="A1005" s="6"/>
      <c r="B1005" s="6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2"/>
      <c r="U1005" s="2"/>
      <c r="V1005" s="90"/>
      <c r="W1005" s="167"/>
      <c r="X1005" s="145"/>
      <c r="Y1005" s="90"/>
      <c r="Z1005" s="87"/>
      <c r="AA1005" s="87"/>
      <c r="AB1005" s="2"/>
      <c r="AC1005" s="2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</row>
    <row r="1006" spans="1:205" s="4" customFormat="1">
      <c r="A1006" s="6"/>
      <c r="B1006" s="6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2"/>
      <c r="U1006" s="2"/>
      <c r="V1006" s="90"/>
      <c r="W1006" s="167"/>
      <c r="X1006" s="145"/>
      <c r="Y1006" s="90"/>
      <c r="Z1006" s="87"/>
      <c r="AA1006" s="87"/>
      <c r="AB1006" s="2"/>
      <c r="AC1006" s="2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</row>
    <row r="1007" spans="1:205" s="4" customFormat="1">
      <c r="A1007" s="6"/>
      <c r="B1007" s="6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2"/>
      <c r="U1007" s="2"/>
      <c r="V1007" s="90"/>
      <c r="W1007" s="167"/>
      <c r="X1007" s="145"/>
      <c r="Y1007" s="90"/>
      <c r="Z1007" s="87"/>
      <c r="AA1007" s="87"/>
      <c r="AB1007" s="2"/>
      <c r="AC1007" s="2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</row>
    <row r="1008" spans="1:205" s="4" customFormat="1">
      <c r="A1008" s="6"/>
      <c r="B1008" s="6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2"/>
      <c r="U1008" s="2"/>
      <c r="V1008" s="90"/>
      <c r="W1008" s="167"/>
      <c r="X1008" s="145"/>
      <c r="Y1008" s="90"/>
      <c r="Z1008" s="87"/>
      <c r="AA1008" s="87"/>
      <c r="AB1008" s="2"/>
      <c r="AC1008" s="2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</row>
    <row r="1009" spans="1:205" s="4" customFormat="1">
      <c r="A1009" s="6"/>
      <c r="B1009" s="6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2"/>
      <c r="U1009" s="2"/>
      <c r="V1009" s="90"/>
      <c r="W1009" s="167"/>
      <c r="X1009" s="145"/>
      <c r="Y1009" s="90"/>
      <c r="Z1009" s="87"/>
      <c r="AA1009" s="87"/>
      <c r="AB1009" s="2"/>
      <c r="AC1009" s="2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</row>
    <row r="1010" spans="1:205" s="4" customFormat="1">
      <c r="A1010" s="6"/>
      <c r="B1010" s="6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2"/>
      <c r="U1010" s="2"/>
      <c r="V1010" s="90"/>
      <c r="W1010" s="167"/>
      <c r="X1010" s="145"/>
      <c r="Y1010" s="90"/>
      <c r="Z1010" s="87"/>
      <c r="AA1010" s="87"/>
      <c r="AB1010" s="2"/>
      <c r="AC1010" s="2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</row>
    <row r="1011" spans="1:205" s="4" customFormat="1">
      <c r="A1011" s="6"/>
      <c r="B1011" s="6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2"/>
      <c r="U1011" s="2"/>
      <c r="V1011" s="90"/>
      <c r="W1011" s="167"/>
      <c r="X1011" s="145"/>
      <c r="Y1011" s="90"/>
      <c r="Z1011" s="87"/>
      <c r="AA1011" s="87"/>
      <c r="AB1011" s="2"/>
      <c r="AC1011" s="2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</row>
    <row r="1012" spans="1:205" s="4" customFormat="1">
      <c r="A1012" s="6"/>
      <c r="B1012" s="6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2"/>
      <c r="U1012" s="2"/>
      <c r="V1012" s="90"/>
      <c r="W1012" s="167"/>
      <c r="X1012" s="145"/>
      <c r="Y1012" s="90"/>
      <c r="Z1012" s="87"/>
      <c r="AA1012" s="87"/>
      <c r="AB1012" s="2"/>
      <c r="AC1012" s="2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</row>
    <row r="1013" spans="1:205" s="4" customFormat="1">
      <c r="A1013" s="6"/>
      <c r="B1013" s="6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2"/>
      <c r="U1013" s="2"/>
      <c r="V1013" s="90"/>
      <c r="W1013" s="167"/>
      <c r="X1013" s="145"/>
      <c r="Y1013" s="90"/>
      <c r="Z1013" s="87"/>
      <c r="AA1013" s="87"/>
      <c r="AB1013" s="2"/>
      <c r="AC1013" s="2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</row>
    <row r="1014" spans="1:205" s="4" customFormat="1">
      <c r="A1014" s="6"/>
      <c r="B1014" s="6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2"/>
      <c r="U1014" s="2"/>
      <c r="V1014" s="90"/>
      <c r="W1014" s="167"/>
      <c r="X1014" s="145"/>
      <c r="Y1014" s="90"/>
      <c r="Z1014" s="87"/>
      <c r="AA1014" s="87"/>
      <c r="AB1014" s="2"/>
      <c r="AC1014" s="2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</row>
    <row r="1015" spans="1:205" s="4" customFormat="1">
      <c r="A1015" s="6"/>
      <c r="B1015" s="6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2"/>
      <c r="U1015" s="2"/>
      <c r="V1015" s="90"/>
      <c r="W1015" s="167"/>
      <c r="X1015" s="145"/>
      <c r="Y1015" s="90"/>
      <c r="Z1015" s="87"/>
      <c r="AA1015" s="87"/>
      <c r="AB1015" s="2"/>
      <c r="AC1015" s="2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</row>
    <row r="1016" spans="1:205" s="4" customFormat="1">
      <c r="A1016" s="6"/>
      <c r="B1016" s="6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2"/>
      <c r="U1016" s="2"/>
      <c r="V1016" s="90"/>
      <c r="W1016" s="167"/>
      <c r="X1016" s="145"/>
      <c r="Y1016" s="90"/>
      <c r="Z1016" s="87"/>
      <c r="AA1016" s="87"/>
      <c r="AB1016" s="2"/>
      <c r="AC1016" s="2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</row>
    <row r="1017" spans="1:205" s="4" customFormat="1">
      <c r="A1017" s="6"/>
      <c r="B1017" s="6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2"/>
      <c r="U1017" s="2"/>
      <c r="V1017" s="90"/>
      <c r="W1017" s="167"/>
      <c r="X1017" s="145"/>
      <c r="Y1017" s="90"/>
      <c r="Z1017" s="87"/>
      <c r="AA1017" s="87"/>
      <c r="AB1017" s="2"/>
      <c r="AC1017" s="2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</row>
    <row r="1018" spans="1:205" s="4" customFormat="1">
      <c r="A1018" s="6"/>
      <c r="B1018" s="6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2"/>
      <c r="U1018" s="2"/>
      <c r="V1018" s="90"/>
      <c r="W1018" s="167"/>
      <c r="X1018" s="145"/>
      <c r="Y1018" s="90"/>
      <c r="Z1018" s="87"/>
      <c r="AA1018" s="87"/>
      <c r="AB1018" s="2"/>
      <c r="AC1018" s="2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</row>
    <row r="1019" spans="1:205" s="4" customFormat="1">
      <c r="A1019" s="6"/>
      <c r="B1019" s="6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2"/>
      <c r="U1019" s="2"/>
      <c r="V1019" s="90"/>
      <c r="W1019" s="167"/>
      <c r="X1019" s="145"/>
      <c r="Y1019" s="90"/>
      <c r="Z1019" s="87"/>
      <c r="AA1019" s="87"/>
      <c r="AB1019" s="2"/>
      <c r="AC1019" s="2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</row>
    <row r="1020" spans="1:205" s="4" customFormat="1">
      <c r="A1020" s="6"/>
      <c r="B1020" s="6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2"/>
      <c r="U1020" s="2"/>
      <c r="V1020" s="90"/>
      <c r="W1020" s="167"/>
      <c r="X1020" s="145"/>
      <c r="Y1020" s="90"/>
      <c r="Z1020" s="87"/>
      <c r="AA1020" s="87"/>
      <c r="AB1020" s="2"/>
      <c r="AC1020" s="2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</row>
    <row r="1021" spans="1:205" s="4" customFormat="1">
      <c r="A1021" s="6"/>
      <c r="B1021" s="6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2"/>
      <c r="U1021" s="2"/>
      <c r="V1021" s="90"/>
      <c r="W1021" s="167"/>
      <c r="X1021" s="145"/>
      <c r="Y1021" s="90"/>
      <c r="Z1021" s="87"/>
      <c r="AA1021" s="87"/>
      <c r="AB1021" s="2"/>
      <c r="AC1021" s="2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</row>
    <row r="1022" spans="1:205" s="4" customFormat="1">
      <c r="A1022" s="6"/>
      <c r="B1022" s="6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2"/>
      <c r="U1022" s="2"/>
      <c r="V1022" s="90"/>
      <c r="W1022" s="167"/>
      <c r="X1022" s="145"/>
      <c r="Y1022" s="90"/>
      <c r="Z1022" s="87"/>
      <c r="AA1022" s="87"/>
      <c r="AB1022" s="2"/>
      <c r="AC1022" s="2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</row>
    <row r="1023" spans="1:205" s="4" customFormat="1">
      <c r="A1023" s="6"/>
      <c r="B1023" s="6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2"/>
      <c r="U1023" s="2"/>
      <c r="V1023" s="90"/>
      <c r="W1023" s="167"/>
      <c r="X1023" s="145"/>
      <c r="Y1023" s="90"/>
      <c r="Z1023" s="87"/>
      <c r="AA1023" s="87"/>
      <c r="AB1023" s="2"/>
      <c r="AC1023" s="2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</row>
    <row r="1024" spans="1:205" s="4" customFormat="1">
      <c r="A1024" s="6"/>
      <c r="B1024" s="6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2"/>
      <c r="U1024" s="2"/>
      <c r="V1024" s="90"/>
      <c r="W1024" s="167"/>
      <c r="X1024" s="145"/>
      <c r="Y1024" s="90"/>
      <c r="Z1024" s="87"/>
      <c r="AA1024" s="87"/>
      <c r="AB1024" s="2"/>
      <c r="AC1024" s="2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</row>
    <row r="1025" spans="1:205" s="4" customFormat="1">
      <c r="A1025" s="6"/>
      <c r="B1025" s="6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2"/>
      <c r="U1025" s="2"/>
      <c r="V1025" s="90"/>
      <c r="W1025" s="167"/>
      <c r="X1025" s="145"/>
      <c r="Y1025" s="90"/>
      <c r="Z1025" s="87"/>
      <c r="AA1025" s="87"/>
      <c r="AB1025" s="2"/>
      <c r="AC1025" s="2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</row>
    <row r="1026" spans="1:205" s="4" customFormat="1">
      <c r="A1026" s="6"/>
      <c r="B1026" s="6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2"/>
      <c r="U1026" s="2"/>
      <c r="V1026" s="90"/>
      <c r="W1026" s="167"/>
      <c r="X1026" s="145"/>
      <c r="Y1026" s="90"/>
      <c r="Z1026" s="87"/>
      <c r="AA1026" s="87"/>
      <c r="AB1026" s="2"/>
      <c r="AC1026" s="2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</row>
    <row r="1027" spans="1:205" s="4" customFormat="1">
      <c r="A1027" s="6"/>
      <c r="B1027" s="6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2"/>
      <c r="U1027" s="2"/>
      <c r="V1027" s="90"/>
      <c r="W1027" s="167"/>
      <c r="X1027" s="145"/>
      <c r="Y1027" s="90"/>
      <c r="Z1027" s="87"/>
      <c r="AA1027" s="87"/>
      <c r="AB1027" s="2"/>
      <c r="AC1027" s="2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</row>
    <row r="1028" spans="1:205" s="4" customFormat="1">
      <c r="A1028" s="6"/>
      <c r="B1028" s="6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2"/>
      <c r="U1028" s="2"/>
      <c r="V1028" s="90"/>
      <c r="W1028" s="167"/>
      <c r="X1028" s="145"/>
      <c r="Y1028" s="90"/>
      <c r="Z1028" s="87"/>
      <c r="AA1028" s="87"/>
      <c r="AB1028" s="2"/>
      <c r="AC1028" s="2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</row>
    <row r="1029" spans="1:205" s="4" customFormat="1">
      <c r="A1029" s="6"/>
      <c r="B1029" s="6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2"/>
      <c r="U1029" s="2"/>
      <c r="V1029" s="90"/>
      <c r="W1029" s="167"/>
      <c r="X1029" s="145"/>
      <c r="Y1029" s="90"/>
      <c r="Z1029" s="87"/>
      <c r="AA1029" s="87"/>
      <c r="AB1029" s="2"/>
      <c r="AC1029" s="2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</row>
    <row r="1030" spans="1:205" s="4" customFormat="1">
      <c r="A1030" s="6"/>
      <c r="B1030" s="6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2"/>
      <c r="U1030" s="2"/>
      <c r="V1030" s="90"/>
      <c r="W1030" s="167"/>
      <c r="X1030" s="145"/>
      <c r="Y1030" s="90"/>
      <c r="Z1030" s="87"/>
      <c r="AA1030" s="87"/>
      <c r="AB1030" s="2"/>
      <c r="AC1030" s="2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</row>
    <row r="1031" spans="1:205" s="4" customFormat="1">
      <c r="A1031" s="6"/>
      <c r="B1031" s="6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2"/>
      <c r="U1031" s="2"/>
      <c r="V1031" s="90"/>
      <c r="W1031" s="167"/>
      <c r="X1031" s="145"/>
      <c r="Y1031" s="90"/>
      <c r="Z1031" s="87"/>
      <c r="AA1031" s="87"/>
      <c r="AB1031" s="2"/>
      <c r="AC1031" s="2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</row>
    <row r="1032" spans="1:205" s="4" customFormat="1">
      <c r="A1032" s="6"/>
      <c r="B1032" s="6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2"/>
      <c r="U1032" s="2"/>
      <c r="V1032" s="90"/>
      <c r="W1032" s="167"/>
      <c r="X1032" s="145"/>
      <c r="Y1032" s="90"/>
      <c r="Z1032" s="87"/>
      <c r="AA1032" s="87"/>
      <c r="AB1032" s="2"/>
      <c r="AC1032" s="2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</row>
    <row r="1033" spans="1:205" s="4" customFormat="1">
      <c r="A1033" s="6"/>
      <c r="B1033" s="6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2"/>
      <c r="U1033" s="2"/>
      <c r="V1033" s="90"/>
      <c r="W1033" s="167"/>
      <c r="X1033" s="145"/>
      <c r="Y1033" s="90"/>
      <c r="Z1033" s="87"/>
      <c r="AA1033" s="87"/>
      <c r="AB1033" s="2"/>
      <c r="AC1033" s="2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</row>
    <row r="1034" spans="1:205" s="4" customFormat="1">
      <c r="A1034" s="6"/>
      <c r="B1034" s="6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2"/>
      <c r="U1034" s="2"/>
      <c r="V1034" s="90"/>
      <c r="W1034" s="167"/>
      <c r="X1034" s="145"/>
      <c r="Y1034" s="90"/>
      <c r="Z1034" s="87"/>
      <c r="AA1034" s="87"/>
      <c r="AB1034" s="2"/>
      <c r="AC1034" s="2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</row>
    <row r="1035" spans="1:205" s="4" customFormat="1">
      <c r="A1035" s="6"/>
      <c r="B1035" s="6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2"/>
      <c r="U1035" s="2"/>
      <c r="V1035" s="90"/>
      <c r="W1035" s="167"/>
      <c r="X1035" s="145"/>
      <c r="Y1035" s="90"/>
      <c r="Z1035" s="87"/>
      <c r="AA1035" s="87"/>
      <c r="AB1035" s="2"/>
      <c r="AC1035" s="2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</row>
    <row r="1036" spans="1:205" s="4" customFormat="1">
      <c r="A1036" s="6"/>
      <c r="B1036" s="6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2"/>
      <c r="U1036" s="2"/>
      <c r="V1036" s="90"/>
      <c r="W1036" s="167"/>
      <c r="X1036" s="145"/>
      <c r="Y1036" s="90"/>
      <c r="Z1036" s="87"/>
      <c r="AA1036" s="87"/>
      <c r="AB1036" s="2"/>
      <c r="AC1036" s="2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</row>
    <row r="1037" spans="1:205" s="4" customFormat="1">
      <c r="A1037" s="6"/>
      <c r="B1037" s="6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2"/>
      <c r="U1037" s="2"/>
      <c r="V1037" s="90"/>
      <c r="W1037" s="167"/>
      <c r="X1037" s="145"/>
      <c r="Y1037" s="90"/>
      <c r="Z1037" s="87"/>
      <c r="AA1037" s="87"/>
      <c r="AB1037" s="2"/>
      <c r="AC1037" s="2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</row>
    <row r="1038" spans="1:205" s="4" customFormat="1">
      <c r="A1038" s="6"/>
      <c r="B1038" s="6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2"/>
      <c r="U1038" s="2"/>
      <c r="V1038" s="90"/>
      <c r="W1038" s="167"/>
      <c r="X1038" s="145"/>
      <c r="Y1038" s="90"/>
      <c r="Z1038" s="87"/>
      <c r="AA1038" s="87"/>
      <c r="AB1038" s="2"/>
      <c r="AC1038" s="2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</row>
    <row r="1039" spans="1:205" s="4" customFormat="1">
      <c r="A1039" s="6"/>
      <c r="B1039" s="6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2"/>
      <c r="U1039" s="2"/>
      <c r="V1039" s="90"/>
      <c r="W1039" s="167"/>
      <c r="X1039" s="145"/>
      <c r="Y1039" s="90"/>
      <c r="Z1039" s="87"/>
      <c r="AA1039" s="87"/>
      <c r="AB1039" s="2"/>
      <c r="AC1039" s="2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</row>
    <row r="1040" spans="1:205" s="4" customFormat="1">
      <c r="A1040" s="6"/>
      <c r="B1040" s="6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2"/>
      <c r="U1040" s="2"/>
      <c r="V1040" s="90"/>
      <c r="W1040" s="167"/>
      <c r="X1040" s="145"/>
      <c r="Y1040" s="90"/>
      <c r="Z1040" s="87"/>
      <c r="AA1040" s="87"/>
      <c r="AB1040" s="2"/>
      <c r="AC1040" s="2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</row>
    <row r="1041" spans="1:205" s="4" customFormat="1">
      <c r="A1041" s="6"/>
      <c r="B1041" s="6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2"/>
      <c r="U1041" s="2"/>
      <c r="V1041" s="90"/>
      <c r="W1041" s="167"/>
      <c r="X1041" s="145"/>
      <c r="Y1041" s="90"/>
      <c r="Z1041" s="87"/>
      <c r="AA1041" s="87"/>
      <c r="AB1041" s="2"/>
      <c r="AC1041" s="2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</row>
    <row r="1042" spans="1:205" s="4" customFormat="1">
      <c r="A1042" s="6"/>
      <c r="B1042" s="6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2"/>
      <c r="U1042" s="2"/>
      <c r="V1042" s="90"/>
      <c r="W1042" s="167"/>
      <c r="X1042" s="145"/>
      <c r="Y1042" s="90"/>
      <c r="Z1042" s="87"/>
      <c r="AA1042" s="87"/>
      <c r="AB1042" s="2"/>
      <c r="AC1042" s="2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</row>
    <row r="1043" spans="1:205" s="4" customFormat="1">
      <c r="A1043" s="6"/>
      <c r="B1043" s="6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2"/>
      <c r="U1043" s="2"/>
      <c r="V1043" s="90"/>
      <c r="W1043" s="167"/>
      <c r="X1043" s="145"/>
      <c r="Y1043" s="90"/>
      <c r="Z1043" s="87"/>
      <c r="AA1043" s="87"/>
      <c r="AB1043" s="2"/>
      <c r="AC1043" s="2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</row>
    <row r="1044" spans="1:205" s="4" customFormat="1">
      <c r="A1044" s="6"/>
      <c r="B1044" s="6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2"/>
      <c r="U1044" s="2"/>
      <c r="V1044" s="90"/>
      <c r="W1044" s="167"/>
      <c r="X1044" s="145"/>
      <c r="Y1044" s="90"/>
      <c r="Z1044" s="87"/>
      <c r="AA1044" s="87"/>
      <c r="AB1044" s="2"/>
      <c r="AC1044" s="2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</row>
    <row r="1045" spans="1:205" s="4" customFormat="1">
      <c r="A1045" s="6"/>
      <c r="B1045" s="6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2"/>
      <c r="U1045" s="2"/>
      <c r="V1045" s="90"/>
      <c r="W1045" s="167"/>
      <c r="X1045" s="145"/>
      <c r="Y1045" s="90"/>
      <c r="Z1045" s="87"/>
      <c r="AA1045" s="87"/>
      <c r="AB1045" s="2"/>
      <c r="AC1045" s="2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</row>
    <row r="1046" spans="1:205" s="4" customFormat="1">
      <c r="A1046" s="6"/>
      <c r="B1046" s="6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2"/>
      <c r="U1046" s="2"/>
      <c r="V1046" s="90"/>
      <c r="W1046" s="167"/>
      <c r="X1046" s="145"/>
      <c r="Y1046" s="90"/>
      <c r="Z1046" s="87"/>
      <c r="AA1046" s="87"/>
      <c r="AB1046" s="2"/>
      <c r="AC1046" s="2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</row>
    <row r="1047" spans="1:205" s="4" customFormat="1">
      <c r="A1047" s="6"/>
      <c r="B1047" s="6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2"/>
      <c r="U1047" s="2"/>
      <c r="V1047" s="90"/>
      <c r="W1047" s="167"/>
      <c r="X1047" s="145"/>
      <c r="Y1047" s="90"/>
      <c r="Z1047" s="87"/>
      <c r="AA1047" s="87"/>
      <c r="AB1047" s="2"/>
      <c r="AC1047" s="2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</row>
    <row r="1048" spans="1:205" s="4" customFormat="1">
      <c r="A1048" s="6"/>
      <c r="B1048" s="6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2"/>
      <c r="U1048" s="2"/>
      <c r="V1048" s="90"/>
      <c r="W1048" s="167"/>
      <c r="X1048" s="145"/>
      <c r="Y1048" s="90"/>
      <c r="Z1048" s="87"/>
      <c r="AA1048" s="87"/>
      <c r="AB1048" s="2"/>
      <c r="AC1048" s="2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</row>
    <row r="1049" spans="1:205" s="4" customFormat="1">
      <c r="A1049" s="6"/>
      <c r="B1049" s="6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2"/>
      <c r="U1049" s="2"/>
      <c r="V1049" s="90"/>
      <c r="W1049" s="167"/>
      <c r="X1049" s="145"/>
      <c r="Y1049" s="90"/>
      <c r="Z1049" s="87"/>
      <c r="AA1049" s="87"/>
      <c r="AB1049" s="2"/>
      <c r="AC1049" s="2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</row>
    <row r="1050" spans="1:205" s="4" customFormat="1">
      <c r="A1050" s="6"/>
      <c r="B1050" s="6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2"/>
      <c r="U1050" s="2"/>
      <c r="V1050" s="90"/>
      <c r="W1050" s="167"/>
      <c r="X1050" s="145"/>
      <c r="Y1050" s="90"/>
      <c r="Z1050" s="87"/>
      <c r="AA1050" s="87"/>
      <c r="AB1050" s="2"/>
      <c r="AC1050" s="2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</row>
    <row r="1051" spans="1:205" s="4" customFormat="1">
      <c r="A1051" s="6"/>
      <c r="B1051" s="6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2"/>
      <c r="U1051" s="2"/>
      <c r="V1051" s="90"/>
      <c r="W1051" s="167"/>
      <c r="X1051" s="145"/>
      <c r="Y1051" s="90"/>
      <c r="Z1051" s="87"/>
      <c r="AA1051" s="87"/>
      <c r="AB1051" s="2"/>
      <c r="AC1051" s="2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</row>
    <row r="1052" spans="1:205" s="4" customFormat="1">
      <c r="A1052" s="6"/>
      <c r="B1052" s="6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2"/>
      <c r="U1052" s="2"/>
      <c r="V1052" s="90"/>
      <c r="W1052" s="167"/>
      <c r="X1052" s="145"/>
      <c r="Y1052" s="90"/>
      <c r="Z1052" s="87"/>
      <c r="AA1052" s="87"/>
      <c r="AB1052" s="2"/>
      <c r="AC1052" s="2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</row>
    <row r="1053" spans="1:205" s="4" customFormat="1">
      <c r="A1053" s="6"/>
      <c r="B1053" s="6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2"/>
      <c r="U1053" s="2"/>
      <c r="V1053" s="90"/>
      <c r="W1053" s="167"/>
      <c r="X1053" s="145"/>
      <c r="Y1053" s="90"/>
      <c r="Z1053" s="87"/>
      <c r="AA1053" s="87"/>
      <c r="AB1053" s="2"/>
      <c r="AC1053" s="2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</row>
    <row r="1054" spans="1:205" s="4" customFormat="1">
      <c r="A1054" s="6"/>
      <c r="B1054" s="6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2"/>
      <c r="U1054" s="2"/>
      <c r="V1054" s="90"/>
      <c r="W1054" s="167"/>
      <c r="X1054" s="145"/>
      <c r="Y1054" s="90"/>
      <c r="Z1054" s="87"/>
      <c r="AA1054" s="87"/>
      <c r="AB1054" s="2"/>
      <c r="AC1054" s="2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</row>
    <row r="1055" spans="1:205" s="4" customFormat="1">
      <c r="A1055" s="6"/>
      <c r="B1055" s="6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2"/>
      <c r="U1055" s="2"/>
      <c r="V1055" s="90"/>
      <c r="W1055" s="167"/>
      <c r="X1055" s="145"/>
      <c r="Y1055" s="90"/>
      <c r="Z1055" s="87"/>
      <c r="AA1055" s="87"/>
      <c r="AB1055" s="2"/>
      <c r="AC1055" s="2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</row>
    <row r="1056" spans="1:205" s="4" customFormat="1">
      <c r="A1056" s="6"/>
      <c r="B1056" s="6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2"/>
      <c r="U1056" s="2"/>
      <c r="V1056" s="90"/>
      <c r="W1056" s="167"/>
      <c r="X1056" s="145"/>
      <c r="Y1056" s="90"/>
      <c r="Z1056" s="87"/>
      <c r="AA1056" s="87"/>
      <c r="AB1056" s="2"/>
      <c r="AC1056" s="2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</row>
    <row r="1057" spans="1:205" s="4" customFormat="1">
      <c r="A1057" s="6"/>
      <c r="B1057" s="6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2"/>
      <c r="U1057" s="2"/>
      <c r="V1057" s="90"/>
      <c r="W1057" s="167"/>
      <c r="X1057" s="145"/>
      <c r="Y1057" s="90"/>
      <c r="Z1057" s="87"/>
      <c r="AA1057" s="87"/>
      <c r="AB1057" s="2"/>
      <c r="AC1057" s="2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</row>
    <row r="1058" spans="1:205" s="4" customFormat="1">
      <c r="A1058" s="6"/>
      <c r="B1058" s="6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2"/>
      <c r="U1058" s="2"/>
      <c r="V1058" s="90"/>
      <c r="W1058" s="167"/>
      <c r="X1058" s="145"/>
      <c r="Y1058" s="90"/>
      <c r="Z1058" s="87"/>
      <c r="AA1058" s="87"/>
      <c r="AB1058" s="2"/>
      <c r="AC1058" s="2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</row>
    <row r="1059" spans="1:205" s="4" customFormat="1">
      <c r="A1059" s="6"/>
      <c r="B1059" s="6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2"/>
      <c r="U1059" s="2"/>
      <c r="V1059" s="90"/>
      <c r="W1059" s="167"/>
      <c r="X1059" s="145"/>
      <c r="Y1059" s="90"/>
      <c r="Z1059" s="87"/>
      <c r="AA1059" s="87"/>
      <c r="AB1059" s="2"/>
      <c r="AC1059" s="2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</row>
    <row r="1060" spans="1:205" s="4" customFormat="1">
      <c r="A1060" s="6"/>
      <c r="B1060" s="6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2"/>
      <c r="U1060" s="2"/>
      <c r="V1060" s="90"/>
      <c r="W1060" s="167"/>
      <c r="X1060" s="145"/>
      <c r="Y1060" s="90"/>
      <c r="Z1060" s="87"/>
      <c r="AA1060" s="87"/>
      <c r="AB1060" s="2"/>
      <c r="AC1060" s="2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</row>
    <row r="1061" spans="1:205" s="4" customFormat="1">
      <c r="A1061" s="6"/>
      <c r="B1061" s="6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2"/>
      <c r="U1061" s="2"/>
      <c r="V1061" s="90"/>
      <c r="W1061" s="167"/>
      <c r="X1061" s="145"/>
      <c r="Y1061" s="90"/>
      <c r="Z1061" s="87"/>
      <c r="AA1061" s="87"/>
      <c r="AB1061" s="2"/>
      <c r="AC1061" s="2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</row>
    <row r="1062" spans="1:205" s="4" customFormat="1">
      <c r="A1062" s="6"/>
      <c r="B1062" s="6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2"/>
      <c r="U1062" s="2"/>
      <c r="V1062" s="90"/>
      <c r="W1062" s="167"/>
      <c r="X1062" s="145"/>
      <c r="Y1062" s="90"/>
      <c r="Z1062" s="87"/>
      <c r="AA1062" s="87"/>
      <c r="AB1062" s="2"/>
      <c r="AC1062" s="2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</row>
    <row r="1063" spans="1:205" s="4" customFormat="1">
      <c r="A1063" s="6"/>
      <c r="B1063" s="6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2"/>
      <c r="U1063" s="2"/>
      <c r="V1063" s="90"/>
      <c r="W1063" s="167"/>
      <c r="X1063" s="145"/>
      <c r="Y1063" s="90"/>
      <c r="Z1063" s="87"/>
      <c r="AA1063" s="87"/>
      <c r="AB1063" s="2"/>
      <c r="AC1063" s="2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</row>
    <row r="1064" spans="1:205" s="4" customFormat="1">
      <c r="A1064" s="6"/>
      <c r="B1064" s="6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2"/>
      <c r="U1064" s="2"/>
      <c r="V1064" s="90"/>
      <c r="W1064" s="167"/>
      <c r="X1064" s="145"/>
      <c r="Y1064" s="90"/>
      <c r="Z1064" s="87"/>
      <c r="AA1064" s="87"/>
      <c r="AB1064" s="2"/>
      <c r="AC1064" s="2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</row>
    <row r="1065" spans="1:205" s="4" customFormat="1">
      <c r="A1065" s="6"/>
      <c r="B1065" s="6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2"/>
      <c r="U1065" s="2"/>
      <c r="V1065" s="90"/>
      <c r="W1065" s="167"/>
      <c r="X1065" s="145"/>
      <c r="Y1065" s="90"/>
      <c r="Z1065" s="87"/>
      <c r="AA1065" s="87"/>
      <c r="AB1065" s="2"/>
      <c r="AC1065" s="2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</row>
    <row r="1066" spans="1:205" s="4" customFormat="1">
      <c r="A1066" s="6"/>
      <c r="B1066" s="6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2"/>
      <c r="U1066" s="2"/>
      <c r="V1066" s="90"/>
      <c r="W1066" s="167"/>
      <c r="X1066" s="145"/>
      <c r="Y1066" s="90"/>
      <c r="Z1066" s="87"/>
      <c r="AA1066" s="87"/>
      <c r="AB1066" s="2"/>
      <c r="AC1066" s="2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</row>
    <row r="1067" spans="1:205" s="4" customFormat="1">
      <c r="A1067" s="6"/>
      <c r="B1067" s="6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2"/>
      <c r="U1067" s="2"/>
      <c r="V1067" s="90"/>
      <c r="W1067" s="167"/>
      <c r="X1067" s="145"/>
      <c r="Y1067" s="90"/>
      <c r="Z1067" s="87"/>
      <c r="AA1067" s="87"/>
      <c r="AB1067" s="2"/>
      <c r="AC1067" s="2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</row>
    <row r="1068" spans="1:205" s="4" customFormat="1">
      <c r="A1068" s="6"/>
      <c r="B1068" s="6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2"/>
      <c r="U1068" s="2"/>
      <c r="V1068" s="90"/>
      <c r="W1068" s="167"/>
      <c r="X1068" s="145"/>
      <c r="Y1068" s="90"/>
      <c r="Z1068" s="87"/>
      <c r="AA1068" s="87"/>
      <c r="AB1068" s="2"/>
      <c r="AC1068" s="2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</row>
    <row r="1069" spans="1:205" s="4" customFormat="1">
      <c r="A1069" s="6"/>
      <c r="B1069" s="6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2"/>
      <c r="U1069" s="2"/>
      <c r="V1069" s="90"/>
      <c r="W1069" s="167"/>
      <c r="X1069" s="145"/>
      <c r="Y1069" s="90"/>
      <c r="Z1069" s="87"/>
      <c r="AA1069" s="87"/>
      <c r="AB1069" s="2"/>
      <c r="AC1069" s="2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</row>
    <row r="1070" spans="1:205" s="4" customFormat="1">
      <c r="A1070" s="6"/>
      <c r="B1070" s="6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2"/>
      <c r="U1070" s="2"/>
      <c r="V1070" s="90"/>
      <c r="W1070" s="167"/>
      <c r="X1070" s="145"/>
      <c r="Y1070" s="90"/>
      <c r="Z1070" s="87"/>
      <c r="AA1070" s="87"/>
      <c r="AB1070" s="2"/>
      <c r="AC1070" s="2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</row>
    <row r="1071" spans="1:205" s="4" customFormat="1">
      <c r="A1071" s="6"/>
      <c r="B1071" s="6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2"/>
      <c r="U1071" s="2"/>
      <c r="V1071" s="90"/>
      <c r="W1071" s="167"/>
      <c r="X1071" s="145"/>
      <c r="Y1071" s="90"/>
      <c r="Z1071" s="87"/>
      <c r="AA1071" s="87"/>
      <c r="AB1071" s="2"/>
      <c r="AC1071" s="2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</row>
    <row r="1072" spans="1:205" s="4" customFormat="1">
      <c r="A1072" s="6"/>
      <c r="B1072" s="6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2"/>
      <c r="U1072" s="2"/>
      <c r="V1072" s="90"/>
      <c r="W1072" s="167"/>
      <c r="X1072" s="145"/>
      <c r="Y1072" s="90"/>
      <c r="Z1072" s="87"/>
      <c r="AA1072" s="87"/>
      <c r="AB1072" s="2"/>
      <c r="AC1072" s="2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</row>
    <row r="1073" spans="1:205" s="4" customFormat="1">
      <c r="A1073" s="6"/>
      <c r="B1073" s="6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2"/>
      <c r="U1073" s="2"/>
      <c r="V1073" s="90"/>
      <c r="W1073" s="167"/>
      <c r="X1073" s="145"/>
      <c r="Y1073" s="90"/>
      <c r="Z1073" s="87"/>
      <c r="AA1073" s="87"/>
      <c r="AB1073" s="2"/>
      <c r="AC1073" s="2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</row>
    <row r="1074" spans="1:205" s="4" customFormat="1">
      <c r="A1074" s="6"/>
      <c r="B1074" s="6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2"/>
      <c r="U1074" s="2"/>
      <c r="V1074" s="90"/>
      <c r="W1074" s="167"/>
      <c r="X1074" s="145"/>
      <c r="Y1074" s="90"/>
      <c r="Z1074" s="87"/>
      <c r="AA1074" s="87"/>
      <c r="AB1074" s="2"/>
      <c r="AC1074" s="2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</row>
    <row r="1075" spans="1:205" s="4" customFormat="1">
      <c r="A1075" s="6"/>
      <c r="B1075" s="6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2"/>
      <c r="U1075" s="2"/>
      <c r="V1075" s="90"/>
      <c r="W1075" s="167"/>
      <c r="X1075" s="145"/>
      <c r="Y1075" s="90"/>
      <c r="Z1075" s="87"/>
      <c r="AA1075" s="87"/>
      <c r="AB1075" s="2"/>
      <c r="AC1075" s="2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</row>
    <row r="1076" spans="1:205" s="4" customFormat="1">
      <c r="A1076" s="6"/>
      <c r="B1076" s="6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2"/>
      <c r="U1076" s="2"/>
      <c r="V1076" s="90"/>
      <c r="W1076" s="167"/>
      <c r="X1076" s="145"/>
      <c r="Y1076" s="90"/>
      <c r="Z1076" s="87"/>
      <c r="AA1076" s="87"/>
      <c r="AB1076" s="2"/>
      <c r="AC1076" s="2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</row>
    <row r="1077" spans="1:205" s="4" customFormat="1">
      <c r="A1077" s="6"/>
      <c r="B1077" s="6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2"/>
      <c r="U1077" s="2"/>
      <c r="V1077" s="90"/>
      <c r="W1077" s="167"/>
      <c r="X1077" s="145"/>
      <c r="Y1077" s="90"/>
      <c r="Z1077" s="87"/>
      <c r="AA1077" s="87"/>
      <c r="AB1077" s="2"/>
      <c r="AC1077" s="2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</row>
    <row r="1078" spans="1:205" s="4" customFormat="1">
      <c r="A1078" s="6"/>
      <c r="B1078" s="6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2"/>
      <c r="U1078" s="2"/>
      <c r="V1078" s="90"/>
      <c r="W1078" s="167"/>
      <c r="X1078" s="145"/>
      <c r="Y1078" s="90"/>
      <c r="Z1078" s="87"/>
      <c r="AA1078" s="87"/>
      <c r="AB1078" s="2"/>
      <c r="AC1078" s="2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</row>
    <row r="1079" spans="1:205" s="4" customFormat="1">
      <c r="A1079" s="6"/>
      <c r="B1079" s="6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2"/>
      <c r="U1079" s="2"/>
      <c r="V1079" s="90"/>
      <c r="W1079" s="167"/>
      <c r="X1079" s="145"/>
      <c r="Y1079" s="90"/>
      <c r="Z1079" s="87"/>
      <c r="AA1079" s="87"/>
      <c r="AB1079" s="2"/>
      <c r="AC1079" s="2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</row>
    <row r="1080" spans="1:205" s="4" customFormat="1">
      <c r="A1080" s="6"/>
      <c r="B1080" s="6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2"/>
      <c r="U1080" s="2"/>
      <c r="V1080" s="90"/>
      <c r="W1080" s="167"/>
      <c r="X1080" s="145"/>
      <c r="Y1080" s="90"/>
      <c r="Z1080" s="87"/>
      <c r="AA1080" s="87"/>
      <c r="AB1080" s="2"/>
      <c r="AC1080" s="2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</row>
    <row r="1081" spans="1:205" s="4" customFormat="1">
      <c r="A1081" s="6"/>
      <c r="B1081" s="6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2"/>
      <c r="U1081" s="2"/>
      <c r="V1081" s="90"/>
      <c r="W1081" s="167"/>
      <c r="X1081" s="145"/>
      <c r="Y1081" s="90"/>
      <c r="Z1081" s="87"/>
      <c r="AA1081" s="87"/>
      <c r="AB1081" s="2"/>
      <c r="AC1081" s="2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</row>
    <row r="1082" spans="1:205" s="4" customFormat="1">
      <c r="A1082" s="6"/>
      <c r="B1082" s="6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2"/>
      <c r="U1082" s="2"/>
      <c r="V1082" s="90"/>
      <c r="W1082" s="167"/>
      <c r="X1082" s="145"/>
      <c r="Y1082" s="90"/>
      <c r="Z1082" s="87"/>
      <c r="AA1082" s="87"/>
      <c r="AB1082" s="2"/>
      <c r="AC1082" s="2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</row>
    <row r="1083" spans="1:205" s="4" customFormat="1">
      <c r="A1083" s="6"/>
      <c r="B1083" s="6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2"/>
      <c r="U1083" s="2"/>
      <c r="V1083" s="90"/>
      <c r="W1083" s="167"/>
      <c r="X1083" s="145"/>
      <c r="Y1083" s="90"/>
      <c r="Z1083" s="87"/>
      <c r="AA1083" s="87"/>
      <c r="AB1083" s="2"/>
      <c r="AC1083" s="2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</row>
    <row r="1084" spans="1:205" s="4" customFormat="1">
      <c r="A1084" s="6"/>
      <c r="B1084" s="6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2"/>
      <c r="U1084" s="2"/>
      <c r="V1084" s="90"/>
      <c r="W1084" s="167"/>
      <c r="X1084" s="145"/>
      <c r="Y1084" s="90"/>
      <c r="Z1084" s="87"/>
      <c r="AA1084" s="87"/>
      <c r="AB1084" s="2"/>
      <c r="AC1084" s="2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</row>
    <row r="1085" spans="1:205" s="4" customFormat="1">
      <c r="A1085" s="6"/>
      <c r="B1085" s="6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2"/>
      <c r="U1085" s="2"/>
      <c r="V1085" s="90"/>
      <c r="W1085" s="167"/>
      <c r="X1085" s="145"/>
      <c r="Y1085" s="90"/>
      <c r="Z1085" s="87"/>
      <c r="AA1085" s="87"/>
      <c r="AB1085" s="2"/>
      <c r="AC1085" s="2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</row>
    <row r="1086" spans="1:205" s="4" customFormat="1">
      <c r="A1086" s="6"/>
      <c r="B1086" s="6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2"/>
      <c r="U1086" s="2"/>
      <c r="V1086" s="90"/>
      <c r="W1086" s="167"/>
      <c r="X1086" s="145"/>
      <c r="Y1086" s="90"/>
      <c r="Z1086" s="87"/>
      <c r="AA1086" s="87"/>
      <c r="AB1086" s="2"/>
      <c r="AC1086" s="2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</row>
    <row r="1087" spans="1:205" s="4" customFormat="1">
      <c r="A1087" s="6"/>
      <c r="B1087" s="6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2"/>
      <c r="U1087" s="2"/>
      <c r="V1087" s="90"/>
      <c r="W1087" s="167"/>
      <c r="X1087" s="145"/>
      <c r="Y1087" s="90"/>
      <c r="Z1087" s="87"/>
      <c r="AA1087" s="87"/>
      <c r="AB1087" s="2"/>
      <c r="AC1087" s="2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</row>
    <row r="1088" spans="1:205" s="4" customFormat="1">
      <c r="A1088" s="6"/>
      <c r="B1088" s="6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2"/>
      <c r="U1088" s="2"/>
      <c r="V1088" s="90"/>
      <c r="W1088" s="167"/>
      <c r="X1088" s="145"/>
      <c r="Y1088" s="90"/>
      <c r="Z1088" s="87"/>
      <c r="AA1088" s="87"/>
      <c r="AB1088" s="2"/>
      <c r="AC1088" s="2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</row>
    <row r="1089" spans="1:205" s="4" customFormat="1">
      <c r="A1089" s="6"/>
      <c r="B1089" s="6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2"/>
      <c r="U1089" s="2"/>
      <c r="V1089" s="90"/>
      <c r="W1089" s="167"/>
      <c r="X1089" s="145"/>
      <c r="Y1089" s="90"/>
      <c r="Z1089" s="87"/>
      <c r="AA1089" s="87"/>
      <c r="AB1089" s="2"/>
      <c r="AC1089" s="2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</row>
    <row r="1090" spans="1:205" s="4" customFormat="1">
      <c r="A1090" s="6"/>
      <c r="B1090" s="6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2"/>
      <c r="U1090" s="2"/>
      <c r="V1090" s="90"/>
      <c r="W1090" s="167"/>
      <c r="X1090" s="145"/>
      <c r="Y1090" s="90"/>
      <c r="Z1090" s="87"/>
      <c r="AA1090" s="87"/>
      <c r="AB1090" s="2"/>
      <c r="AC1090" s="2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</row>
    <row r="1091" spans="1:205" s="4" customFormat="1">
      <c r="A1091" s="6"/>
      <c r="B1091" s="6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2"/>
      <c r="U1091" s="2"/>
      <c r="V1091" s="90"/>
      <c r="W1091" s="167"/>
      <c r="X1091" s="145"/>
      <c r="Y1091" s="90"/>
      <c r="Z1091" s="87"/>
      <c r="AA1091" s="87"/>
      <c r="AB1091" s="2"/>
      <c r="AC1091" s="2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</row>
    <row r="1092" spans="1:205" s="4" customFormat="1">
      <c r="A1092" s="6"/>
      <c r="B1092" s="6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2"/>
      <c r="U1092" s="2"/>
      <c r="V1092" s="90"/>
      <c r="W1092" s="167"/>
      <c r="X1092" s="145"/>
      <c r="Y1092" s="90"/>
      <c r="Z1092" s="87"/>
      <c r="AA1092" s="87"/>
      <c r="AB1092" s="2"/>
      <c r="AC1092" s="2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</row>
    <row r="1093" spans="1:205" s="4" customFormat="1">
      <c r="A1093" s="6"/>
      <c r="B1093" s="6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2"/>
      <c r="U1093" s="2"/>
      <c r="V1093" s="90"/>
      <c r="W1093" s="167"/>
      <c r="X1093" s="145"/>
      <c r="Y1093" s="90"/>
      <c r="Z1093" s="87"/>
      <c r="AA1093" s="87"/>
      <c r="AB1093" s="2"/>
      <c r="AC1093" s="2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</row>
    <row r="1094" spans="1:205" s="4" customFormat="1">
      <c r="A1094" s="6"/>
      <c r="B1094" s="6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2"/>
      <c r="U1094" s="2"/>
      <c r="V1094" s="90"/>
      <c r="W1094" s="167"/>
      <c r="X1094" s="145"/>
      <c r="Y1094" s="90"/>
      <c r="Z1094" s="87"/>
      <c r="AA1094" s="87"/>
      <c r="AB1094" s="2"/>
      <c r="AC1094" s="2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</row>
    <row r="1095" spans="1:205" s="4" customFormat="1">
      <c r="A1095" s="6"/>
      <c r="B1095" s="6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2"/>
      <c r="U1095" s="2"/>
      <c r="V1095" s="90"/>
      <c r="W1095" s="167"/>
      <c r="X1095" s="145"/>
      <c r="Y1095" s="90"/>
      <c r="Z1095" s="87"/>
      <c r="AA1095" s="87"/>
      <c r="AB1095" s="2"/>
      <c r="AC1095" s="2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</row>
    <row r="1096" spans="1:205" s="4" customFormat="1">
      <c r="A1096" s="6"/>
      <c r="B1096" s="6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2"/>
      <c r="U1096" s="2"/>
      <c r="V1096" s="90"/>
      <c r="W1096" s="167"/>
      <c r="X1096" s="145"/>
      <c r="Y1096" s="90"/>
      <c r="Z1096" s="87"/>
      <c r="AA1096" s="87"/>
      <c r="AB1096" s="2"/>
      <c r="AC1096" s="2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</row>
    <row r="1097" spans="1:205" s="4" customFormat="1">
      <c r="A1097" s="6"/>
      <c r="B1097" s="6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2"/>
      <c r="U1097" s="2"/>
      <c r="V1097" s="90"/>
      <c r="W1097" s="167"/>
      <c r="X1097" s="145"/>
      <c r="Y1097" s="90"/>
      <c r="Z1097" s="87"/>
      <c r="AA1097" s="87"/>
      <c r="AB1097" s="2"/>
      <c r="AC1097" s="2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</row>
    <row r="1098" spans="1:205" s="4" customFormat="1">
      <c r="A1098" s="6"/>
      <c r="B1098" s="6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2"/>
      <c r="U1098" s="2"/>
      <c r="V1098" s="90"/>
      <c r="W1098" s="167"/>
      <c r="X1098" s="145"/>
      <c r="Y1098" s="90"/>
      <c r="Z1098" s="87"/>
      <c r="AA1098" s="87"/>
      <c r="AB1098" s="2"/>
      <c r="AC1098" s="2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</row>
    <row r="1099" spans="1:205" s="4" customFormat="1">
      <c r="A1099" s="6"/>
      <c r="B1099" s="6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2"/>
      <c r="U1099" s="2"/>
      <c r="V1099" s="90"/>
      <c r="W1099" s="167"/>
      <c r="X1099" s="145"/>
      <c r="Y1099" s="90"/>
      <c r="Z1099" s="87"/>
      <c r="AA1099" s="87"/>
      <c r="AB1099" s="2"/>
      <c r="AC1099" s="2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</row>
    <row r="1100" spans="1:205" s="4" customFormat="1">
      <c r="A1100" s="6"/>
      <c r="B1100" s="6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2"/>
      <c r="U1100" s="2"/>
      <c r="V1100" s="90"/>
      <c r="W1100" s="167"/>
      <c r="X1100" s="145"/>
      <c r="Y1100" s="90"/>
      <c r="Z1100" s="87"/>
      <c r="AA1100" s="87"/>
      <c r="AB1100" s="2"/>
      <c r="AC1100" s="2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</row>
    <row r="1101" spans="1:205" s="4" customFormat="1">
      <c r="A1101" s="6"/>
      <c r="B1101" s="6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2"/>
      <c r="U1101" s="2"/>
      <c r="V1101" s="90"/>
      <c r="W1101" s="167"/>
      <c r="X1101" s="145"/>
      <c r="Y1101" s="90"/>
      <c r="Z1101" s="87"/>
      <c r="AA1101" s="87"/>
      <c r="AB1101" s="2"/>
      <c r="AC1101" s="2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</row>
    <row r="1102" spans="1:205" s="4" customFormat="1">
      <c r="A1102" s="6"/>
      <c r="B1102" s="6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2"/>
      <c r="U1102" s="2"/>
      <c r="V1102" s="90"/>
      <c r="W1102" s="167"/>
      <c r="X1102" s="145"/>
      <c r="Y1102" s="90"/>
      <c r="Z1102" s="87"/>
      <c r="AA1102" s="87"/>
      <c r="AB1102" s="2"/>
      <c r="AC1102" s="2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</row>
    <row r="1103" spans="1:205" s="4" customFormat="1">
      <c r="A1103" s="6"/>
      <c r="B1103" s="6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2"/>
      <c r="U1103" s="2"/>
      <c r="V1103" s="90"/>
      <c r="W1103" s="167"/>
      <c r="X1103" s="145"/>
      <c r="Y1103" s="90"/>
      <c r="Z1103" s="87"/>
      <c r="AA1103" s="87"/>
      <c r="AB1103" s="2"/>
      <c r="AC1103" s="2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</row>
    <row r="1104" spans="1:205" s="4" customFormat="1">
      <c r="A1104" s="6"/>
      <c r="B1104" s="6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2"/>
      <c r="U1104" s="2"/>
      <c r="V1104" s="90"/>
      <c r="W1104" s="167"/>
      <c r="X1104" s="145"/>
      <c r="Y1104" s="90"/>
      <c r="Z1104" s="87"/>
      <c r="AA1104" s="87"/>
      <c r="AB1104" s="2"/>
      <c r="AC1104" s="2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  <c r="GW1104" s="1"/>
    </row>
    <row r="1105" spans="1:205" s="4" customFormat="1">
      <c r="A1105" s="6"/>
      <c r="B1105" s="6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2"/>
      <c r="U1105" s="2"/>
      <c r="V1105" s="90"/>
      <c r="W1105" s="167"/>
      <c r="X1105" s="145"/>
      <c r="Y1105" s="90"/>
      <c r="Z1105" s="87"/>
      <c r="AA1105" s="87"/>
      <c r="AB1105" s="2"/>
      <c r="AC1105" s="2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  <c r="GW1105" s="1"/>
    </row>
    <row r="1106" spans="1:205" s="4" customFormat="1">
      <c r="A1106" s="6"/>
      <c r="B1106" s="6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2"/>
      <c r="U1106" s="2"/>
      <c r="V1106" s="90"/>
      <c r="W1106" s="167"/>
      <c r="X1106" s="145"/>
      <c r="Y1106" s="90"/>
      <c r="Z1106" s="87"/>
      <c r="AA1106" s="87"/>
      <c r="AB1106" s="2"/>
      <c r="AC1106" s="2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  <c r="GW1106" s="1"/>
    </row>
    <row r="1107" spans="1:205" s="4" customFormat="1">
      <c r="A1107" s="6"/>
      <c r="B1107" s="6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2"/>
      <c r="U1107" s="2"/>
      <c r="V1107" s="90"/>
      <c r="W1107" s="167"/>
      <c r="X1107" s="145"/>
      <c r="Y1107" s="90"/>
      <c r="Z1107" s="87"/>
      <c r="AA1107" s="87"/>
      <c r="AB1107" s="2"/>
      <c r="AC1107" s="2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  <c r="GL1107" s="1"/>
      <c r="GM1107" s="1"/>
      <c r="GN1107" s="1"/>
      <c r="GO1107" s="1"/>
      <c r="GP1107" s="1"/>
      <c r="GQ1107" s="1"/>
      <c r="GR1107" s="1"/>
      <c r="GS1107" s="1"/>
      <c r="GT1107" s="1"/>
      <c r="GU1107" s="1"/>
      <c r="GV1107" s="1"/>
      <c r="GW1107" s="1"/>
    </row>
    <row r="1108" spans="1:205" s="4" customFormat="1">
      <c r="A1108" s="6"/>
      <c r="B1108" s="6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2"/>
      <c r="U1108" s="2"/>
      <c r="V1108" s="90"/>
      <c r="W1108" s="167"/>
      <c r="X1108" s="145"/>
      <c r="Y1108" s="90"/>
      <c r="Z1108" s="87"/>
      <c r="AA1108" s="87"/>
      <c r="AB1108" s="2"/>
      <c r="AC1108" s="2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  <c r="GR1108" s="1"/>
      <c r="GS1108" s="1"/>
      <c r="GT1108" s="1"/>
      <c r="GU1108" s="1"/>
      <c r="GV1108" s="1"/>
      <c r="GW1108" s="1"/>
    </row>
    <row r="1109" spans="1:205" s="4" customFormat="1">
      <c r="A1109" s="6"/>
      <c r="B1109" s="6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2"/>
      <c r="U1109" s="2"/>
      <c r="V1109" s="90"/>
      <c r="W1109" s="167"/>
      <c r="X1109" s="145"/>
      <c r="Y1109" s="90"/>
      <c r="Z1109" s="87"/>
      <c r="AA1109" s="87"/>
      <c r="AB1109" s="2"/>
      <c r="AC1109" s="2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  <c r="GR1109" s="1"/>
      <c r="GS1109" s="1"/>
      <c r="GT1109" s="1"/>
      <c r="GU1109" s="1"/>
      <c r="GV1109" s="1"/>
      <c r="GW1109" s="1"/>
    </row>
    <row r="1110" spans="1:205" s="4" customFormat="1">
      <c r="A1110" s="6"/>
      <c r="B1110" s="6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2"/>
      <c r="U1110" s="2"/>
      <c r="V1110" s="90"/>
      <c r="W1110" s="167"/>
      <c r="X1110" s="145"/>
      <c r="Y1110" s="90"/>
      <c r="Z1110" s="87"/>
      <c r="AA1110" s="87"/>
      <c r="AB1110" s="2"/>
      <c r="AC1110" s="2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  <c r="GR1110" s="1"/>
      <c r="GS1110" s="1"/>
      <c r="GT1110" s="1"/>
      <c r="GU1110" s="1"/>
      <c r="GV1110" s="1"/>
      <c r="GW1110" s="1"/>
    </row>
    <row r="1111" spans="1:205" s="4" customFormat="1">
      <c r="A1111" s="6"/>
      <c r="B1111" s="6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2"/>
      <c r="U1111" s="2"/>
      <c r="V1111" s="90"/>
      <c r="W1111" s="167"/>
      <c r="X1111" s="145"/>
      <c r="Y1111" s="90"/>
      <c r="Z1111" s="87"/>
      <c r="AA1111" s="87"/>
      <c r="AB1111" s="2"/>
      <c r="AC1111" s="2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  <c r="GR1111" s="1"/>
      <c r="GS1111" s="1"/>
      <c r="GT1111" s="1"/>
      <c r="GU1111" s="1"/>
      <c r="GV1111" s="1"/>
      <c r="GW1111" s="1"/>
    </row>
    <row r="1112" spans="1:205" s="4" customFormat="1">
      <c r="A1112" s="6"/>
      <c r="B1112" s="6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2"/>
      <c r="U1112" s="2"/>
      <c r="V1112" s="90"/>
      <c r="W1112" s="167"/>
      <c r="X1112" s="145"/>
      <c r="Y1112" s="90"/>
      <c r="Z1112" s="87"/>
      <c r="AA1112" s="87"/>
      <c r="AB1112" s="2"/>
      <c r="AC1112" s="2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  <c r="GR1112" s="1"/>
      <c r="GS1112" s="1"/>
      <c r="GT1112" s="1"/>
      <c r="GU1112" s="1"/>
      <c r="GV1112" s="1"/>
      <c r="GW1112" s="1"/>
    </row>
    <row r="1113" spans="1:205" s="4" customFormat="1">
      <c r="A1113" s="6"/>
      <c r="B1113" s="6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2"/>
      <c r="U1113" s="2"/>
      <c r="V1113" s="90"/>
      <c r="W1113" s="167"/>
      <c r="X1113" s="145"/>
      <c r="Y1113" s="90"/>
      <c r="Z1113" s="87"/>
      <c r="AA1113" s="87"/>
      <c r="AB1113" s="2"/>
      <c r="AC1113" s="2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  <c r="GL1113" s="1"/>
      <c r="GM1113" s="1"/>
      <c r="GN1113" s="1"/>
      <c r="GO1113" s="1"/>
      <c r="GP1113" s="1"/>
      <c r="GQ1113" s="1"/>
      <c r="GR1113" s="1"/>
      <c r="GS1113" s="1"/>
      <c r="GT1113" s="1"/>
      <c r="GU1113" s="1"/>
      <c r="GV1113" s="1"/>
      <c r="GW1113" s="1"/>
    </row>
    <row r="1114" spans="1:205" s="4" customFormat="1">
      <c r="A1114" s="6"/>
      <c r="B1114" s="6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2"/>
      <c r="U1114" s="2"/>
      <c r="V1114" s="90"/>
      <c r="W1114" s="167"/>
      <c r="X1114" s="145"/>
      <c r="Y1114" s="90"/>
      <c r="Z1114" s="87"/>
      <c r="AA1114" s="87"/>
      <c r="AB1114" s="2"/>
      <c r="AC1114" s="2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  <c r="GR1114" s="1"/>
      <c r="GS1114" s="1"/>
      <c r="GT1114" s="1"/>
      <c r="GU1114" s="1"/>
      <c r="GV1114" s="1"/>
      <c r="GW1114" s="1"/>
    </row>
    <row r="1115" spans="1:205" s="4" customFormat="1">
      <c r="A1115" s="6"/>
      <c r="B1115" s="6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2"/>
      <c r="U1115" s="2"/>
      <c r="V1115" s="90"/>
      <c r="W1115" s="167"/>
      <c r="X1115" s="145"/>
      <c r="Y1115" s="90"/>
      <c r="Z1115" s="87"/>
      <c r="AA1115" s="87"/>
      <c r="AB1115" s="2"/>
      <c r="AC1115" s="2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  <c r="GR1115" s="1"/>
      <c r="GS1115" s="1"/>
      <c r="GT1115" s="1"/>
      <c r="GU1115" s="1"/>
      <c r="GV1115" s="1"/>
      <c r="GW1115" s="1"/>
    </row>
    <row r="1116" spans="1:205" s="4" customFormat="1">
      <c r="A1116" s="6"/>
      <c r="B1116" s="6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2"/>
      <c r="U1116" s="2"/>
      <c r="V1116" s="90"/>
      <c r="W1116" s="167"/>
      <c r="X1116" s="145"/>
      <c r="Y1116" s="90"/>
      <c r="Z1116" s="87"/>
      <c r="AA1116" s="87"/>
      <c r="AB1116" s="2"/>
      <c r="AC1116" s="2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  <c r="GR1116" s="1"/>
      <c r="GS1116" s="1"/>
      <c r="GT1116" s="1"/>
      <c r="GU1116" s="1"/>
      <c r="GV1116" s="1"/>
      <c r="GW1116" s="1"/>
    </row>
    <row r="1117" spans="1:205" s="4" customFormat="1">
      <c r="A1117" s="6"/>
      <c r="B1117" s="6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2"/>
      <c r="U1117" s="2"/>
      <c r="V1117" s="90"/>
      <c r="W1117" s="167"/>
      <c r="X1117" s="145"/>
      <c r="Y1117" s="90"/>
      <c r="Z1117" s="87"/>
      <c r="AA1117" s="87"/>
      <c r="AB1117" s="2"/>
      <c r="AC1117" s="2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  <c r="GR1117" s="1"/>
      <c r="GS1117" s="1"/>
      <c r="GT1117" s="1"/>
      <c r="GU1117" s="1"/>
      <c r="GV1117" s="1"/>
      <c r="GW1117" s="1"/>
    </row>
    <row r="1118" spans="1:205" s="4" customFormat="1">
      <c r="A1118" s="6"/>
      <c r="B1118" s="6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2"/>
      <c r="U1118" s="2"/>
      <c r="V1118" s="90"/>
      <c r="W1118" s="167"/>
      <c r="X1118" s="145"/>
      <c r="Y1118" s="90"/>
      <c r="Z1118" s="87"/>
      <c r="AA1118" s="87"/>
      <c r="AB1118" s="2"/>
      <c r="AC1118" s="2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  <c r="GR1118" s="1"/>
      <c r="GS1118" s="1"/>
      <c r="GT1118" s="1"/>
      <c r="GU1118" s="1"/>
      <c r="GV1118" s="1"/>
      <c r="GW1118" s="1"/>
    </row>
    <row r="1119" spans="1:205" s="4" customFormat="1">
      <c r="A1119" s="6"/>
      <c r="B1119" s="6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2"/>
      <c r="U1119" s="2"/>
      <c r="V1119" s="90"/>
      <c r="W1119" s="167"/>
      <c r="X1119" s="145"/>
      <c r="Y1119" s="90"/>
      <c r="Z1119" s="87"/>
      <c r="AA1119" s="87"/>
      <c r="AB1119" s="2"/>
      <c r="AC1119" s="2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  <c r="FC1119" s="1"/>
      <c r="FD1119" s="1"/>
      <c r="FE1119" s="1"/>
      <c r="FF1119" s="1"/>
      <c r="FG1119" s="1"/>
      <c r="FH1119" s="1"/>
      <c r="FI1119" s="1"/>
      <c r="FJ1119" s="1"/>
      <c r="FK1119" s="1"/>
      <c r="FL1119" s="1"/>
      <c r="FM1119" s="1"/>
      <c r="FN1119" s="1"/>
      <c r="FO1119" s="1"/>
      <c r="FP1119" s="1"/>
      <c r="FQ1119" s="1"/>
      <c r="FR1119" s="1"/>
      <c r="FS1119" s="1"/>
      <c r="FT1119" s="1"/>
      <c r="FU1119" s="1"/>
      <c r="FV1119" s="1"/>
      <c r="FW1119" s="1"/>
      <c r="FX1119" s="1"/>
      <c r="FY1119" s="1"/>
      <c r="FZ1119" s="1"/>
      <c r="GA1119" s="1"/>
      <c r="GB1119" s="1"/>
      <c r="GC1119" s="1"/>
      <c r="GD1119" s="1"/>
      <c r="GE1119" s="1"/>
      <c r="GF1119" s="1"/>
      <c r="GG1119" s="1"/>
      <c r="GH1119" s="1"/>
      <c r="GI1119" s="1"/>
      <c r="GJ1119" s="1"/>
      <c r="GK1119" s="1"/>
      <c r="GL1119" s="1"/>
      <c r="GM1119" s="1"/>
      <c r="GN1119" s="1"/>
      <c r="GO1119" s="1"/>
      <c r="GP1119" s="1"/>
      <c r="GQ1119" s="1"/>
      <c r="GR1119" s="1"/>
      <c r="GS1119" s="1"/>
      <c r="GT1119" s="1"/>
      <c r="GU1119" s="1"/>
      <c r="GV1119" s="1"/>
      <c r="GW1119" s="1"/>
    </row>
    <row r="1120" spans="1:205" s="4" customFormat="1">
      <c r="A1120" s="6"/>
      <c r="B1120" s="6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2"/>
      <c r="U1120" s="2"/>
      <c r="V1120" s="90"/>
      <c r="W1120" s="167"/>
      <c r="X1120" s="145"/>
      <c r="Y1120" s="90"/>
      <c r="Z1120" s="87"/>
      <c r="AA1120" s="87"/>
      <c r="AB1120" s="2"/>
      <c r="AC1120" s="2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  <c r="FC1120" s="1"/>
      <c r="FD1120" s="1"/>
      <c r="FE1120" s="1"/>
      <c r="FF1120" s="1"/>
      <c r="FG1120" s="1"/>
      <c r="FH1120" s="1"/>
      <c r="FI1120" s="1"/>
      <c r="FJ1120" s="1"/>
      <c r="FK1120" s="1"/>
      <c r="FL1120" s="1"/>
      <c r="FM1120" s="1"/>
      <c r="FN1120" s="1"/>
      <c r="FO1120" s="1"/>
      <c r="FP1120" s="1"/>
      <c r="FQ1120" s="1"/>
      <c r="FR1120" s="1"/>
      <c r="FS1120" s="1"/>
      <c r="FT1120" s="1"/>
      <c r="FU1120" s="1"/>
      <c r="FV1120" s="1"/>
      <c r="FW1120" s="1"/>
      <c r="FX1120" s="1"/>
      <c r="FY1120" s="1"/>
      <c r="FZ1120" s="1"/>
      <c r="GA1120" s="1"/>
      <c r="GB1120" s="1"/>
      <c r="GC1120" s="1"/>
      <c r="GD1120" s="1"/>
      <c r="GE1120" s="1"/>
      <c r="GF1120" s="1"/>
      <c r="GG1120" s="1"/>
      <c r="GH1120" s="1"/>
      <c r="GI1120" s="1"/>
      <c r="GJ1120" s="1"/>
      <c r="GK1120" s="1"/>
      <c r="GL1120" s="1"/>
      <c r="GM1120" s="1"/>
      <c r="GN1120" s="1"/>
      <c r="GO1120" s="1"/>
      <c r="GP1120" s="1"/>
      <c r="GQ1120" s="1"/>
      <c r="GR1120" s="1"/>
      <c r="GS1120" s="1"/>
      <c r="GT1120" s="1"/>
      <c r="GU1120" s="1"/>
      <c r="GV1120" s="1"/>
      <c r="GW1120" s="1"/>
    </row>
    <row r="1121" spans="1:205" s="4" customFormat="1">
      <c r="A1121" s="6"/>
      <c r="B1121" s="6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2"/>
      <c r="U1121" s="2"/>
      <c r="V1121" s="90"/>
      <c r="W1121" s="167"/>
      <c r="X1121" s="145"/>
      <c r="Y1121" s="90"/>
      <c r="Z1121" s="87"/>
      <c r="AA1121" s="87"/>
      <c r="AB1121" s="2"/>
      <c r="AC1121" s="2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  <c r="EL1121" s="1"/>
      <c r="EM1121" s="1"/>
      <c r="EN1121" s="1"/>
      <c r="EO1121" s="1"/>
      <c r="EP1121" s="1"/>
      <c r="EQ1121" s="1"/>
      <c r="ER1121" s="1"/>
      <c r="ES1121" s="1"/>
      <c r="ET1121" s="1"/>
      <c r="EU1121" s="1"/>
      <c r="EV1121" s="1"/>
      <c r="EW1121" s="1"/>
      <c r="EX1121" s="1"/>
      <c r="EY1121" s="1"/>
      <c r="EZ1121" s="1"/>
      <c r="FA1121" s="1"/>
      <c r="FB1121" s="1"/>
      <c r="FC1121" s="1"/>
      <c r="FD1121" s="1"/>
      <c r="FE1121" s="1"/>
      <c r="FF1121" s="1"/>
      <c r="FG1121" s="1"/>
      <c r="FH1121" s="1"/>
      <c r="FI1121" s="1"/>
      <c r="FJ1121" s="1"/>
      <c r="FK1121" s="1"/>
      <c r="FL1121" s="1"/>
      <c r="FM1121" s="1"/>
      <c r="FN1121" s="1"/>
      <c r="FO1121" s="1"/>
      <c r="FP1121" s="1"/>
      <c r="FQ1121" s="1"/>
      <c r="FR1121" s="1"/>
      <c r="FS1121" s="1"/>
      <c r="FT1121" s="1"/>
      <c r="FU1121" s="1"/>
      <c r="FV1121" s="1"/>
      <c r="FW1121" s="1"/>
      <c r="FX1121" s="1"/>
      <c r="FY1121" s="1"/>
      <c r="FZ1121" s="1"/>
      <c r="GA1121" s="1"/>
      <c r="GB1121" s="1"/>
      <c r="GC1121" s="1"/>
      <c r="GD1121" s="1"/>
      <c r="GE1121" s="1"/>
      <c r="GF1121" s="1"/>
      <c r="GG1121" s="1"/>
      <c r="GH1121" s="1"/>
      <c r="GI1121" s="1"/>
      <c r="GJ1121" s="1"/>
      <c r="GK1121" s="1"/>
      <c r="GL1121" s="1"/>
      <c r="GM1121" s="1"/>
      <c r="GN1121" s="1"/>
      <c r="GO1121" s="1"/>
      <c r="GP1121" s="1"/>
      <c r="GQ1121" s="1"/>
      <c r="GR1121" s="1"/>
      <c r="GS1121" s="1"/>
      <c r="GT1121" s="1"/>
      <c r="GU1121" s="1"/>
      <c r="GV1121" s="1"/>
      <c r="GW1121" s="1"/>
    </row>
    <row r="1122" spans="1:205" s="4" customFormat="1">
      <c r="A1122" s="6"/>
      <c r="B1122" s="6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2"/>
      <c r="U1122" s="2"/>
      <c r="V1122" s="90"/>
      <c r="W1122" s="167"/>
      <c r="X1122" s="145"/>
      <c r="Y1122" s="90"/>
      <c r="Z1122" s="87"/>
      <c r="AA1122" s="87"/>
      <c r="AB1122" s="2"/>
      <c r="AC1122" s="2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  <c r="EL1122" s="1"/>
      <c r="EM1122" s="1"/>
      <c r="EN1122" s="1"/>
      <c r="EO1122" s="1"/>
      <c r="EP1122" s="1"/>
      <c r="EQ1122" s="1"/>
      <c r="ER1122" s="1"/>
      <c r="ES1122" s="1"/>
      <c r="ET1122" s="1"/>
      <c r="EU1122" s="1"/>
      <c r="EV1122" s="1"/>
      <c r="EW1122" s="1"/>
      <c r="EX1122" s="1"/>
      <c r="EY1122" s="1"/>
      <c r="EZ1122" s="1"/>
      <c r="FA1122" s="1"/>
      <c r="FB1122" s="1"/>
      <c r="FC1122" s="1"/>
      <c r="FD1122" s="1"/>
      <c r="FE1122" s="1"/>
      <c r="FF1122" s="1"/>
      <c r="FG1122" s="1"/>
      <c r="FH1122" s="1"/>
      <c r="FI1122" s="1"/>
      <c r="FJ1122" s="1"/>
      <c r="FK1122" s="1"/>
      <c r="FL1122" s="1"/>
      <c r="FM1122" s="1"/>
      <c r="FN1122" s="1"/>
      <c r="FO1122" s="1"/>
      <c r="FP1122" s="1"/>
      <c r="FQ1122" s="1"/>
      <c r="FR1122" s="1"/>
      <c r="FS1122" s="1"/>
      <c r="FT1122" s="1"/>
      <c r="FU1122" s="1"/>
      <c r="FV1122" s="1"/>
      <c r="FW1122" s="1"/>
      <c r="FX1122" s="1"/>
      <c r="FY1122" s="1"/>
      <c r="FZ1122" s="1"/>
      <c r="GA1122" s="1"/>
      <c r="GB1122" s="1"/>
      <c r="GC1122" s="1"/>
      <c r="GD1122" s="1"/>
      <c r="GE1122" s="1"/>
      <c r="GF1122" s="1"/>
      <c r="GG1122" s="1"/>
      <c r="GH1122" s="1"/>
      <c r="GI1122" s="1"/>
      <c r="GJ1122" s="1"/>
      <c r="GK1122" s="1"/>
      <c r="GL1122" s="1"/>
      <c r="GM1122" s="1"/>
      <c r="GN1122" s="1"/>
      <c r="GO1122" s="1"/>
      <c r="GP1122" s="1"/>
      <c r="GQ1122" s="1"/>
      <c r="GR1122" s="1"/>
      <c r="GS1122" s="1"/>
      <c r="GT1122" s="1"/>
      <c r="GU1122" s="1"/>
      <c r="GV1122" s="1"/>
      <c r="GW1122" s="1"/>
    </row>
    <row r="1123" spans="1:205" s="4" customFormat="1">
      <c r="A1123" s="6"/>
      <c r="B1123" s="6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2"/>
      <c r="U1123" s="2"/>
      <c r="V1123" s="90"/>
      <c r="W1123" s="167"/>
      <c r="X1123" s="145"/>
      <c r="Y1123" s="90"/>
      <c r="Z1123" s="87"/>
      <c r="AA1123" s="87"/>
      <c r="AB1123" s="2"/>
      <c r="AC1123" s="2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  <c r="EL1123" s="1"/>
      <c r="EM1123" s="1"/>
      <c r="EN1123" s="1"/>
      <c r="EO1123" s="1"/>
      <c r="EP1123" s="1"/>
      <c r="EQ1123" s="1"/>
      <c r="ER1123" s="1"/>
      <c r="ES1123" s="1"/>
      <c r="ET1123" s="1"/>
      <c r="EU1123" s="1"/>
      <c r="EV1123" s="1"/>
      <c r="EW1123" s="1"/>
      <c r="EX1123" s="1"/>
      <c r="EY1123" s="1"/>
      <c r="EZ1123" s="1"/>
      <c r="FA1123" s="1"/>
      <c r="FB1123" s="1"/>
      <c r="FC1123" s="1"/>
      <c r="FD1123" s="1"/>
      <c r="FE1123" s="1"/>
      <c r="FF1123" s="1"/>
      <c r="FG1123" s="1"/>
      <c r="FH1123" s="1"/>
      <c r="FI1123" s="1"/>
      <c r="FJ1123" s="1"/>
      <c r="FK1123" s="1"/>
      <c r="FL1123" s="1"/>
      <c r="FM1123" s="1"/>
      <c r="FN1123" s="1"/>
      <c r="FO1123" s="1"/>
      <c r="FP1123" s="1"/>
      <c r="FQ1123" s="1"/>
      <c r="FR1123" s="1"/>
      <c r="FS1123" s="1"/>
      <c r="FT1123" s="1"/>
      <c r="FU1123" s="1"/>
      <c r="FV1123" s="1"/>
      <c r="FW1123" s="1"/>
      <c r="FX1123" s="1"/>
      <c r="FY1123" s="1"/>
      <c r="FZ1123" s="1"/>
      <c r="GA1123" s="1"/>
      <c r="GB1123" s="1"/>
      <c r="GC1123" s="1"/>
      <c r="GD1123" s="1"/>
      <c r="GE1123" s="1"/>
      <c r="GF1123" s="1"/>
      <c r="GG1123" s="1"/>
      <c r="GH1123" s="1"/>
      <c r="GI1123" s="1"/>
      <c r="GJ1123" s="1"/>
      <c r="GK1123" s="1"/>
      <c r="GL1123" s="1"/>
      <c r="GM1123" s="1"/>
      <c r="GN1123" s="1"/>
      <c r="GO1123" s="1"/>
      <c r="GP1123" s="1"/>
      <c r="GQ1123" s="1"/>
      <c r="GR1123" s="1"/>
      <c r="GS1123" s="1"/>
      <c r="GT1123" s="1"/>
      <c r="GU1123" s="1"/>
      <c r="GV1123" s="1"/>
      <c r="GW1123" s="1"/>
    </row>
    <row r="1124" spans="1:205" s="4" customFormat="1">
      <c r="A1124" s="6"/>
      <c r="B1124" s="6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2"/>
      <c r="U1124" s="2"/>
      <c r="V1124" s="90"/>
      <c r="W1124" s="167"/>
      <c r="X1124" s="145"/>
      <c r="Y1124" s="90"/>
      <c r="Z1124" s="87"/>
      <c r="AA1124" s="87"/>
      <c r="AB1124" s="2"/>
      <c r="AC1124" s="2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  <c r="EL1124" s="1"/>
      <c r="EM1124" s="1"/>
      <c r="EN1124" s="1"/>
      <c r="EO1124" s="1"/>
      <c r="EP1124" s="1"/>
      <c r="EQ1124" s="1"/>
      <c r="ER1124" s="1"/>
      <c r="ES1124" s="1"/>
      <c r="ET1124" s="1"/>
      <c r="EU1124" s="1"/>
      <c r="EV1124" s="1"/>
      <c r="EW1124" s="1"/>
      <c r="EX1124" s="1"/>
      <c r="EY1124" s="1"/>
      <c r="EZ1124" s="1"/>
      <c r="FA1124" s="1"/>
      <c r="FB1124" s="1"/>
      <c r="FC1124" s="1"/>
      <c r="FD1124" s="1"/>
      <c r="FE1124" s="1"/>
      <c r="FF1124" s="1"/>
      <c r="FG1124" s="1"/>
      <c r="FH1124" s="1"/>
      <c r="FI1124" s="1"/>
      <c r="FJ1124" s="1"/>
      <c r="FK1124" s="1"/>
      <c r="FL1124" s="1"/>
      <c r="FM1124" s="1"/>
      <c r="FN1124" s="1"/>
      <c r="FO1124" s="1"/>
      <c r="FP1124" s="1"/>
      <c r="FQ1124" s="1"/>
      <c r="FR1124" s="1"/>
      <c r="FS1124" s="1"/>
      <c r="FT1124" s="1"/>
      <c r="FU1124" s="1"/>
      <c r="FV1124" s="1"/>
      <c r="FW1124" s="1"/>
      <c r="FX1124" s="1"/>
      <c r="FY1124" s="1"/>
      <c r="FZ1124" s="1"/>
      <c r="GA1124" s="1"/>
      <c r="GB1124" s="1"/>
      <c r="GC1124" s="1"/>
      <c r="GD1124" s="1"/>
      <c r="GE1124" s="1"/>
      <c r="GF1124" s="1"/>
      <c r="GG1124" s="1"/>
      <c r="GH1124" s="1"/>
      <c r="GI1124" s="1"/>
      <c r="GJ1124" s="1"/>
      <c r="GK1124" s="1"/>
      <c r="GL1124" s="1"/>
      <c r="GM1124" s="1"/>
      <c r="GN1124" s="1"/>
      <c r="GO1124" s="1"/>
      <c r="GP1124" s="1"/>
      <c r="GQ1124" s="1"/>
      <c r="GR1124" s="1"/>
      <c r="GS1124" s="1"/>
      <c r="GT1124" s="1"/>
      <c r="GU1124" s="1"/>
      <c r="GV1124" s="1"/>
      <c r="GW1124" s="1"/>
    </row>
    <row r="1125" spans="1:205" s="4" customFormat="1">
      <c r="A1125" s="6"/>
      <c r="B1125" s="6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2"/>
      <c r="U1125" s="2"/>
      <c r="V1125" s="90"/>
      <c r="W1125" s="167"/>
      <c r="X1125" s="145"/>
      <c r="Y1125" s="90"/>
      <c r="Z1125" s="87"/>
      <c r="AA1125" s="87"/>
      <c r="AB1125" s="2"/>
      <c r="AC1125" s="2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  <c r="EL1125" s="1"/>
      <c r="EM1125" s="1"/>
      <c r="EN1125" s="1"/>
      <c r="EO1125" s="1"/>
      <c r="EP1125" s="1"/>
      <c r="EQ1125" s="1"/>
      <c r="ER1125" s="1"/>
      <c r="ES1125" s="1"/>
      <c r="ET1125" s="1"/>
      <c r="EU1125" s="1"/>
      <c r="EV1125" s="1"/>
      <c r="EW1125" s="1"/>
      <c r="EX1125" s="1"/>
      <c r="EY1125" s="1"/>
      <c r="EZ1125" s="1"/>
      <c r="FA1125" s="1"/>
      <c r="FB1125" s="1"/>
      <c r="FC1125" s="1"/>
      <c r="FD1125" s="1"/>
      <c r="FE1125" s="1"/>
      <c r="FF1125" s="1"/>
      <c r="FG1125" s="1"/>
      <c r="FH1125" s="1"/>
      <c r="FI1125" s="1"/>
      <c r="FJ1125" s="1"/>
      <c r="FK1125" s="1"/>
      <c r="FL1125" s="1"/>
      <c r="FM1125" s="1"/>
      <c r="FN1125" s="1"/>
      <c r="FO1125" s="1"/>
      <c r="FP1125" s="1"/>
      <c r="FQ1125" s="1"/>
      <c r="FR1125" s="1"/>
      <c r="FS1125" s="1"/>
      <c r="FT1125" s="1"/>
      <c r="FU1125" s="1"/>
      <c r="FV1125" s="1"/>
      <c r="FW1125" s="1"/>
      <c r="FX1125" s="1"/>
      <c r="FY1125" s="1"/>
      <c r="FZ1125" s="1"/>
      <c r="GA1125" s="1"/>
      <c r="GB1125" s="1"/>
      <c r="GC1125" s="1"/>
      <c r="GD1125" s="1"/>
      <c r="GE1125" s="1"/>
      <c r="GF1125" s="1"/>
      <c r="GG1125" s="1"/>
      <c r="GH1125" s="1"/>
      <c r="GI1125" s="1"/>
      <c r="GJ1125" s="1"/>
      <c r="GK1125" s="1"/>
      <c r="GL1125" s="1"/>
      <c r="GM1125" s="1"/>
      <c r="GN1125" s="1"/>
      <c r="GO1125" s="1"/>
      <c r="GP1125" s="1"/>
      <c r="GQ1125" s="1"/>
      <c r="GR1125" s="1"/>
      <c r="GS1125" s="1"/>
      <c r="GT1125" s="1"/>
      <c r="GU1125" s="1"/>
      <c r="GV1125" s="1"/>
      <c r="GW1125" s="1"/>
    </row>
    <row r="1126" spans="1:205" s="4" customFormat="1">
      <c r="A1126" s="6"/>
      <c r="B1126" s="6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2"/>
      <c r="U1126" s="2"/>
      <c r="V1126" s="90"/>
      <c r="W1126" s="167"/>
      <c r="X1126" s="145"/>
      <c r="Y1126" s="90"/>
      <c r="Z1126" s="87"/>
      <c r="AA1126" s="87"/>
      <c r="AB1126" s="2"/>
      <c r="AC1126" s="2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  <c r="EL1126" s="1"/>
      <c r="EM1126" s="1"/>
      <c r="EN1126" s="1"/>
      <c r="EO1126" s="1"/>
      <c r="EP1126" s="1"/>
      <c r="EQ1126" s="1"/>
      <c r="ER1126" s="1"/>
      <c r="ES1126" s="1"/>
      <c r="ET1126" s="1"/>
      <c r="EU1126" s="1"/>
      <c r="EV1126" s="1"/>
      <c r="EW1126" s="1"/>
      <c r="EX1126" s="1"/>
      <c r="EY1126" s="1"/>
      <c r="EZ1126" s="1"/>
      <c r="FA1126" s="1"/>
      <c r="FB1126" s="1"/>
      <c r="FC1126" s="1"/>
      <c r="FD1126" s="1"/>
      <c r="FE1126" s="1"/>
      <c r="FF1126" s="1"/>
      <c r="FG1126" s="1"/>
      <c r="FH1126" s="1"/>
      <c r="FI1126" s="1"/>
      <c r="FJ1126" s="1"/>
      <c r="FK1126" s="1"/>
      <c r="FL1126" s="1"/>
      <c r="FM1126" s="1"/>
      <c r="FN1126" s="1"/>
      <c r="FO1126" s="1"/>
      <c r="FP1126" s="1"/>
      <c r="FQ1126" s="1"/>
      <c r="FR1126" s="1"/>
      <c r="FS1126" s="1"/>
      <c r="FT1126" s="1"/>
      <c r="FU1126" s="1"/>
      <c r="FV1126" s="1"/>
      <c r="FW1126" s="1"/>
      <c r="FX1126" s="1"/>
      <c r="FY1126" s="1"/>
      <c r="FZ1126" s="1"/>
      <c r="GA1126" s="1"/>
      <c r="GB1126" s="1"/>
      <c r="GC1126" s="1"/>
      <c r="GD1126" s="1"/>
      <c r="GE1126" s="1"/>
      <c r="GF1126" s="1"/>
      <c r="GG1126" s="1"/>
      <c r="GH1126" s="1"/>
      <c r="GI1126" s="1"/>
      <c r="GJ1126" s="1"/>
      <c r="GK1126" s="1"/>
      <c r="GL1126" s="1"/>
      <c r="GM1126" s="1"/>
      <c r="GN1126" s="1"/>
      <c r="GO1126" s="1"/>
      <c r="GP1126" s="1"/>
      <c r="GQ1126" s="1"/>
      <c r="GR1126" s="1"/>
      <c r="GS1126" s="1"/>
      <c r="GT1126" s="1"/>
      <c r="GU1126" s="1"/>
      <c r="GV1126" s="1"/>
      <c r="GW1126" s="1"/>
    </row>
    <row r="1127" spans="1:205" s="4" customFormat="1">
      <c r="A1127" s="6"/>
      <c r="B1127" s="6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2"/>
      <c r="U1127" s="2"/>
      <c r="V1127" s="90"/>
      <c r="W1127" s="167"/>
      <c r="X1127" s="145"/>
      <c r="Y1127" s="90"/>
      <c r="Z1127" s="87"/>
      <c r="AA1127" s="87"/>
      <c r="AB1127" s="2"/>
      <c r="AC1127" s="2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  <c r="EL1127" s="1"/>
      <c r="EM1127" s="1"/>
      <c r="EN1127" s="1"/>
      <c r="EO1127" s="1"/>
      <c r="EP1127" s="1"/>
      <c r="EQ1127" s="1"/>
      <c r="ER1127" s="1"/>
      <c r="ES1127" s="1"/>
      <c r="ET1127" s="1"/>
      <c r="EU1127" s="1"/>
      <c r="EV1127" s="1"/>
      <c r="EW1127" s="1"/>
      <c r="EX1127" s="1"/>
      <c r="EY1127" s="1"/>
      <c r="EZ1127" s="1"/>
      <c r="FA1127" s="1"/>
      <c r="FB1127" s="1"/>
      <c r="FC1127" s="1"/>
      <c r="FD1127" s="1"/>
      <c r="FE1127" s="1"/>
      <c r="FF1127" s="1"/>
      <c r="FG1127" s="1"/>
      <c r="FH1127" s="1"/>
      <c r="FI1127" s="1"/>
      <c r="FJ1127" s="1"/>
      <c r="FK1127" s="1"/>
      <c r="FL1127" s="1"/>
      <c r="FM1127" s="1"/>
      <c r="FN1127" s="1"/>
      <c r="FO1127" s="1"/>
      <c r="FP1127" s="1"/>
      <c r="FQ1127" s="1"/>
      <c r="FR1127" s="1"/>
      <c r="FS1127" s="1"/>
      <c r="FT1127" s="1"/>
      <c r="FU1127" s="1"/>
      <c r="FV1127" s="1"/>
      <c r="FW1127" s="1"/>
      <c r="FX1127" s="1"/>
      <c r="FY1127" s="1"/>
      <c r="FZ1127" s="1"/>
      <c r="GA1127" s="1"/>
      <c r="GB1127" s="1"/>
      <c r="GC1127" s="1"/>
      <c r="GD1127" s="1"/>
      <c r="GE1127" s="1"/>
      <c r="GF1127" s="1"/>
      <c r="GG1127" s="1"/>
      <c r="GH1127" s="1"/>
      <c r="GI1127" s="1"/>
      <c r="GJ1127" s="1"/>
      <c r="GK1127" s="1"/>
      <c r="GL1127" s="1"/>
      <c r="GM1127" s="1"/>
      <c r="GN1127" s="1"/>
      <c r="GO1127" s="1"/>
      <c r="GP1127" s="1"/>
      <c r="GQ1127" s="1"/>
      <c r="GR1127" s="1"/>
      <c r="GS1127" s="1"/>
      <c r="GT1127" s="1"/>
      <c r="GU1127" s="1"/>
      <c r="GV1127" s="1"/>
      <c r="GW1127" s="1"/>
    </row>
    <row r="1128" spans="1:205" s="4" customFormat="1">
      <c r="A1128" s="6"/>
      <c r="B1128" s="6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2"/>
      <c r="U1128" s="2"/>
      <c r="V1128" s="90"/>
      <c r="W1128" s="167"/>
      <c r="X1128" s="145"/>
      <c r="Y1128" s="90"/>
      <c r="Z1128" s="87"/>
      <c r="AA1128" s="87"/>
      <c r="AB1128" s="2"/>
      <c r="AC1128" s="2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  <c r="EL1128" s="1"/>
      <c r="EM1128" s="1"/>
      <c r="EN1128" s="1"/>
      <c r="EO1128" s="1"/>
      <c r="EP1128" s="1"/>
      <c r="EQ1128" s="1"/>
      <c r="ER1128" s="1"/>
      <c r="ES1128" s="1"/>
      <c r="ET1128" s="1"/>
      <c r="EU1128" s="1"/>
      <c r="EV1128" s="1"/>
      <c r="EW1128" s="1"/>
      <c r="EX1128" s="1"/>
      <c r="EY1128" s="1"/>
      <c r="EZ1128" s="1"/>
      <c r="FA1128" s="1"/>
      <c r="FB1128" s="1"/>
      <c r="FC1128" s="1"/>
      <c r="FD1128" s="1"/>
      <c r="FE1128" s="1"/>
      <c r="FF1128" s="1"/>
      <c r="FG1128" s="1"/>
      <c r="FH1128" s="1"/>
      <c r="FI1128" s="1"/>
      <c r="FJ1128" s="1"/>
      <c r="FK1128" s="1"/>
      <c r="FL1128" s="1"/>
      <c r="FM1128" s="1"/>
      <c r="FN1128" s="1"/>
      <c r="FO1128" s="1"/>
      <c r="FP1128" s="1"/>
      <c r="FQ1128" s="1"/>
      <c r="FR1128" s="1"/>
      <c r="FS1128" s="1"/>
      <c r="FT1128" s="1"/>
      <c r="FU1128" s="1"/>
      <c r="FV1128" s="1"/>
      <c r="FW1128" s="1"/>
      <c r="FX1128" s="1"/>
      <c r="FY1128" s="1"/>
      <c r="FZ1128" s="1"/>
      <c r="GA1128" s="1"/>
      <c r="GB1128" s="1"/>
      <c r="GC1128" s="1"/>
      <c r="GD1128" s="1"/>
      <c r="GE1128" s="1"/>
      <c r="GF1128" s="1"/>
      <c r="GG1128" s="1"/>
      <c r="GH1128" s="1"/>
      <c r="GI1128" s="1"/>
      <c r="GJ1128" s="1"/>
      <c r="GK1128" s="1"/>
      <c r="GL1128" s="1"/>
      <c r="GM1128" s="1"/>
      <c r="GN1128" s="1"/>
      <c r="GO1128" s="1"/>
      <c r="GP1128" s="1"/>
      <c r="GQ1128" s="1"/>
      <c r="GR1128" s="1"/>
      <c r="GS1128" s="1"/>
      <c r="GT1128" s="1"/>
      <c r="GU1128" s="1"/>
      <c r="GV1128" s="1"/>
      <c r="GW1128" s="1"/>
    </row>
    <row r="1129" spans="1:205" s="4" customFormat="1">
      <c r="A1129" s="6"/>
      <c r="B1129" s="6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2"/>
      <c r="U1129" s="2"/>
      <c r="V1129" s="90"/>
      <c r="W1129" s="167"/>
      <c r="X1129" s="145"/>
      <c r="Y1129" s="90"/>
      <c r="Z1129" s="87"/>
      <c r="AA1129" s="87"/>
      <c r="AB1129" s="2"/>
      <c r="AC1129" s="2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  <c r="EL1129" s="1"/>
      <c r="EM1129" s="1"/>
      <c r="EN1129" s="1"/>
      <c r="EO1129" s="1"/>
      <c r="EP1129" s="1"/>
      <c r="EQ1129" s="1"/>
      <c r="ER1129" s="1"/>
      <c r="ES1129" s="1"/>
      <c r="ET1129" s="1"/>
      <c r="EU1129" s="1"/>
      <c r="EV1129" s="1"/>
      <c r="EW1129" s="1"/>
      <c r="EX1129" s="1"/>
      <c r="EY1129" s="1"/>
      <c r="EZ1129" s="1"/>
      <c r="FA1129" s="1"/>
      <c r="FB1129" s="1"/>
      <c r="FC1129" s="1"/>
      <c r="FD1129" s="1"/>
      <c r="FE1129" s="1"/>
      <c r="FF1129" s="1"/>
      <c r="FG1129" s="1"/>
      <c r="FH1129" s="1"/>
      <c r="FI1129" s="1"/>
      <c r="FJ1129" s="1"/>
      <c r="FK1129" s="1"/>
      <c r="FL1129" s="1"/>
      <c r="FM1129" s="1"/>
      <c r="FN1129" s="1"/>
      <c r="FO1129" s="1"/>
      <c r="FP1129" s="1"/>
      <c r="FQ1129" s="1"/>
      <c r="FR1129" s="1"/>
      <c r="FS1129" s="1"/>
      <c r="FT1129" s="1"/>
      <c r="FU1129" s="1"/>
      <c r="FV1129" s="1"/>
      <c r="FW1129" s="1"/>
      <c r="FX1129" s="1"/>
      <c r="FY1129" s="1"/>
      <c r="FZ1129" s="1"/>
      <c r="GA1129" s="1"/>
      <c r="GB1129" s="1"/>
      <c r="GC1129" s="1"/>
      <c r="GD1129" s="1"/>
      <c r="GE1129" s="1"/>
      <c r="GF1129" s="1"/>
      <c r="GG1129" s="1"/>
      <c r="GH1129" s="1"/>
      <c r="GI1129" s="1"/>
      <c r="GJ1129" s="1"/>
      <c r="GK1129" s="1"/>
      <c r="GL1129" s="1"/>
      <c r="GM1129" s="1"/>
      <c r="GN1129" s="1"/>
      <c r="GO1129" s="1"/>
      <c r="GP1129" s="1"/>
      <c r="GQ1129" s="1"/>
      <c r="GR1129" s="1"/>
      <c r="GS1129" s="1"/>
      <c r="GT1129" s="1"/>
      <c r="GU1129" s="1"/>
      <c r="GV1129" s="1"/>
      <c r="GW1129" s="1"/>
    </row>
    <row r="1130" spans="1:205" s="4" customFormat="1">
      <c r="A1130" s="6"/>
      <c r="B1130" s="6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2"/>
      <c r="U1130" s="2"/>
      <c r="V1130" s="90"/>
      <c r="W1130" s="167"/>
      <c r="X1130" s="145"/>
      <c r="Y1130" s="90"/>
      <c r="Z1130" s="87"/>
      <c r="AA1130" s="87"/>
      <c r="AB1130" s="2"/>
      <c r="AC1130" s="2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  <c r="EL1130" s="1"/>
      <c r="EM1130" s="1"/>
      <c r="EN1130" s="1"/>
      <c r="EO1130" s="1"/>
      <c r="EP1130" s="1"/>
      <c r="EQ1130" s="1"/>
      <c r="ER1130" s="1"/>
      <c r="ES1130" s="1"/>
      <c r="ET1130" s="1"/>
      <c r="EU1130" s="1"/>
      <c r="EV1130" s="1"/>
      <c r="EW1130" s="1"/>
      <c r="EX1130" s="1"/>
      <c r="EY1130" s="1"/>
      <c r="EZ1130" s="1"/>
      <c r="FA1130" s="1"/>
      <c r="FB1130" s="1"/>
      <c r="FC1130" s="1"/>
      <c r="FD1130" s="1"/>
      <c r="FE1130" s="1"/>
      <c r="FF1130" s="1"/>
      <c r="FG1130" s="1"/>
      <c r="FH1130" s="1"/>
      <c r="FI1130" s="1"/>
      <c r="FJ1130" s="1"/>
      <c r="FK1130" s="1"/>
      <c r="FL1130" s="1"/>
      <c r="FM1130" s="1"/>
      <c r="FN1130" s="1"/>
      <c r="FO1130" s="1"/>
      <c r="FP1130" s="1"/>
      <c r="FQ1130" s="1"/>
      <c r="FR1130" s="1"/>
      <c r="FS1130" s="1"/>
      <c r="FT1130" s="1"/>
      <c r="FU1130" s="1"/>
      <c r="FV1130" s="1"/>
      <c r="FW1130" s="1"/>
      <c r="FX1130" s="1"/>
      <c r="FY1130" s="1"/>
      <c r="FZ1130" s="1"/>
      <c r="GA1130" s="1"/>
      <c r="GB1130" s="1"/>
      <c r="GC1130" s="1"/>
      <c r="GD1130" s="1"/>
      <c r="GE1130" s="1"/>
      <c r="GF1130" s="1"/>
      <c r="GG1130" s="1"/>
      <c r="GH1130" s="1"/>
      <c r="GI1130" s="1"/>
      <c r="GJ1130" s="1"/>
      <c r="GK1130" s="1"/>
      <c r="GL1130" s="1"/>
      <c r="GM1130" s="1"/>
      <c r="GN1130" s="1"/>
      <c r="GO1130" s="1"/>
      <c r="GP1130" s="1"/>
      <c r="GQ1130" s="1"/>
      <c r="GR1130" s="1"/>
      <c r="GS1130" s="1"/>
      <c r="GT1130" s="1"/>
      <c r="GU1130" s="1"/>
      <c r="GV1130" s="1"/>
      <c r="GW1130" s="1"/>
    </row>
    <row r="1131" spans="1:205" s="4" customFormat="1">
      <c r="A1131" s="6"/>
      <c r="B1131" s="6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2"/>
      <c r="U1131" s="2"/>
      <c r="V1131" s="90"/>
      <c r="W1131" s="167"/>
      <c r="X1131" s="145"/>
      <c r="Y1131" s="90"/>
      <c r="Z1131" s="87"/>
      <c r="AA1131" s="87"/>
      <c r="AB1131" s="2"/>
      <c r="AC1131" s="2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  <c r="EL1131" s="1"/>
      <c r="EM1131" s="1"/>
      <c r="EN1131" s="1"/>
      <c r="EO1131" s="1"/>
      <c r="EP1131" s="1"/>
      <c r="EQ1131" s="1"/>
      <c r="ER1131" s="1"/>
      <c r="ES1131" s="1"/>
      <c r="ET1131" s="1"/>
      <c r="EU1131" s="1"/>
      <c r="EV1131" s="1"/>
      <c r="EW1131" s="1"/>
      <c r="EX1131" s="1"/>
      <c r="EY1131" s="1"/>
      <c r="EZ1131" s="1"/>
      <c r="FA1131" s="1"/>
      <c r="FB1131" s="1"/>
      <c r="FC1131" s="1"/>
      <c r="FD1131" s="1"/>
      <c r="FE1131" s="1"/>
      <c r="FF1131" s="1"/>
      <c r="FG1131" s="1"/>
      <c r="FH1131" s="1"/>
      <c r="FI1131" s="1"/>
      <c r="FJ1131" s="1"/>
      <c r="FK1131" s="1"/>
      <c r="FL1131" s="1"/>
      <c r="FM1131" s="1"/>
      <c r="FN1131" s="1"/>
      <c r="FO1131" s="1"/>
      <c r="FP1131" s="1"/>
      <c r="FQ1131" s="1"/>
      <c r="FR1131" s="1"/>
      <c r="FS1131" s="1"/>
      <c r="FT1131" s="1"/>
      <c r="FU1131" s="1"/>
      <c r="FV1131" s="1"/>
      <c r="FW1131" s="1"/>
      <c r="FX1131" s="1"/>
      <c r="FY1131" s="1"/>
      <c r="FZ1131" s="1"/>
      <c r="GA1131" s="1"/>
      <c r="GB1131" s="1"/>
      <c r="GC1131" s="1"/>
      <c r="GD1131" s="1"/>
      <c r="GE1131" s="1"/>
      <c r="GF1131" s="1"/>
      <c r="GG1131" s="1"/>
      <c r="GH1131" s="1"/>
      <c r="GI1131" s="1"/>
      <c r="GJ1131" s="1"/>
      <c r="GK1131" s="1"/>
      <c r="GL1131" s="1"/>
      <c r="GM1131" s="1"/>
      <c r="GN1131" s="1"/>
      <c r="GO1131" s="1"/>
      <c r="GP1131" s="1"/>
      <c r="GQ1131" s="1"/>
      <c r="GR1131" s="1"/>
      <c r="GS1131" s="1"/>
      <c r="GT1131" s="1"/>
      <c r="GU1131" s="1"/>
      <c r="GV1131" s="1"/>
      <c r="GW1131" s="1"/>
    </row>
    <row r="1132" spans="1:205" s="4" customFormat="1">
      <c r="A1132" s="6"/>
      <c r="B1132" s="6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2"/>
      <c r="U1132" s="2"/>
      <c r="V1132" s="90"/>
      <c r="W1132" s="167"/>
      <c r="X1132" s="145"/>
      <c r="Y1132" s="90"/>
      <c r="Z1132" s="87"/>
      <c r="AA1132" s="87"/>
      <c r="AB1132" s="2"/>
      <c r="AC1132" s="2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  <c r="EL1132" s="1"/>
      <c r="EM1132" s="1"/>
      <c r="EN1132" s="1"/>
      <c r="EO1132" s="1"/>
      <c r="EP1132" s="1"/>
      <c r="EQ1132" s="1"/>
      <c r="ER1132" s="1"/>
      <c r="ES1132" s="1"/>
      <c r="ET1132" s="1"/>
      <c r="EU1132" s="1"/>
      <c r="EV1132" s="1"/>
      <c r="EW1132" s="1"/>
      <c r="EX1132" s="1"/>
      <c r="EY1132" s="1"/>
      <c r="EZ1132" s="1"/>
      <c r="FA1132" s="1"/>
      <c r="FB1132" s="1"/>
      <c r="FC1132" s="1"/>
      <c r="FD1132" s="1"/>
      <c r="FE1132" s="1"/>
      <c r="FF1132" s="1"/>
      <c r="FG1132" s="1"/>
      <c r="FH1132" s="1"/>
      <c r="FI1132" s="1"/>
      <c r="FJ1132" s="1"/>
      <c r="FK1132" s="1"/>
      <c r="FL1132" s="1"/>
      <c r="FM1132" s="1"/>
      <c r="FN1132" s="1"/>
      <c r="FO1132" s="1"/>
      <c r="FP1132" s="1"/>
      <c r="FQ1132" s="1"/>
      <c r="FR1132" s="1"/>
      <c r="FS1132" s="1"/>
      <c r="FT1132" s="1"/>
      <c r="FU1132" s="1"/>
      <c r="FV1132" s="1"/>
      <c r="FW1132" s="1"/>
      <c r="FX1132" s="1"/>
      <c r="FY1132" s="1"/>
      <c r="FZ1132" s="1"/>
      <c r="GA1132" s="1"/>
      <c r="GB1132" s="1"/>
      <c r="GC1132" s="1"/>
      <c r="GD1132" s="1"/>
      <c r="GE1132" s="1"/>
      <c r="GF1132" s="1"/>
      <c r="GG1132" s="1"/>
      <c r="GH1132" s="1"/>
      <c r="GI1132" s="1"/>
      <c r="GJ1132" s="1"/>
      <c r="GK1132" s="1"/>
      <c r="GL1132" s="1"/>
      <c r="GM1132" s="1"/>
      <c r="GN1132" s="1"/>
      <c r="GO1132" s="1"/>
      <c r="GP1132" s="1"/>
      <c r="GQ1132" s="1"/>
      <c r="GR1132" s="1"/>
      <c r="GS1132" s="1"/>
      <c r="GT1132" s="1"/>
      <c r="GU1132" s="1"/>
      <c r="GV1132" s="1"/>
      <c r="GW1132" s="1"/>
    </row>
    <row r="1133" spans="1:205" s="4" customFormat="1">
      <c r="A1133" s="6"/>
      <c r="B1133" s="6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2"/>
      <c r="U1133" s="2"/>
      <c r="V1133" s="90"/>
      <c r="W1133" s="167"/>
      <c r="X1133" s="145"/>
      <c r="Y1133" s="90"/>
      <c r="Z1133" s="87"/>
      <c r="AA1133" s="87"/>
      <c r="AB1133" s="2"/>
      <c r="AC1133" s="2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  <c r="EL1133" s="1"/>
      <c r="EM1133" s="1"/>
      <c r="EN1133" s="1"/>
      <c r="EO1133" s="1"/>
      <c r="EP1133" s="1"/>
      <c r="EQ1133" s="1"/>
      <c r="ER1133" s="1"/>
      <c r="ES1133" s="1"/>
      <c r="ET1133" s="1"/>
      <c r="EU1133" s="1"/>
      <c r="EV1133" s="1"/>
      <c r="EW1133" s="1"/>
      <c r="EX1133" s="1"/>
      <c r="EY1133" s="1"/>
      <c r="EZ1133" s="1"/>
      <c r="FA1133" s="1"/>
      <c r="FB1133" s="1"/>
      <c r="FC1133" s="1"/>
      <c r="FD1133" s="1"/>
      <c r="FE1133" s="1"/>
      <c r="FF1133" s="1"/>
      <c r="FG1133" s="1"/>
      <c r="FH1133" s="1"/>
      <c r="FI1133" s="1"/>
      <c r="FJ1133" s="1"/>
      <c r="FK1133" s="1"/>
      <c r="FL1133" s="1"/>
      <c r="FM1133" s="1"/>
      <c r="FN1133" s="1"/>
      <c r="FO1133" s="1"/>
      <c r="FP1133" s="1"/>
      <c r="FQ1133" s="1"/>
      <c r="FR1133" s="1"/>
      <c r="FS1133" s="1"/>
      <c r="FT1133" s="1"/>
      <c r="FU1133" s="1"/>
      <c r="FV1133" s="1"/>
      <c r="FW1133" s="1"/>
      <c r="FX1133" s="1"/>
      <c r="FY1133" s="1"/>
      <c r="FZ1133" s="1"/>
      <c r="GA1133" s="1"/>
      <c r="GB1133" s="1"/>
      <c r="GC1133" s="1"/>
      <c r="GD1133" s="1"/>
      <c r="GE1133" s="1"/>
      <c r="GF1133" s="1"/>
      <c r="GG1133" s="1"/>
      <c r="GH1133" s="1"/>
      <c r="GI1133" s="1"/>
      <c r="GJ1133" s="1"/>
      <c r="GK1133" s="1"/>
      <c r="GL1133" s="1"/>
      <c r="GM1133" s="1"/>
      <c r="GN1133" s="1"/>
      <c r="GO1133" s="1"/>
      <c r="GP1133" s="1"/>
      <c r="GQ1133" s="1"/>
      <c r="GR1133" s="1"/>
      <c r="GS1133" s="1"/>
      <c r="GT1133" s="1"/>
      <c r="GU1133" s="1"/>
      <c r="GV1133" s="1"/>
      <c r="GW1133" s="1"/>
    </row>
    <row r="1134" spans="1:205" s="4" customFormat="1">
      <c r="A1134" s="6"/>
      <c r="B1134" s="6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2"/>
      <c r="U1134" s="2"/>
      <c r="V1134" s="90"/>
      <c r="W1134" s="167"/>
      <c r="X1134" s="145"/>
      <c r="Y1134" s="90"/>
      <c r="Z1134" s="87"/>
      <c r="AA1134" s="87"/>
      <c r="AB1134" s="2"/>
      <c r="AC1134" s="2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  <c r="GL1134" s="1"/>
      <c r="GM1134" s="1"/>
      <c r="GN1134" s="1"/>
      <c r="GO1134" s="1"/>
      <c r="GP1134" s="1"/>
      <c r="GQ1134" s="1"/>
      <c r="GR1134" s="1"/>
      <c r="GS1134" s="1"/>
      <c r="GT1134" s="1"/>
      <c r="GU1134" s="1"/>
      <c r="GV1134" s="1"/>
      <c r="GW1134" s="1"/>
    </row>
    <row r="1135" spans="1:205" s="4" customFormat="1">
      <c r="A1135" s="6"/>
      <c r="B1135" s="6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2"/>
      <c r="U1135" s="2"/>
      <c r="V1135" s="90"/>
      <c r="W1135" s="167"/>
      <c r="X1135" s="145"/>
      <c r="Y1135" s="90"/>
      <c r="Z1135" s="87"/>
      <c r="AA1135" s="87"/>
      <c r="AB1135" s="2"/>
      <c r="AC1135" s="2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  <c r="EL1135" s="1"/>
      <c r="EM1135" s="1"/>
      <c r="EN1135" s="1"/>
      <c r="EO1135" s="1"/>
      <c r="EP1135" s="1"/>
      <c r="EQ1135" s="1"/>
      <c r="ER1135" s="1"/>
      <c r="ES1135" s="1"/>
      <c r="ET1135" s="1"/>
      <c r="EU1135" s="1"/>
      <c r="EV1135" s="1"/>
      <c r="EW1135" s="1"/>
      <c r="EX1135" s="1"/>
      <c r="EY1135" s="1"/>
      <c r="EZ1135" s="1"/>
      <c r="FA1135" s="1"/>
      <c r="FB1135" s="1"/>
      <c r="FC1135" s="1"/>
      <c r="FD1135" s="1"/>
      <c r="FE1135" s="1"/>
      <c r="FF1135" s="1"/>
      <c r="FG1135" s="1"/>
      <c r="FH1135" s="1"/>
      <c r="FI1135" s="1"/>
      <c r="FJ1135" s="1"/>
      <c r="FK1135" s="1"/>
      <c r="FL1135" s="1"/>
      <c r="FM1135" s="1"/>
      <c r="FN1135" s="1"/>
      <c r="FO1135" s="1"/>
      <c r="FP1135" s="1"/>
      <c r="FQ1135" s="1"/>
      <c r="FR1135" s="1"/>
      <c r="FS1135" s="1"/>
      <c r="FT1135" s="1"/>
      <c r="FU1135" s="1"/>
      <c r="FV1135" s="1"/>
      <c r="FW1135" s="1"/>
      <c r="FX1135" s="1"/>
      <c r="FY1135" s="1"/>
      <c r="FZ1135" s="1"/>
      <c r="GA1135" s="1"/>
      <c r="GB1135" s="1"/>
      <c r="GC1135" s="1"/>
      <c r="GD1135" s="1"/>
      <c r="GE1135" s="1"/>
      <c r="GF1135" s="1"/>
      <c r="GG1135" s="1"/>
      <c r="GH1135" s="1"/>
      <c r="GI1135" s="1"/>
      <c r="GJ1135" s="1"/>
      <c r="GK1135" s="1"/>
      <c r="GL1135" s="1"/>
      <c r="GM1135" s="1"/>
      <c r="GN1135" s="1"/>
      <c r="GO1135" s="1"/>
      <c r="GP1135" s="1"/>
      <c r="GQ1135" s="1"/>
      <c r="GR1135" s="1"/>
      <c r="GS1135" s="1"/>
      <c r="GT1135" s="1"/>
      <c r="GU1135" s="1"/>
      <c r="GV1135" s="1"/>
      <c r="GW1135" s="1"/>
    </row>
    <row r="1136" spans="1:205" s="4" customFormat="1">
      <c r="A1136" s="6"/>
      <c r="B1136" s="6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2"/>
      <c r="U1136" s="2"/>
      <c r="V1136" s="90"/>
      <c r="W1136" s="167"/>
      <c r="X1136" s="145"/>
      <c r="Y1136" s="90"/>
      <c r="Z1136" s="87"/>
      <c r="AA1136" s="87"/>
      <c r="AB1136" s="2"/>
      <c r="AC1136" s="2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  <c r="EL1136" s="1"/>
      <c r="EM1136" s="1"/>
      <c r="EN1136" s="1"/>
      <c r="EO1136" s="1"/>
      <c r="EP1136" s="1"/>
      <c r="EQ1136" s="1"/>
      <c r="ER1136" s="1"/>
      <c r="ES1136" s="1"/>
      <c r="ET1136" s="1"/>
      <c r="EU1136" s="1"/>
      <c r="EV1136" s="1"/>
      <c r="EW1136" s="1"/>
      <c r="EX1136" s="1"/>
      <c r="EY1136" s="1"/>
      <c r="EZ1136" s="1"/>
      <c r="FA1136" s="1"/>
      <c r="FB1136" s="1"/>
      <c r="FC1136" s="1"/>
      <c r="FD1136" s="1"/>
      <c r="FE1136" s="1"/>
      <c r="FF1136" s="1"/>
      <c r="FG1136" s="1"/>
      <c r="FH1136" s="1"/>
      <c r="FI1136" s="1"/>
      <c r="FJ1136" s="1"/>
      <c r="FK1136" s="1"/>
      <c r="FL1136" s="1"/>
      <c r="FM1136" s="1"/>
      <c r="FN1136" s="1"/>
      <c r="FO1136" s="1"/>
      <c r="FP1136" s="1"/>
      <c r="FQ1136" s="1"/>
      <c r="FR1136" s="1"/>
      <c r="FS1136" s="1"/>
      <c r="FT1136" s="1"/>
      <c r="FU1136" s="1"/>
      <c r="FV1136" s="1"/>
      <c r="FW1136" s="1"/>
      <c r="FX1136" s="1"/>
      <c r="FY1136" s="1"/>
      <c r="FZ1136" s="1"/>
      <c r="GA1136" s="1"/>
      <c r="GB1136" s="1"/>
      <c r="GC1136" s="1"/>
      <c r="GD1136" s="1"/>
      <c r="GE1136" s="1"/>
      <c r="GF1136" s="1"/>
      <c r="GG1136" s="1"/>
      <c r="GH1136" s="1"/>
      <c r="GI1136" s="1"/>
      <c r="GJ1136" s="1"/>
      <c r="GK1136" s="1"/>
      <c r="GL1136" s="1"/>
      <c r="GM1136" s="1"/>
      <c r="GN1136" s="1"/>
      <c r="GO1136" s="1"/>
      <c r="GP1136" s="1"/>
      <c r="GQ1136" s="1"/>
      <c r="GR1136" s="1"/>
      <c r="GS1136" s="1"/>
      <c r="GT1136" s="1"/>
      <c r="GU1136" s="1"/>
      <c r="GV1136" s="1"/>
      <c r="GW1136" s="1"/>
    </row>
    <row r="1137" spans="1:205" s="4" customFormat="1">
      <c r="A1137" s="6"/>
      <c r="B1137" s="6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2"/>
      <c r="U1137" s="2"/>
      <c r="V1137" s="90"/>
      <c r="W1137" s="167"/>
      <c r="X1137" s="145"/>
      <c r="Y1137" s="90"/>
      <c r="Z1137" s="87"/>
      <c r="AA1137" s="87"/>
      <c r="AB1137" s="2"/>
      <c r="AC1137" s="2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  <c r="EL1137" s="1"/>
      <c r="EM1137" s="1"/>
      <c r="EN1137" s="1"/>
      <c r="EO1137" s="1"/>
      <c r="EP1137" s="1"/>
      <c r="EQ1137" s="1"/>
      <c r="ER1137" s="1"/>
      <c r="ES1137" s="1"/>
      <c r="ET1137" s="1"/>
      <c r="EU1137" s="1"/>
      <c r="EV1137" s="1"/>
      <c r="EW1137" s="1"/>
      <c r="EX1137" s="1"/>
      <c r="EY1137" s="1"/>
      <c r="EZ1137" s="1"/>
      <c r="FA1137" s="1"/>
      <c r="FB1137" s="1"/>
      <c r="FC1137" s="1"/>
      <c r="FD1137" s="1"/>
      <c r="FE1137" s="1"/>
      <c r="FF1137" s="1"/>
      <c r="FG1137" s="1"/>
      <c r="FH1137" s="1"/>
      <c r="FI1137" s="1"/>
      <c r="FJ1137" s="1"/>
      <c r="FK1137" s="1"/>
      <c r="FL1137" s="1"/>
      <c r="FM1137" s="1"/>
      <c r="FN1137" s="1"/>
      <c r="FO1137" s="1"/>
      <c r="FP1137" s="1"/>
      <c r="FQ1137" s="1"/>
      <c r="FR1137" s="1"/>
      <c r="FS1137" s="1"/>
      <c r="FT1137" s="1"/>
      <c r="FU1137" s="1"/>
      <c r="FV1137" s="1"/>
      <c r="FW1137" s="1"/>
      <c r="FX1137" s="1"/>
      <c r="FY1137" s="1"/>
      <c r="FZ1137" s="1"/>
      <c r="GA1137" s="1"/>
      <c r="GB1137" s="1"/>
      <c r="GC1137" s="1"/>
      <c r="GD1137" s="1"/>
      <c r="GE1137" s="1"/>
      <c r="GF1137" s="1"/>
      <c r="GG1137" s="1"/>
      <c r="GH1137" s="1"/>
      <c r="GI1137" s="1"/>
      <c r="GJ1137" s="1"/>
      <c r="GK1137" s="1"/>
      <c r="GL1137" s="1"/>
      <c r="GM1137" s="1"/>
      <c r="GN1137" s="1"/>
      <c r="GO1137" s="1"/>
      <c r="GP1137" s="1"/>
      <c r="GQ1137" s="1"/>
      <c r="GR1137" s="1"/>
      <c r="GS1137" s="1"/>
      <c r="GT1137" s="1"/>
      <c r="GU1137" s="1"/>
      <c r="GV1137" s="1"/>
      <c r="GW1137" s="1"/>
    </row>
    <row r="1138" spans="1:205" s="4" customFormat="1">
      <c r="A1138" s="6"/>
      <c r="B1138" s="6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2"/>
      <c r="U1138" s="2"/>
      <c r="V1138" s="90"/>
      <c r="W1138" s="167"/>
      <c r="X1138" s="145"/>
      <c r="Y1138" s="90"/>
      <c r="Z1138" s="87"/>
      <c r="AA1138" s="87"/>
      <c r="AB1138" s="2"/>
      <c r="AC1138" s="2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  <c r="EL1138" s="1"/>
      <c r="EM1138" s="1"/>
      <c r="EN1138" s="1"/>
      <c r="EO1138" s="1"/>
      <c r="EP1138" s="1"/>
      <c r="EQ1138" s="1"/>
      <c r="ER1138" s="1"/>
      <c r="ES1138" s="1"/>
      <c r="ET1138" s="1"/>
      <c r="EU1138" s="1"/>
      <c r="EV1138" s="1"/>
      <c r="EW1138" s="1"/>
      <c r="EX1138" s="1"/>
      <c r="EY1138" s="1"/>
      <c r="EZ1138" s="1"/>
      <c r="FA1138" s="1"/>
      <c r="FB1138" s="1"/>
      <c r="FC1138" s="1"/>
      <c r="FD1138" s="1"/>
      <c r="FE1138" s="1"/>
      <c r="FF1138" s="1"/>
      <c r="FG1138" s="1"/>
      <c r="FH1138" s="1"/>
      <c r="FI1138" s="1"/>
      <c r="FJ1138" s="1"/>
      <c r="FK1138" s="1"/>
      <c r="FL1138" s="1"/>
      <c r="FM1138" s="1"/>
      <c r="FN1138" s="1"/>
      <c r="FO1138" s="1"/>
      <c r="FP1138" s="1"/>
      <c r="FQ1138" s="1"/>
      <c r="FR1138" s="1"/>
      <c r="FS1138" s="1"/>
      <c r="FT1138" s="1"/>
      <c r="FU1138" s="1"/>
      <c r="FV1138" s="1"/>
      <c r="FW1138" s="1"/>
      <c r="FX1138" s="1"/>
      <c r="FY1138" s="1"/>
      <c r="FZ1138" s="1"/>
      <c r="GA1138" s="1"/>
      <c r="GB1138" s="1"/>
      <c r="GC1138" s="1"/>
      <c r="GD1138" s="1"/>
      <c r="GE1138" s="1"/>
      <c r="GF1138" s="1"/>
      <c r="GG1138" s="1"/>
      <c r="GH1138" s="1"/>
      <c r="GI1138" s="1"/>
      <c r="GJ1138" s="1"/>
      <c r="GK1138" s="1"/>
      <c r="GL1138" s="1"/>
      <c r="GM1138" s="1"/>
      <c r="GN1138" s="1"/>
      <c r="GO1138" s="1"/>
      <c r="GP1138" s="1"/>
      <c r="GQ1138" s="1"/>
      <c r="GR1138" s="1"/>
      <c r="GS1138" s="1"/>
      <c r="GT1138" s="1"/>
      <c r="GU1138" s="1"/>
      <c r="GV1138" s="1"/>
      <c r="GW1138" s="1"/>
    </row>
    <row r="1139" spans="1:205" s="4" customFormat="1">
      <c r="A1139" s="6"/>
      <c r="B1139" s="6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2"/>
      <c r="U1139" s="2"/>
      <c r="V1139" s="90"/>
      <c r="W1139" s="167"/>
      <c r="X1139" s="145"/>
      <c r="Y1139" s="90"/>
      <c r="Z1139" s="87"/>
      <c r="AA1139" s="87"/>
      <c r="AB1139" s="2"/>
      <c r="AC1139" s="2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  <c r="EL1139" s="1"/>
      <c r="EM1139" s="1"/>
      <c r="EN1139" s="1"/>
      <c r="EO1139" s="1"/>
      <c r="EP1139" s="1"/>
      <c r="EQ1139" s="1"/>
      <c r="ER1139" s="1"/>
      <c r="ES1139" s="1"/>
      <c r="ET1139" s="1"/>
      <c r="EU1139" s="1"/>
      <c r="EV1139" s="1"/>
      <c r="EW1139" s="1"/>
      <c r="EX1139" s="1"/>
      <c r="EY1139" s="1"/>
      <c r="EZ1139" s="1"/>
      <c r="FA1139" s="1"/>
      <c r="FB1139" s="1"/>
      <c r="FC1139" s="1"/>
      <c r="FD1139" s="1"/>
      <c r="FE1139" s="1"/>
      <c r="FF1139" s="1"/>
      <c r="FG1139" s="1"/>
      <c r="FH1139" s="1"/>
      <c r="FI1139" s="1"/>
      <c r="FJ1139" s="1"/>
      <c r="FK1139" s="1"/>
      <c r="FL1139" s="1"/>
      <c r="FM1139" s="1"/>
      <c r="FN1139" s="1"/>
      <c r="FO1139" s="1"/>
      <c r="FP1139" s="1"/>
      <c r="FQ1139" s="1"/>
      <c r="FR1139" s="1"/>
      <c r="FS1139" s="1"/>
      <c r="FT1139" s="1"/>
      <c r="FU1139" s="1"/>
      <c r="FV1139" s="1"/>
      <c r="FW1139" s="1"/>
      <c r="FX1139" s="1"/>
      <c r="FY1139" s="1"/>
      <c r="FZ1139" s="1"/>
      <c r="GA1139" s="1"/>
      <c r="GB1139" s="1"/>
      <c r="GC1139" s="1"/>
      <c r="GD1139" s="1"/>
      <c r="GE1139" s="1"/>
      <c r="GF1139" s="1"/>
      <c r="GG1139" s="1"/>
      <c r="GH1139" s="1"/>
      <c r="GI1139" s="1"/>
      <c r="GJ1139" s="1"/>
      <c r="GK1139" s="1"/>
      <c r="GL1139" s="1"/>
      <c r="GM1139" s="1"/>
      <c r="GN1139" s="1"/>
      <c r="GO1139" s="1"/>
      <c r="GP1139" s="1"/>
      <c r="GQ1139" s="1"/>
      <c r="GR1139" s="1"/>
      <c r="GS1139" s="1"/>
      <c r="GT1139" s="1"/>
      <c r="GU1139" s="1"/>
      <c r="GV1139" s="1"/>
      <c r="GW1139" s="1"/>
    </row>
    <row r="1140" spans="1:205" s="4" customFormat="1">
      <c r="A1140" s="6"/>
      <c r="B1140" s="6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2"/>
      <c r="U1140" s="2"/>
      <c r="V1140" s="90"/>
      <c r="W1140" s="167"/>
      <c r="X1140" s="145"/>
      <c r="Y1140" s="90"/>
      <c r="Z1140" s="87"/>
      <c r="AA1140" s="87"/>
      <c r="AB1140" s="2"/>
      <c r="AC1140" s="2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  <c r="EL1140" s="1"/>
      <c r="EM1140" s="1"/>
      <c r="EN1140" s="1"/>
      <c r="EO1140" s="1"/>
      <c r="EP1140" s="1"/>
      <c r="EQ1140" s="1"/>
      <c r="ER1140" s="1"/>
      <c r="ES1140" s="1"/>
      <c r="ET1140" s="1"/>
      <c r="EU1140" s="1"/>
      <c r="EV1140" s="1"/>
      <c r="EW1140" s="1"/>
      <c r="EX1140" s="1"/>
      <c r="EY1140" s="1"/>
      <c r="EZ1140" s="1"/>
      <c r="FA1140" s="1"/>
      <c r="FB1140" s="1"/>
      <c r="FC1140" s="1"/>
      <c r="FD1140" s="1"/>
      <c r="FE1140" s="1"/>
      <c r="FF1140" s="1"/>
      <c r="FG1140" s="1"/>
      <c r="FH1140" s="1"/>
      <c r="FI1140" s="1"/>
      <c r="FJ1140" s="1"/>
      <c r="FK1140" s="1"/>
      <c r="FL1140" s="1"/>
      <c r="FM1140" s="1"/>
      <c r="FN1140" s="1"/>
      <c r="FO1140" s="1"/>
      <c r="FP1140" s="1"/>
      <c r="FQ1140" s="1"/>
      <c r="FR1140" s="1"/>
      <c r="FS1140" s="1"/>
      <c r="FT1140" s="1"/>
      <c r="FU1140" s="1"/>
      <c r="FV1140" s="1"/>
      <c r="FW1140" s="1"/>
      <c r="FX1140" s="1"/>
      <c r="FY1140" s="1"/>
      <c r="FZ1140" s="1"/>
      <c r="GA1140" s="1"/>
      <c r="GB1140" s="1"/>
      <c r="GC1140" s="1"/>
      <c r="GD1140" s="1"/>
      <c r="GE1140" s="1"/>
      <c r="GF1140" s="1"/>
      <c r="GG1140" s="1"/>
      <c r="GH1140" s="1"/>
      <c r="GI1140" s="1"/>
      <c r="GJ1140" s="1"/>
      <c r="GK1140" s="1"/>
      <c r="GL1140" s="1"/>
      <c r="GM1140" s="1"/>
      <c r="GN1140" s="1"/>
      <c r="GO1140" s="1"/>
      <c r="GP1140" s="1"/>
      <c r="GQ1140" s="1"/>
      <c r="GR1140" s="1"/>
      <c r="GS1140" s="1"/>
      <c r="GT1140" s="1"/>
      <c r="GU1140" s="1"/>
      <c r="GV1140" s="1"/>
      <c r="GW1140" s="1"/>
    </row>
    <row r="1141" spans="1:205" s="4" customFormat="1">
      <c r="A1141" s="6"/>
      <c r="B1141" s="6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2"/>
      <c r="U1141" s="2"/>
      <c r="V1141" s="90"/>
      <c r="W1141" s="167"/>
      <c r="X1141" s="145"/>
      <c r="Y1141" s="90"/>
      <c r="Z1141" s="87"/>
      <c r="AA1141" s="87"/>
      <c r="AB1141" s="2"/>
      <c r="AC1141" s="2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  <c r="EL1141" s="1"/>
      <c r="EM1141" s="1"/>
      <c r="EN1141" s="1"/>
      <c r="EO1141" s="1"/>
      <c r="EP1141" s="1"/>
      <c r="EQ1141" s="1"/>
      <c r="ER1141" s="1"/>
      <c r="ES1141" s="1"/>
      <c r="ET1141" s="1"/>
      <c r="EU1141" s="1"/>
      <c r="EV1141" s="1"/>
      <c r="EW1141" s="1"/>
      <c r="EX1141" s="1"/>
      <c r="EY1141" s="1"/>
      <c r="EZ1141" s="1"/>
      <c r="FA1141" s="1"/>
      <c r="FB1141" s="1"/>
      <c r="FC1141" s="1"/>
      <c r="FD1141" s="1"/>
      <c r="FE1141" s="1"/>
      <c r="FF1141" s="1"/>
      <c r="FG1141" s="1"/>
      <c r="FH1141" s="1"/>
      <c r="FI1141" s="1"/>
      <c r="FJ1141" s="1"/>
      <c r="FK1141" s="1"/>
      <c r="FL1141" s="1"/>
      <c r="FM1141" s="1"/>
      <c r="FN1141" s="1"/>
      <c r="FO1141" s="1"/>
      <c r="FP1141" s="1"/>
      <c r="FQ1141" s="1"/>
      <c r="FR1141" s="1"/>
      <c r="FS1141" s="1"/>
      <c r="FT1141" s="1"/>
      <c r="FU1141" s="1"/>
      <c r="FV1141" s="1"/>
      <c r="FW1141" s="1"/>
      <c r="FX1141" s="1"/>
      <c r="FY1141" s="1"/>
      <c r="FZ1141" s="1"/>
      <c r="GA1141" s="1"/>
      <c r="GB1141" s="1"/>
      <c r="GC1141" s="1"/>
      <c r="GD1141" s="1"/>
      <c r="GE1141" s="1"/>
      <c r="GF1141" s="1"/>
      <c r="GG1141" s="1"/>
      <c r="GH1141" s="1"/>
      <c r="GI1141" s="1"/>
      <c r="GJ1141" s="1"/>
      <c r="GK1141" s="1"/>
      <c r="GL1141" s="1"/>
      <c r="GM1141" s="1"/>
      <c r="GN1141" s="1"/>
      <c r="GO1141" s="1"/>
      <c r="GP1141" s="1"/>
      <c r="GQ1141" s="1"/>
      <c r="GR1141" s="1"/>
      <c r="GS1141" s="1"/>
      <c r="GT1141" s="1"/>
      <c r="GU1141" s="1"/>
      <c r="GV1141" s="1"/>
      <c r="GW1141" s="1"/>
    </row>
    <row r="1142" spans="1:205" s="4" customFormat="1">
      <c r="A1142" s="6"/>
      <c r="B1142" s="6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2"/>
      <c r="U1142" s="2"/>
      <c r="V1142" s="90"/>
      <c r="W1142" s="167"/>
      <c r="X1142" s="145"/>
      <c r="Y1142" s="90"/>
      <c r="Z1142" s="87"/>
      <c r="AA1142" s="87"/>
      <c r="AB1142" s="2"/>
      <c r="AC1142" s="2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  <c r="EL1142" s="1"/>
      <c r="EM1142" s="1"/>
      <c r="EN1142" s="1"/>
      <c r="EO1142" s="1"/>
      <c r="EP1142" s="1"/>
      <c r="EQ1142" s="1"/>
      <c r="ER1142" s="1"/>
      <c r="ES1142" s="1"/>
      <c r="ET1142" s="1"/>
      <c r="EU1142" s="1"/>
      <c r="EV1142" s="1"/>
      <c r="EW1142" s="1"/>
      <c r="EX1142" s="1"/>
      <c r="EY1142" s="1"/>
      <c r="EZ1142" s="1"/>
      <c r="FA1142" s="1"/>
      <c r="FB1142" s="1"/>
      <c r="FC1142" s="1"/>
      <c r="FD1142" s="1"/>
      <c r="FE1142" s="1"/>
      <c r="FF1142" s="1"/>
      <c r="FG1142" s="1"/>
      <c r="FH1142" s="1"/>
      <c r="FI1142" s="1"/>
      <c r="FJ1142" s="1"/>
      <c r="FK1142" s="1"/>
      <c r="FL1142" s="1"/>
      <c r="FM1142" s="1"/>
      <c r="FN1142" s="1"/>
      <c r="FO1142" s="1"/>
      <c r="FP1142" s="1"/>
      <c r="FQ1142" s="1"/>
      <c r="FR1142" s="1"/>
      <c r="FS1142" s="1"/>
      <c r="FT1142" s="1"/>
      <c r="FU1142" s="1"/>
      <c r="FV1142" s="1"/>
      <c r="FW1142" s="1"/>
      <c r="FX1142" s="1"/>
      <c r="FY1142" s="1"/>
      <c r="FZ1142" s="1"/>
      <c r="GA1142" s="1"/>
      <c r="GB1142" s="1"/>
      <c r="GC1142" s="1"/>
      <c r="GD1142" s="1"/>
      <c r="GE1142" s="1"/>
      <c r="GF1142" s="1"/>
      <c r="GG1142" s="1"/>
      <c r="GH1142" s="1"/>
      <c r="GI1142" s="1"/>
      <c r="GJ1142" s="1"/>
      <c r="GK1142" s="1"/>
      <c r="GL1142" s="1"/>
      <c r="GM1142" s="1"/>
      <c r="GN1142" s="1"/>
      <c r="GO1142" s="1"/>
      <c r="GP1142" s="1"/>
      <c r="GQ1142" s="1"/>
      <c r="GR1142" s="1"/>
      <c r="GS1142" s="1"/>
      <c r="GT1142" s="1"/>
      <c r="GU1142" s="1"/>
      <c r="GV1142" s="1"/>
      <c r="GW1142" s="1"/>
    </row>
    <row r="1143" spans="1:205" s="4" customFormat="1">
      <c r="A1143" s="6"/>
      <c r="B1143" s="6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2"/>
      <c r="U1143" s="2"/>
      <c r="V1143" s="90"/>
      <c r="W1143" s="167"/>
      <c r="X1143" s="145"/>
      <c r="Y1143" s="90"/>
      <c r="Z1143" s="87"/>
      <c r="AA1143" s="87"/>
      <c r="AB1143" s="2"/>
      <c r="AC1143" s="2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  <c r="EL1143" s="1"/>
      <c r="EM1143" s="1"/>
      <c r="EN1143" s="1"/>
      <c r="EO1143" s="1"/>
      <c r="EP1143" s="1"/>
      <c r="EQ1143" s="1"/>
      <c r="ER1143" s="1"/>
      <c r="ES1143" s="1"/>
      <c r="ET1143" s="1"/>
      <c r="EU1143" s="1"/>
      <c r="EV1143" s="1"/>
      <c r="EW1143" s="1"/>
      <c r="EX1143" s="1"/>
      <c r="EY1143" s="1"/>
      <c r="EZ1143" s="1"/>
      <c r="FA1143" s="1"/>
      <c r="FB1143" s="1"/>
      <c r="FC1143" s="1"/>
      <c r="FD1143" s="1"/>
      <c r="FE1143" s="1"/>
      <c r="FF1143" s="1"/>
      <c r="FG1143" s="1"/>
      <c r="FH1143" s="1"/>
      <c r="FI1143" s="1"/>
      <c r="FJ1143" s="1"/>
      <c r="FK1143" s="1"/>
      <c r="FL1143" s="1"/>
      <c r="FM1143" s="1"/>
      <c r="FN1143" s="1"/>
      <c r="FO1143" s="1"/>
      <c r="FP1143" s="1"/>
      <c r="FQ1143" s="1"/>
      <c r="FR1143" s="1"/>
      <c r="FS1143" s="1"/>
      <c r="FT1143" s="1"/>
      <c r="FU1143" s="1"/>
      <c r="FV1143" s="1"/>
      <c r="FW1143" s="1"/>
      <c r="FX1143" s="1"/>
      <c r="FY1143" s="1"/>
      <c r="FZ1143" s="1"/>
      <c r="GA1143" s="1"/>
      <c r="GB1143" s="1"/>
      <c r="GC1143" s="1"/>
      <c r="GD1143" s="1"/>
      <c r="GE1143" s="1"/>
      <c r="GF1143" s="1"/>
      <c r="GG1143" s="1"/>
      <c r="GH1143" s="1"/>
      <c r="GI1143" s="1"/>
      <c r="GJ1143" s="1"/>
      <c r="GK1143" s="1"/>
      <c r="GL1143" s="1"/>
      <c r="GM1143" s="1"/>
      <c r="GN1143" s="1"/>
      <c r="GO1143" s="1"/>
      <c r="GP1143" s="1"/>
      <c r="GQ1143" s="1"/>
      <c r="GR1143" s="1"/>
      <c r="GS1143" s="1"/>
      <c r="GT1143" s="1"/>
      <c r="GU1143" s="1"/>
      <c r="GV1143" s="1"/>
      <c r="GW1143" s="1"/>
    </row>
    <row r="1144" spans="1:205" s="4" customFormat="1">
      <c r="A1144" s="6"/>
      <c r="B1144" s="6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2"/>
      <c r="U1144" s="2"/>
      <c r="V1144" s="90"/>
      <c r="W1144" s="167"/>
      <c r="X1144" s="145"/>
      <c r="Y1144" s="90"/>
      <c r="Z1144" s="87"/>
      <c r="AA1144" s="87"/>
      <c r="AB1144" s="2"/>
      <c r="AC1144" s="2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  <c r="EL1144" s="1"/>
      <c r="EM1144" s="1"/>
      <c r="EN1144" s="1"/>
      <c r="EO1144" s="1"/>
      <c r="EP1144" s="1"/>
      <c r="EQ1144" s="1"/>
      <c r="ER1144" s="1"/>
      <c r="ES1144" s="1"/>
      <c r="ET1144" s="1"/>
      <c r="EU1144" s="1"/>
      <c r="EV1144" s="1"/>
      <c r="EW1144" s="1"/>
      <c r="EX1144" s="1"/>
      <c r="EY1144" s="1"/>
      <c r="EZ1144" s="1"/>
      <c r="FA1144" s="1"/>
      <c r="FB1144" s="1"/>
      <c r="FC1144" s="1"/>
      <c r="FD1144" s="1"/>
      <c r="FE1144" s="1"/>
      <c r="FF1144" s="1"/>
      <c r="FG1144" s="1"/>
      <c r="FH1144" s="1"/>
      <c r="FI1144" s="1"/>
      <c r="FJ1144" s="1"/>
      <c r="FK1144" s="1"/>
      <c r="FL1144" s="1"/>
      <c r="FM1144" s="1"/>
      <c r="FN1144" s="1"/>
      <c r="FO1144" s="1"/>
      <c r="FP1144" s="1"/>
      <c r="FQ1144" s="1"/>
      <c r="FR1144" s="1"/>
      <c r="FS1144" s="1"/>
      <c r="FT1144" s="1"/>
      <c r="FU1144" s="1"/>
      <c r="FV1144" s="1"/>
      <c r="FW1144" s="1"/>
      <c r="FX1144" s="1"/>
      <c r="FY1144" s="1"/>
      <c r="FZ1144" s="1"/>
      <c r="GA1144" s="1"/>
      <c r="GB1144" s="1"/>
      <c r="GC1144" s="1"/>
      <c r="GD1144" s="1"/>
      <c r="GE1144" s="1"/>
      <c r="GF1144" s="1"/>
      <c r="GG1144" s="1"/>
      <c r="GH1144" s="1"/>
      <c r="GI1144" s="1"/>
      <c r="GJ1144" s="1"/>
      <c r="GK1144" s="1"/>
      <c r="GL1144" s="1"/>
      <c r="GM1144" s="1"/>
      <c r="GN1144" s="1"/>
      <c r="GO1144" s="1"/>
      <c r="GP1144" s="1"/>
      <c r="GQ1144" s="1"/>
      <c r="GR1144" s="1"/>
      <c r="GS1144" s="1"/>
      <c r="GT1144" s="1"/>
      <c r="GU1144" s="1"/>
      <c r="GV1144" s="1"/>
      <c r="GW1144" s="1"/>
    </row>
    <row r="1145" spans="1:205" s="4" customFormat="1">
      <c r="A1145" s="6"/>
      <c r="B1145" s="6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2"/>
      <c r="U1145" s="2"/>
      <c r="V1145" s="90"/>
      <c r="W1145" s="167"/>
      <c r="X1145" s="145"/>
      <c r="Y1145" s="90"/>
      <c r="Z1145" s="87"/>
      <c r="AA1145" s="87"/>
      <c r="AB1145" s="2"/>
      <c r="AC1145" s="2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  <c r="EL1145" s="1"/>
      <c r="EM1145" s="1"/>
      <c r="EN1145" s="1"/>
      <c r="EO1145" s="1"/>
      <c r="EP1145" s="1"/>
      <c r="EQ1145" s="1"/>
      <c r="ER1145" s="1"/>
      <c r="ES1145" s="1"/>
      <c r="ET1145" s="1"/>
      <c r="EU1145" s="1"/>
      <c r="EV1145" s="1"/>
      <c r="EW1145" s="1"/>
      <c r="EX1145" s="1"/>
      <c r="EY1145" s="1"/>
      <c r="EZ1145" s="1"/>
      <c r="FA1145" s="1"/>
      <c r="FB1145" s="1"/>
      <c r="FC1145" s="1"/>
      <c r="FD1145" s="1"/>
      <c r="FE1145" s="1"/>
      <c r="FF1145" s="1"/>
      <c r="FG1145" s="1"/>
      <c r="FH1145" s="1"/>
      <c r="FI1145" s="1"/>
      <c r="FJ1145" s="1"/>
      <c r="FK1145" s="1"/>
      <c r="FL1145" s="1"/>
      <c r="FM1145" s="1"/>
      <c r="FN1145" s="1"/>
      <c r="FO1145" s="1"/>
      <c r="FP1145" s="1"/>
      <c r="FQ1145" s="1"/>
      <c r="FR1145" s="1"/>
      <c r="FS1145" s="1"/>
      <c r="FT1145" s="1"/>
      <c r="FU1145" s="1"/>
      <c r="FV1145" s="1"/>
      <c r="FW1145" s="1"/>
      <c r="FX1145" s="1"/>
      <c r="FY1145" s="1"/>
      <c r="FZ1145" s="1"/>
      <c r="GA1145" s="1"/>
      <c r="GB1145" s="1"/>
      <c r="GC1145" s="1"/>
      <c r="GD1145" s="1"/>
      <c r="GE1145" s="1"/>
      <c r="GF1145" s="1"/>
      <c r="GG1145" s="1"/>
      <c r="GH1145" s="1"/>
      <c r="GI1145" s="1"/>
      <c r="GJ1145" s="1"/>
      <c r="GK1145" s="1"/>
      <c r="GL1145" s="1"/>
      <c r="GM1145" s="1"/>
      <c r="GN1145" s="1"/>
      <c r="GO1145" s="1"/>
      <c r="GP1145" s="1"/>
      <c r="GQ1145" s="1"/>
      <c r="GR1145" s="1"/>
      <c r="GS1145" s="1"/>
      <c r="GT1145" s="1"/>
      <c r="GU1145" s="1"/>
      <c r="GV1145" s="1"/>
      <c r="GW1145" s="1"/>
    </row>
    <row r="1146" spans="1:205" s="4" customFormat="1">
      <c r="A1146" s="6"/>
      <c r="B1146" s="6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2"/>
      <c r="U1146" s="2"/>
      <c r="V1146" s="90"/>
      <c r="W1146" s="167"/>
      <c r="X1146" s="145"/>
      <c r="Y1146" s="90"/>
      <c r="Z1146" s="87"/>
      <c r="AA1146" s="87"/>
      <c r="AB1146" s="2"/>
      <c r="AC1146" s="2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  <c r="EL1146" s="1"/>
      <c r="EM1146" s="1"/>
      <c r="EN1146" s="1"/>
      <c r="EO1146" s="1"/>
      <c r="EP1146" s="1"/>
      <c r="EQ1146" s="1"/>
      <c r="ER1146" s="1"/>
      <c r="ES1146" s="1"/>
      <c r="ET1146" s="1"/>
      <c r="EU1146" s="1"/>
      <c r="EV1146" s="1"/>
      <c r="EW1146" s="1"/>
      <c r="EX1146" s="1"/>
      <c r="EY1146" s="1"/>
      <c r="EZ1146" s="1"/>
      <c r="FA1146" s="1"/>
      <c r="FB1146" s="1"/>
      <c r="FC1146" s="1"/>
      <c r="FD1146" s="1"/>
      <c r="FE1146" s="1"/>
      <c r="FF1146" s="1"/>
      <c r="FG1146" s="1"/>
      <c r="FH1146" s="1"/>
      <c r="FI1146" s="1"/>
      <c r="FJ1146" s="1"/>
      <c r="FK1146" s="1"/>
      <c r="FL1146" s="1"/>
      <c r="FM1146" s="1"/>
      <c r="FN1146" s="1"/>
      <c r="FO1146" s="1"/>
      <c r="FP1146" s="1"/>
      <c r="FQ1146" s="1"/>
      <c r="FR1146" s="1"/>
      <c r="FS1146" s="1"/>
      <c r="FT1146" s="1"/>
      <c r="FU1146" s="1"/>
      <c r="FV1146" s="1"/>
      <c r="FW1146" s="1"/>
      <c r="FX1146" s="1"/>
      <c r="FY1146" s="1"/>
      <c r="FZ1146" s="1"/>
      <c r="GA1146" s="1"/>
      <c r="GB1146" s="1"/>
      <c r="GC1146" s="1"/>
      <c r="GD1146" s="1"/>
      <c r="GE1146" s="1"/>
      <c r="GF1146" s="1"/>
      <c r="GG1146" s="1"/>
      <c r="GH1146" s="1"/>
      <c r="GI1146" s="1"/>
      <c r="GJ1146" s="1"/>
      <c r="GK1146" s="1"/>
      <c r="GL1146" s="1"/>
      <c r="GM1146" s="1"/>
      <c r="GN1146" s="1"/>
      <c r="GO1146" s="1"/>
      <c r="GP1146" s="1"/>
      <c r="GQ1146" s="1"/>
      <c r="GR1146" s="1"/>
      <c r="GS1146" s="1"/>
      <c r="GT1146" s="1"/>
      <c r="GU1146" s="1"/>
      <c r="GV1146" s="1"/>
      <c r="GW1146" s="1"/>
    </row>
    <row r="1147" spans="1:205" s="4" customFormat="1">
      <c r="A1147" s="6"/>
      <c r="B1147" s="6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2"/>
      <c r="U1147" s="2"/>
      <c r="V1147" s="90"/>
      <c r="W1147" s="167"/>
      <c r="X1147" s="145"/>
      <c r="Y1147" s="90"/>
      <c r="Z1147" s="87"/>
      <c r="AA1147" s="87"/>
      <c r="AB1147" s="2"/>
      <c r="AC1147" s="2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  <c r="EL1147" s="1"/>
      <c r="EM1147" s="1"/>
      <c r="EN1147" s="1"/>
      <c r="EO1147" s="1"/>
      <c r="EP1147" s="1"/>
      <c r="EQ1147" s="1"/>
      <c r="ER1147" s="1"/>
      <c r="ES1147" s="1"/>
      <c r="ET1147" s="1"/>
      <c r="EU1147" s="1"/>
      <c r="EV1147" s="1"/>
      <c r="EW1147" s="1"/>
      <c r="EX1147" s="1"/>
      <c r="EY1147" s="1"/>
      <c r="EZ1147" s="1"/>
      <c r="FA1147" s="1"/>
      <c r="FB1147" s="1"/>
      <c r="FC1147" s="1"/>
      <c r="FD1147" s="1"/>
      <c r="FE1147" s="1"/>
      <c r="FF1147" s="1"/>
      <c r="FG1147" s="1"/>
      <c r="FH1147" s="1"/>
      <c r="FI1147" s="1"/>
      <c r="FJ1147" s="1"/>
      <c r="FK1147" s="1"/>
      <c r="FL1147" s="1"/>
      <c r="FM1147" s="1"/>
      <c r="FN1147" s="1"/>
      <c r="FO1147" s="1"/>
      <c r="FP1147" s="1"/>
      <c r="FQ1147" s="1"/>
      <c r="FR1147" s="1"/>
      <c r="FS1147" s="1"/>
      <c r="FT1147" s="1"/>
      <c r="FU1147" s="1"/>
      <c r="FV1147" s="1"/>
      <c r="FW1147" s="1"/>
      <c r="FX1147" s="1"/>
      <c r="FY1147" s="1"/>
      <c r="FZ1147" s="1"/>
      <c r="GA1147" s="1"/>
      <c r="GB1147" s="1"/>
      <c r="GC1147" s="1"/>
      <c r="GD1147" s="1"/>
      <c r="GE1147" s="1"/>
      <c r="GF1147" s="1"/>
      <c r="GG1147" s="1"/>
      <c r="GH1147" s="1"/>
      <c r="GI1147" s="1"/>
      <c r="GJ1147" s="1"/>
      <c r="GK1147" s="1"/>
      <c r="GL1147" s="1"/>
      <c r="GM1147" s="1"/>
      <c r="GN1147" s="1"/>
      <c r="GO1147" s="1"/>
      <c r="GP1147" s="1"/>
      <c r="GQ1147" s="1"/>
      <c r="GR1147" s="1"/>
      <c r="GS1147" s="1"/>
      <c r="GT1147" s="1"/>
      <c r="GU1147" s="1"/>
      <c r="GV1147" s="1"/>
      <c r="GW1147" s="1"/>
    </row>
    <row r="1148" spans="1:205" s="4" customFormat="1">
      <c r="A1148" s="6"/>
      <c r="B1148" s="6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2"/>
      <c r="U1148" s="2"/>
      <c r="V1148" s="90"/>
      <c r="W1148" s="167"/>
      <c r="X1148" s="145"/>
      <c r="Y1148" s="90"/>
      <c r="Z1148" s="87"/>
      <c r="AA1148" s="87"/>
      <c r="AB1148" s="2"/>
      <c r="AC1148" s="2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"/>
      <c r="EK1148" s="1"/>
      <c r="EL1148" s="1"/>
      <c r="EM1148" s="1"/>
      <c r="EN1148" s="1"/>
      <c r="EO1148" s="1"/>
      <c r="EP1148" s="1"/>
      <c r="EQ1148" s="1"/>
      <c r="ER1148" s="1"/>
      <c r="ES1148" s="1"/>
      <c r="ET1148" s="1"/>
      <c r="EU1148" s="1"/>
      <c r="EV1148" s="1"/>
      <c r="EW1148" s="1"/>
      <c r="EX1148" s="1"/>
      <c r="EY1148" s="1"/>
      <c r="EZ1148" s="1"/>
      <c r="FA1148" s="1"/>
      <c r="FB1148" s="1"/>
      <c r="FC1148" s="1"/>
      <c r="FD1148" s="1"/>
      <c r="FE1148" s="1"/>
      <c r="FF1148" s="1"/>
      <c r="FG1148" s="1"/>
      <c r="FH1148" s="1"/>
      <c r="FI1148" s="1"/>
      <c r="FJ1148" s="1"/>
      <c r="FK1148" s="1"/>
      <c r="FL1148" s="1"/>
      <c r="FM1148" s="1"/>
      <c r="FN1148" s="1"/>
      <c r="FO1148" s="1"/>
      <c r="FP1148" s="1"/>
      <c r="FQ1148" s="1"/>
      <c r="FR1148" s="1"/>
      <c r="FS1148" s="1"/>
      <c r="FT1148" s="1"/>
      <c r="FU1148" s="1"/>
      <c r="FV1148" s="1"/>
      <c r="FW1148" s="1"/>
      <c r="FX1148" s="1"/>
      <c r="FY1148" s="1"/>
      <c r="FZ1148" s="1"/>
      <c r="GA1148" s="1"/>
      <c r="GB1148" s="1"/>
      <c r="GC1148" s="1"/>
      <c r="GD1148" s="1"/>
      <c r="GE1148" s="1"/>
      <c r="GF1148" s="1"/>
      <c r="GG1148" s="1"/>
      <c r="GH1148" s="1"/>
      <c r="GI1148" s="1"/>
      <c r="GJ1148" s="1"/>
      <c r="GK1148" s="1"/>
      <c r="GL1148" s="1"/>
      <c r="GM1148" s="1"/>
      <c r="GN1148" s="1"/>
      <c r="GO1148" s="1"/>
      <c r="GP1148" s="1"/>
      <c r="GQ1148" s="1"/>
      <c r="GR1148" s="1"/>
      <c r="GS1148" s="1"/>
      <c r="GT1148" s="1"/>
      <c r="GU1148" s="1"/>
      <c r="GV1148" s="1"/>
      <c r="GW1148" s="1"/>
    </row>
    <row r="1149" spans="1:205" s="4" customFormat="1">
      <c r="A1149" s="6"/>
      <c r="B1149" s="6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2"/>
      <c r="U1149" s="2"/>
      <c r="V1149" s="90"/>
      <c r="W1149" s="167"/>
      <c r="X1149" s="145"/>
      <c r="Y1149" s="90"/>
      <c r="Z1149" s="87"/>
      <c r="AA1149" s="87"/>
      <c r="AB1149" s="2"/>
      <c r="AC1149" s="2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  <c r="EL1149" s="1"/>
      <c r="EM1149" s="1"/>
      <c r="EN1149" s="1"/>
      <c r="EO1149" s="1"/>
      <c r="EP1149" s="1"/>
      <c r="EQ1149" s="1"/>
      <c r="ER1149" s="1"/>
      <c r="ES1149" s="1"/>
      <c r="ET1149" s="1"/>
      <c r="EU1149" s="1"/>
      <c r="EV1149" s="1"/>
      <c r="EW1149" s="1"/>
      <c r="EX1149" s="1"/>
      <c r="EY1149" s="1"/>
      <c r="EZ1149" s="1"/>
      <c r="FA1149" s="1"/>
      <c r="FB1149" s="1"/>
      <c r="FC1149" s="1"/>
      <c r="FD1149" s="1"/>
      <c r="FE1149" s="1"/>
      <c r="FF1149" s="1"/>
      <c r="FG1149" s="1"/>
      <c r="FH1149" s="1"/>
      <c r="FI1149" s="1"/>
      <c r="FJ1149" s="1"/>
      <c r="FK1149" s="1"/>
      <c r="FL1149" s="1"/>
      <c r="FM1149" s="1"/>
      <c r="FN1149" s="1"/>
      <c r="FO1149" s="1"/>
      <c r="FP1149" s="1"/>
      <c r="FQ1149" s="1"/>
      <c r="FR1149" s="1"/>
      <c r="FS1149" s="1"/>
      <c r="FT1149" s="1"/>
      <c r="FU1149" s="1"/>
      <c r="FV1149" s="1"/>
      <c r="FW1149" s="1"/>
      <c r="FX1149" s="1"/>
      <c r="FY1149" s="1"/>
      <c r="FZ1149" s="1"/>
      <c r="GA1149" s="1"/>
      <c r="GB1149" s="1"/>
      <c r="GC1149" s="1"/>
      <c r="GD1149" s="1"/>
      <c r="GE1149" s="1"/>
      <c r="GF1149" s="1"/>
      <c r="GG1149" s="1"/>
      <c r="GH1149" s="1"/>
      <c r="GI1149" s="1"/>
      <c r="GJ1149" s="1"/>
      <c r="GK1149" s="1"/>
      <c r="GL1149" s="1"/>
      <c r="GM1149" s="1"/>
      <c r="GN1149" s="1"/>
      <c r="GO1149" s="1"/>
      <c r="GP1149" s="1"/>
      <c r="GQ1149" s="1"/>
      <c r="GR1149" s="1"/>
      <c r="GS1149" s="1"/>
      <c r="GT1149" s="1"/>
      <c r="GU1149" s="1"/>
      <c r="GV1149" s="1"/>
      <c r="GW1149" s="1"/>
    </row>
    <row r="1150" spans="1:205" s="4" customFormat="1">
      <c r="A1150" s="6"/>
      <c r="B1150" s="6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2"/>
      <c r="U1150" s="2"/>
      <c r="V1150" s="90"/>
      <c r="W1150" s="167"/>
      <c r="X1150" s="145"/>
      <c r="Y1150" s="90"/>
      <c r="Z1150" s="87"/>
      <c r="AA1150" s="87"/>
      <c r="AB1150" s="2"/>
      <c r="AC1150" s="2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"/>
      <c r="EK1150" s="1"/>
      <c r="EL1150" s="1"/>
      <c r="EM1150" s="1"/>
      <c r="EN1150" s="1"/>
      <c r="EO1150" s="1"/>
      <c r="EP1150" s="1"/>
      <c r="EQ1150" s="1"/>
      <c r="ER1150" s="1"/>
      <c r="ES1150" s="1"/>
      <c r="ET1150" s="1"/>
      <c r="EU1150" s="1"/>
      <c r="EV1150" s="1"/>
      <c r="EW1150" s="1"/>
      <c r="EX1150" s="1"/>
      <c r="EY1150" s="1"/>
      <c r="EZ1150" s="1"/>
      <c r="FA1150" s="1"/>
      <c r="FB1150" s="1"/>
      <c r="FC1150" s="1"/>
      <c r="FD1150" s="1"/>
      <c r="FE1150" s="1"/>
      <c r="FF1150" s="1"/>
      <c r="FG1150" s="1"/>
      <c r="FH1150" s="1"/>
      <c r="FI1150" s="1"/>
      <c r="FJ1150" s="1"/>
      <c r="FK1150" s="1"/>
      <c r="FL1150" s="1"/>
      <c r="FM1150" s="1"/>
      <c r="FN1150" s="1"/>
      <c r="FO1150" s="1"/>
      <c r="FP1150" s="1"/>
      <c r="FQ1150" s="1"/>
      <c r="FR1150" s="1"/>
      <c r="FS1150" s="1"/>
      <c r="FT1150" s="1"/>
      <c r="FU1150" s="1"/>
      <c r="FV1150" s="1"/>
      <c r="FW1150" s="1"/>
      <c r="FX1150" s="1"/>
      <c r="FY1150" s="1"/>
      <c r="FZ1150" s="1"/>
      <c r="GA1150" s="1"/>
      <c r="GB1150" s="1"/>
      <c r="GC1150" s="1"/>
      <c r="GD1150" s="1"/>
      <c r="GE1150" s="1"/>
      <c r="GF1150" s="1"/>
      <c r="GG1150" s="1"/>
      <c r="GH1150" s="1"/>
      <c r="GI1150" s="1"/>
      <c r="GJ1150" s="1"/>
      <c r="GK1150" s="1"/>
      <c r="GL1150" s="1"/>
      <c r="GM1150" s="1"/>
      <c r="GN1150" s="1"/>
      <c r="GO1150" s="1"/>
      <c r="GP1150" s="1"/>
      <c r="GQ1150" s="1"/>
      <c r="GR1150" s="1"/>
      <c r="GS1150" s="1"/>
      <c r="GT1150" s="1"/>
      <c r="GU1150" s="1"/>
      <c r="GV1150" s="1"/>
      <c r="GW1150" s="1"/>
    </row>
    <row r="1151" spans="1:205" s="4" customFormat="1">
      <c r="A1151" s="6"/>
      <c r="B1151" s="6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2"/>
      <c r="U1151" s="2"/>
      <c r="V1151" s="90"/>
      <c r="W1151" s="167"/>
      <c r="X1151" s="145"/>
      <c r="Y1151" s="90"/>
      <c r="Z1151" s="87"/>
      <c r="AA1151" s="87"/>
      <c r="AB1151" s="2"/>
      <c r="AC1151" s="2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"/>
      <c r="EK1151" s="1"/>
      <c r="EL1151" s="1"/>
      <c r="EM1151" s="1"/>
      <c r="EN1151" s="1"/>
      <c r="EO1151" s="1"/>
      <c r="EP1151" s="1"/>
      <c r="EQ1151" s="1"/>
      <c r="ER1151" s="1"/>
      <c r="ES1151" s="1"/>
      <c r="ET1151" s="1"/>
      <c r="EU1151" s="1"/>
      <c r="EV1151" s="1"/>
      <c r="EW1151" s="1"/>
      <c r="EX1151" s="1"/>
      <c r="EY1151" s="1"/>
      <c r="EZ1151" s="1"/>
      <c r="FA1151" s="1"/>
      <c r="FB1151" s="1"/>
      <c r="FC1151" s="1"/>
      <c r="FD1151" s="1"/>
      <c r="FE1151" s="1"/>
      <c r="FF1151" s="1"/>
      <c r="FG1151" s="1"/>
      <c r="FH1151" s="1"/>
      <c r="FI1151" s="1"/>
      <c r="FJ1151" s="1"/>
      <c r="FK1151" s="1"/>
      <c r="FL1151" s="1"/>
      <c r="FM1151" s="1"/>
      <c r="FN1151" s="1"/>
      <c r="FO1151" s="1"/>
      <c r="FP1151" s="1"/>
      <c r="FQ1151" s="1"/>
      <c r="FR1151" s="1"/>
      <c r="FS1151" s="1"/>
      <c r="FT1151" s="1"/>
      <c r="FU1151" s="1"/>
      <c r="FV1151" s="1"/>
      <c r="FW1151" s="1"/>
      <c r="FX1151" s="1"/>
      <c r="FY1151" s="1"/>
      <c r="FZ1151" s="1"/>
      <c r="GA1151" s="1"/>
      <c r="GB1151" s="1"/>
      <c r="GC1151" s="1"/>
      <c r="GD1151" s="1"/>
      <c r="GE1151" s="1"/>
      <c r="GF1151" s="1"/>
      <c r="GG1151" s="1"/>
      <c r="GH1151" s="1"/>
      <c r="GI1151" s="1"/>
      <c r="GJ1151" s="1"/>
      <c r="GK1151" s="1"/>
      <c r="GL1151" s="1"/>
      <c r="GM1151" s="1"/>
      <c r="GN1151" s="1"/>
      <c r="GO1151" s="1"/>
      <c r="GP1151" s="1"/>
      <c r="GQ1151" s="1"/>
      <c r="GR1151" s="1"/>
      <c r="GS1151" s="1"/>
      <c r="GT1151" s="1"/>
      <c r="GU1151" s="1"/>
      <c r="GV1151" s="1"/>
      <c r="GW1151" s="1"/>
    </row>
    <row r="1152" spans="1:205" s="4" customFormat="1">
      <c r="A1152" s="6"/>
      <c r="B1152" s="6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2"/>
      <c r="U1152" s="2"/>
      <c r="V1152" s="90"/>
      <c r="W1152" s="167"/>
      <c r="X1152" s="145"/>
      <c r="Y1152" s="90"/>
      <c r="Z1152" s="87"/>
      <c r="AA1152" s="87"/>
      <c r="AB1152" s="2"/>
      <c r="AC1152" s="2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"/>
      <c r="EK1152" s="1"/>
      <c r="EL1152" s="1"/>
      <c r="EM1152" s="1"/>
      <c r="EN1152" s="1"/>
      <c r="EO1152" s="1"/>
      <c r="EP1152" s="1"/>
      <c r="EQ1152" s="1"/>
      <c r="ER1152" s="1"/>
      <c r="ES1152" s="1"/>
      <c r="ET1152" s="1"/>
      <c r="EU1152" s="1"/>
      <c r="EV1152" s="1"/>
      <c r="EW1152" s="1"/>
      <c r="EX1152" s="1"/>
      <c r="EY1152" s="1"/>
      <c r="EZ1152" s="1"/>
      <c r="FA1152" s="1"/>
      <c r="FB1152" s="1"/>
      <c r="FC1152" s="1"/>
      <c r="FD1152" s="1"/>
      <c r="FE1152" s="1"/>
      <c r="FF1152" s="1"/>
      <c r="FG1152" s="1"/>
      <c r="FH1152" s="1"/>
      <c r="FI1152" s="1"/>
      <c r="FJ1152" s="1"/>
      <c r="FK1152" s="1"/>
      <c r="FL1152" s="1"/>
      <c r="FM1152" s="1"/>
      <c r="FN1152" s="1"/>
      <c r="FO1152" s="1"/>
      <c r="FP1152" s="1"/>
      <c r="FQ1152" s="1"/>
      <c r="FR1152" s="1"/>
      <c r="FS1152" s="1"/>
      <c r="FT1152" s="1"/>
      <c r="FU1152" s="1"/>
      <c r="FV1152" s="1"/>
      <c r="FW1152" s="1"/>
      <c r="FX1152" s="1"/>
      <c r="FY1152" s="1"/>
      <c r="FZ1152" s="1"/>
      <c r="GA1152" s="1"/>
      <c r="GB1152" s="1"/>
      <c r="GC1152" s="1"/>
      <c r="GD1152" s="1"/>
      <c r="GE1152" s="1"/>
      <c r="GF1152" s="1"/>
      <c r="GG1152" s="1"/>
      <c r="GH1152" s="1"/>
      <c r="GI1152" s="1"/>
      <c r="GJ1152" s="1"/>
      <c r="GK1152" s="1"/>
      <c r="GL1152" s="1"/>
      <c r="GM1152" s="1"/>
      <c r="GN1152" s="1"/>
      <c r="GO1152" s="1"/>
      <c r="GP1152" s="1"/>
      <c r="GQ1152" s="1"/>
      <c r="GR1152" s="1"/>
      <c r="GS1152" s="1"/>
      <c r="GT1152" s="1"/>
      <c r="GU1152" s="1"/>
      <c r="GV1152" s="1"/>
      <c r="GW1152" s="1"/>
    </row>
    <row r="1153" spans="1:205" s="4" customFormat="1">
      <c r="A1153" s="6"/>
      <c r="B1153" s="6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2"/>
      <c r="U1153" s="2"/>
      <c r="V1153" s="90"/>
      <c r="W1153" s="167"/>
      <c r="X1153" s="145"/>
      <c r="Y1153" s="90"/>
      <c r="Z1153" s="87"/>
      <c r="AA1153" s="87"/>
      <c r="AB1153" s="2"/>
      <c r="AC1153" s="2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  <c r="EL1153" s="1"/>
      <c r="EM1153" s="1"/>
      <c r="EN1153" s="1"/>
      <c r="EO1153" s="1"/>
      <c r="EP1153" s="1"/>
      <c r="EQ1153" s="1"/>
      <c r="ER1153" s="1"/>
      <c r="ES1153" s="1"/>
      <c r="ET1153" s="1"/>
      <c r="EU1153" s="1"/>
      <c r="EV1153" s="1"/>
      <c r="EW1153" s="1"/>
      <c r="EX1153" s="1"/>
      <c r="EY1153" s="1"/>
      <c r="EZ1153" s="1"/>
      <c r="FA1153" s="1"/>
      <c r="FB1153" s="1"/>
      <c r="FC1153" s="1"/>
      <c r="FD1153" s="1"/>
      <c r="FE1153" s="1"/>
      <c r="FF1153" s="1"/>
      <c r="FG1153" s="1"/>
      <c r="FH1153" s="1"/>
      <c r="FI1153" s="1"/>
      <c r="FJ1153" s="1"/>
      <c r="FK1153" s="1"/>
      <c r="FL1153" s="1"/>
      <c r="FM1153" s="1"/>
      <c r="FN1153" s="1"/>
      <c r="FO1153" s="1"/>
      <c r="FP1153" s="1"/>
      <c r="FQ1153" s="1"/>
      <c r="FR1153" s="1"/>
      <c r="FS1153" s="1"/>
      <c r="FT1153" s="1"/>
      <c r="FU1153" s="1"/>
      <c r="FV1153" s="1"/>
      <c r="FW1153" s="1"/>
      <c r="FX1153" s="1"/>
      <c r="FY1153" s="1"/>
      <c r="FZ1153" s="1"/>
      <c r="GA1153" s="1"/>
      <c r="GB1153" s="1"/>
      <c r="GC1153" s="1"/>
      <c r="GD1153" s="1"/>
      <c r="GE1153" s="1"/>
      <c r="GF1153" s="1"/>
      <c r="GG1153" s="1"/>
      <c r="GH1153" s="1"/>
      <c r="GI1153" s="1"/>
      <c r="GJ1153" s="1"/>
      <c r="GK1153" s="1"/>
      <c r="GL1153" s="1"/>
      <c r="GM1153" s="1"/>
      <c r="GN1153" s="1"/>
      <c r="GO1153" s="1"/>
      <c r="GP1153" s="1"/>
      <c r="GQ1153" s="1"/>
      <c r="GR1153" s="1"/>
      <c r="GS1153" s="1"/>
      <c r="GT1153" s="1"/>
      <c r="GU1153" s="1"/>
      <c r="GV1153" s="1"/>
      <c r="GW1153" s="1"/>
    </row>
    <row r="1154" spans="1:205" s="4" customFormat="1">
      <c r="A1154" s="6"/>
      <c r="B1154" s="6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2"/>
      <c r="U1154" s="2"/>
      <c r="V1154" s="90"/>
      <c r="W1154" s="167"/>
      <c r="X1154" s="145"/>
      <c r="Y1154" s="90"/>
      <c r="Z1154" s="87"/>
      <c r="AA1154" s="87"/>
      <c r="AB1154" s="2"/>
      <c r="AC1154" s="2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  <c r="EL1154" s="1"/>
      <c r="EM1154" s="1"/>
      <c r="EN1154" s="1"/>
      <c r="EO1154" s="1"/>
      <c r="EP1154" s="1"/>
      <c r="EQ1154" s="1"/>
      <c r="ER1154" s="1"/>
      <c r="ES1154" s="1"/>
      <c r="ET1154" s="1"/>
      <c r="EU1154" s="1"/>
      <c r="EV1154" s="1"/>
      <c r="EW1154" s="1"/>
      <c r="EX1154" s="1"/>
      <c r="EY1154" s="1"/>
      <c r="EZ1154" s="1"/>
      <c r="FA1154" s="1"/>
      <c r="FB1154" s="1"/>
      <c r="FC1154" s="1"/>
      <c r="FD1154" s="1"/>
      <c r="FE1154" s="1"/>
      <c r="FF1154" s="1"/>
      <c r="FG1154" s="1"/>
      <c r="FH1154" s="1"/>
      <c r="FI1154" s="1"/>
      <c r="FJ1154" s="1"/>
      <c r="FK1154" s="1"/>
      <c r="FL1154" s="1"/>
      <c r="FM1154" s="1"/>
      <c r="FN1154" s="1"/>
      <c r="FO1154" s="1"/>
      <c r="FP1154" s="1"/>
      <c r="FQ1154" s="1"/>
      <c r="FR1154" s="1"/>
      <c r="FS1154" s="1"/>
      <c r="FT1154" s="1"/>
      <c r="FU1154" s="1"/>
      <c r="FV1154" s="1"/>
      <c r="FW1154" s="1"/>
      <c r="FX1154" s="1"/>
      <c r="FY1154" s="1"/>
      <c r="FZ1154" s="1"/>
      <c r="GA1154" s="1"/>
      <c r="GB1154" s="1"/>
      <c r="GC1154" s="1"/>
      <c r="GD1154" s="1"/>
      <c r="GE1154" s="1"/>
      <c r="GF1154" s="1"/>
      <c r="GG1154" s="1"/>
      <c r="GH1154" s="1"/>
      <c r="GI1154" s="1"/>
      <c r="GJ1154" s="1"/>
      <c r="GK1154" s="1"/>
      <c r="GL1154" s="1"/>
      <c r="GM1154" s="1"/>
      <c r="GN1154" s="1"/>
      <c r="GO1154" s="1"/>
      <c r="GP1154" s="1"/>
      <c r="GQ1154" s="1"/>
      <c r="GR1154" s="1"/>
      <c r="GS1154" s="1"/>
      <c r="GT1154" s="1"/>
      <c r="GU1154" s="1"/>
      <c r="GV1154" s="1"/>
      <c r="GW1154" s="1"/>
    </row>
    <row r="1155" spans="1:205" s="4" customFormat="1">
      <c r="A1155" s="6"/>
      <c r="B1155" s="6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2"/>
      <c r="U1155" s="2"/>
      <c r="V1155" s="90"/>
      <c r="W1155" s="167"/>
      <c r="X1155" s="145"/>
      <c r="Y1155" s="90"/>
      <c r="Z1155" s="87"/>
      <c r="AA1155" s="87"/>
      <c r="AB1155" s="2"/>
      <c r="AC1155" s="2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  <c r="EL1155" s="1"/>
      <c r="EM1155" s="1"/>
      <c r="EN1155" s="1"/>
      <c r="EO1155" s="1"/>
      <c r="EP1155" s="1"/>
      <c r="EQ1155" s="1"/>
      <c r="ER1155" s="1"/>
      <c r="ES1155" s="1"/>
      <c r="ET1155" s="1"/>
      <c r="EU1155" s="1"/>
      <c r="EV1155" s="1"/>
      <c r="EW1155" s="1"/>
      <c r="EX1155" s="1"/>
      <c r="EY1155" s="1"/>
      <c r="EZ1155" s="1"/>
      <c r="FA1155" s="1"/>
      <c r="FB1155" s="1"/>
      <c r="FC1155" s="1"/>
      <c r="FD1155" s="1"/>
      <c r="FE1155" s="1"/>
      <c r="FF1155" s="1"/>
      <c r="FG1155" s="1"/>
      <c r="FH1155" s="1"/>
      <c r="FI1155" s="1"/>
      <c r="FJ1155" s="1"/>
      <c r="FK1155" s="1"/>
      <c r="FL1155" s="1"/>
      <c r="FM1155" s="1"/>
      <c r="FN1155" s="1"/>
      <c r="FO1155" s="1"/>
      <c r="FP1155" s="1"/>
      <c r="FQ1155" s="1"/>
      <c r="FR1155" s="1"/>
      <c r="FS1155" s="1"/>
      <c r="FT1155" s="1"/>
      <c r="FU1155" s="1"/>
      <c r="FV1155" s="1"/>
      <c r="FW1155" s="1"/>
      <c r="FX1155" s="1"/>
      <c r="FY1155" s="1"/>
      <c r="FZ1155" s="1"/>
      <c r="GA1155" s="1"/>
      <c r="GB1155" s="1"/>
      <c r="GC1155" s="1"/>
      <c r="GD1155" s="1"/>
      <c r="GE1155" s="1"/>
      <c r="GF1155" s="1"/>
      <c r="GG1155" s="1"/>
      <c r="GH1155" s="1"/>
      <c r="GI1155" s="1"/>
      <c r="GJ1155" s="1"/>
      <c r="GK1155" s="1"/>
      <c r="GL1155" s="1"/>
      <c r="GM1155" s="1"/>
      <c r="GN1155" s="1"/>
      <c r="GO1155" s="1"/>
      <c r="GP1155" s="1"/>
      <c r="GQ1155" s="1"/>
      <c r="GR1155" s="1"/>
      <c r="GS1155" s="1"/>
      <c r="GT1155" s="1"/>
      <c r="GU1155" s="1"/>
      <c r="GV1155" s="1"/>
      <c r="GW1155" s="1"/>
    </row>
    <row r="1156" spans="1:205" s="4" customFormat="1">
      <c r="A1156" s="6"/>
      <c r="B1156" s="6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2"/>
      <c r="U1156" s="2"/>
      <c r="V1156" s="90"/>
      <c r="W1156" s="167"/>
      <c r="X1156" s="145"/>
      <c r="Y1156" s="90"/>
      <c r="Z1156" s="87"/>
      <c r="AA1156" s="87"/>
      <c r="AB1156" s="2"/>
      <c r="AC1156" s="2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"/>
      <c r="EK1156" s="1"/>
      <c r="EL1156" s="1"/>
      <c r="EM1156" s="1"/>
      <c r="EN1156" s="1"/>
      <c r="EO1156" s="1"/>
      <c r="EP1156" s="1"/>
      <c r="EQ1156" s="1"/>
      <c r="ER1156" s="1"/>
      <c r="ES1156" s="1"/>
      <c r="ET1156" s="1"/>
      <c r="EU1156" s="1"/>
      <c r="EV1156" s="1"/>
      <c r="EW1156" s="1"/>
      <c r="EX1156" s="1"/>
      <c r="EY1156" s="1"/>
      <c r="EZ1156" s="1"/>
      <c r="FA1156" s="1"/>
      <c r="FB1156" s="1"/>
      <c r="FC1156" s="1"/>
      <c r="FD1156" s="1"/>
      <c r="FE1156" s="1"/>
      <c r="FF1156" s="1"/>
      <c r="FG1156" s="1"/>
      <c r="FH1156" s="1"/>
      <c r="FI1156" s="1"/>
      <c r="FJ1156" s="1"/>
      <c r="FK1156" s="1"/>
      <c r="FL1156" s="1"/>
      <c r="FM1156" s="1"/>
      <c r="FN1156" s="1"/>
      <c r="FO1156" s="1"/>
      <c r="FP1156" s="1"/>
      <c r="FQ1156" s="1"/>
      <c r="FR1156" s="1"/>
      <c r="FS1156" s="1"/>
      <c r="FT1156" s="1"/>
      <c r="FU1156" s="1"/>
      <c r="FV1156" s="1"/>
      <c r="FW1156" s="1"/>
      <c r="FX1156" s="1"/>
      <c r="FY1156" s="1"/>
      <c r="FZ1156" s="1"/>
      <c r="GA1156" s="1"/>
      <c r="GB1156" s="1"/>
      <c r="GC1156" s="1"/>
      <c r="GD1156" s="1"/>
      <c r="GE1156" s="1"/>
      <c r="GF1156" s="1"/>
      <c r="GG1156" s="1"/>
      <c r="GH1156" s="1"/>
      <c r="GI1156" s="1"/>
      <c r="GJ1156" s="1"/>
      <c r="GK1156" s="1"/>
      <c r="GL1156" s="1"/>
      <c r="GM1156" s="1"/>
      <c r="GN1156" s="1"/>
      <c r="GO1156" s="1"/>
      <c r="GP1156" s="1"/>
      <c r="GQ1156" s="1"/>
      <c r="GR1156" s="1"/>
      <c r="GS1156" s="1"/>
      <c r="GT1156" s="1"/>
      <c r="GU1156" s="1"/>
      <c r="GV1156" s="1"/>
      <c r="GW1156" s="1"/>
    </row>
    <row r="1157" spans="1:205" s="4" customFormat="1">
      <c r="A1157" s="6"/>
      <c r="B1157" s="6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2"/>
      <c r="U1157" s="2"/>
      <c r="V1157" s="90"/>
      <c r="W1157" s="167"/>
      <c r="X1157" s="145"/>
      <c r="Y1157" s="90"/>
      <c r="Z1157" s="87"/>
      <c r="AA1157" s="87"/>
      <c r="AB1157" s="2"/>
      <c r="AC1157" s="2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"/>
      <c r="EK1157" s="1"/>
      <c r="EL1157" s="1"/>
      <c r="EM1157" s="1"/>
      <c r="EN1157" s="1"/>
      <c r="EO1157" s="1"/>
      <c r="EP1157" s="1"/>
      <c r="EQ1157" s="1"/>
      <c r="ER1157" s="1"/>
      <c r="ES1157" s="1"/>
      <c r="ET1157" s="1"/>
      <c r="EU1157" s="1"/>
      <c r="EV1157" s="1"/>
      <c r="EW1157" s="1"/>
      <c r="EX1157" s="1"/>
      <c r="EY1157" s="1"/>
      <c r="EZ1157" s="1"/>
      <c r="FA1157" s="1"/>
      <c r="FB1157" s="1"/>
      <c r="FC1157" s="1"/>
      <c r="FD1157" s="1"/>
      <c r="FE1157" s="1"/>
      <c r="FF1157" s="1"/>
      <c r="FG1157" s="1"/>
      <c r="FH1157" s="1"/>
      <c r="FI1157" s="1"/>
      <c r="FJ1157" s="1"/>
      <c r="FK1157" s="1"/>
      <c r="FL1157" s="1"/>
      <c r="FM1157" s="1"/>
      <c r="FN1157" s="1"/>
      <c r="FO1157" s="1"/>
      <c r="FP1157" s="1"/>
      <c r="FQ1157" s="1"/>
      <c r="FR1157" s="1"/>
      <c r="FS1157" s="1"/>
      <c r="FT1157" s="1"/>
      <c r="FU1157" s="1"/>
      <c r="FV1157" s="1"/>
      <c r="FW1157" s="1"/>
      <c r="FX1157" s="1"/>
      <c r="FY1157" s="1"/>
      <c r="FZ1157" s="1"/>
      <c r="GA1157" s="1"/>
      <c r="GB1157" s="1"/>
      <c r="GC1157" s="1"/>
      <c r="GD1157" s="1"/>
      <c r="GE1157" s="1"/>
      <c r="GF1157" s="1"/>
      <c r="GG1157" s="1"/>
      <c r="GH1157" s="1"/>
      <c r="GI1157" s="1"/>
      <c r="GJ1157" s="1"/>
      <c r="GK1157" s="1"/>
      <c r="GL1157" s="1"/>
      <c r="GM1157" s="1"/>
      <c r="GN1157" s="1"/>
      <c r="GO1157" s="1"/>
      <c r="GP1157" s="1"/>
      <c r="GQ1157" s="1"/>
      <c r="GR1157" s="1"/>
      <c r="GS1157" s="1"/>
      <c r="GT1157" s="1"/>
      <c r="GU1157" s="1"/>
      <c r="GV1157" s="1"/>
      <c r="GW1157" s="1"/>
    </row>
    <row r="1158" spans="1:205" s="4" customFormat="1">
      <c r="A1158" s="6"/>
      <c r="B1158" s="6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2"/>
      <c r="U1158" s="2"/>
      <c r="V1158" s="90"/>
      <c r="W1158" s="167"/>
      <c r="X1158" s="145"/>
      <c r="Y1158" s="90"/>
      <c r="Z1158" s="87"/>
      <c r="AA1158" s="87"/>
      <c r="AB1158" s="2"/>
      <c r="AC1158" s="2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  <c r="EL1158" s="1"/>
      <c r="EM1158" s="1"/>
      <c r="EN1158" s="1"/>
      <c r="EO1158" s="1"/>
      <c r="EP1158" s="1"/>
      <c r="EQ1158" s="1"/>
      <c r="ER1158" s="1"/>
      <c r="ES1158" s="1"/>
      <c r="ET1158" s="1"/>
      <c r="EU1158" s="1"/>
      <c r="EV1158" s="1"/>
      <c r="EW1158" s="1"/>
      <c r="EX1158" s="1"/>
      <c r="EY1158" s="1"/>
      <c r="EZ1158" s="1"/>
      <c r="FA1158" s="1"/>
      <c r="FB1158" s="1"/>
      <c r="FC1158" s="1"/>
      <c r="FD1158" s="1"/>
      <c r="FE1158" s="1"/>
      <c r="FF1158" s="1"/>
      <c r="FG1158" s="1"/>
      <c r="FH1158" s="1"/>
      <c r="FI1158" s="1"/>
      <c r="FJ1158" s="1"/>
      <c r="FK1158" s="1"/>
      <c r="FL1158" s="1"/>
      <c r="FM1158" s="1"/>
      <c r="FN1158" s="1"/>
      <c r="FO1158" s="1"/>
      <c r="FP1158" s="1"/>
      <c r="FQ1158" s="1"/>
      <c r="FR1158" s="1"/>
      <c r="FS1158" s="1"/>
      <c r="FT1158" s="1"/>
      <c r="FU1158" s="1"/>
      <c r="FV1158" s="1"/>
      <c r="FW1158" s="1"/>
      <c r="FX1158" s="1"/>
      <c r="FY1158" s="1"/>
      <c r="FZ1158" s="1"/>
      <c r="GA1158" s="1"/>
      <c r="GB1158" s="1"/>
      <c r="GC1158" s="1"/>
      <c r="GD1158" s="1"/>
      <c r="GE1158" s="1"/>
      <c r="GF1158" s="1"/>
      <c r="GG1158" s="1"/>
      <c r="GH1158" s="1"/>
      <c r="GI1158" s="1"/>
      <c r="GJ1158" s="1"/>
      <c r="GK1158" s="1"/>
      <c r="GL1158" s="1"/>
      <c r="GM1158" s="1"/>
      <c r="GN1158" s="1"/>
      <c r="GO1158" s="1"/>
      <c r="GP1158" s="1"/>
      <c r="GQ1158" s="1"/>
      <c r="GR1158" s="1"/>
      <c r="GS1158" s="1"/>
      <c r="GT1158" s="1"/>
      <c r="GU1158" s="1"/>
      <c r="GV1158" s="1"/>
      <c r="GW1158" s="1"/>
    </row>
    <row r="1159" spans="1:205" s="4" customFormat="1">
      <c r="A1159" s="6"/>
      <c r="B1159" s="6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2"/>
      <c r="U1159" s="2"/>
      <c r="V1159" s="90"/>
      <c r="W1159" s="167"/>
      <c r="X1159" s="145"/>
      <c r="Y1159" s="90"/>
      <c r="Z1159" s="87"/>
      <c r="AA1159" s="87"/>
      <c r="AB1159" s="2"/>
      <c r="AC1159" s="2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  <c r="EL1159" s="1"/>
      <c r="EM1159" s="1"/>
      <c r="EN1159" s="1"/>
      <c r="EO1159" s="1"/>
      <c r="EP1159" s="1"/>
      <c r="EQ1159" s="1"/>
      <c r="ER1159" s="1"/>
      <c r="ES1159" s="1"/>
      <c r="ET1159" s="1"/>
      <c r="EU1159" s="1"/>
      <c r="EV1159" s="1"/>
      <c r="EW1159" s="1"/>
      <c r="EX1159" s="1"/>
      <c r="EY1159" s="1"/>
      <c r="EZ1159" s="1"/>
      <c r="FA1159" s="1"/>
      <c r="FB1159" s="1"/>
      <c r="FC1159" s="1"/>
      <c r="FD1159" s="1"/>
      <c r="FE1159" s="1"/>
      <c r="FF1159" s="1"/>
      <c r="FG1159" s="1"/>
      <c r="FH1159" s="1"/>
      <c r="FI1159" s="1"/>
      <c r="FJ1159" s="1"/>
      <c r="FK1159" s="1"/>
      <c r="FL1159" s="1"/>
      <c r="FM1159" s="1"/>
      <c r="FN1159" s="1"/>
      <c r="FO1159" s="1"/>
      <c r="FP1159" s="1"/>
      <c r="FQ1159" s="1"/>
      <c r="FR1159" s="1"/>
      <c r="FS1159" s="1"/>
      <c r="FT1159" s="1"/>
      <c r="FU1159" s="1"/>
      <c r="FV1159" s="1"/>
      <c r="FW1159" s="1"/>
      <c r="FX1159" s="1"/>
      <c r="FY1159" s="1"/>
      <c r="FZ1159" s="1"/>
      <c r="GA1159" s="1"/>
      <c r="GB1159" s="1"/>
      <c r="GC1159" s="1"/>
      <c r="GD1159" s="1"/>
      <c r="GE1159" s="1"/>
      <c r="GF1159" s="1"/>
      <c r="GG1159" s="1"/>
      <c r="GH1159" s="1"/>
      <c r="GI1159" s="1"/>
      <c r="GJ1159" s="1"/>
      <c r="GK1159" s="1"/>
      <c r="GL1159" s="1"/>
      <c r="GM1159" s="1"/>
      <c r="GN1159" s="1"/>
      <c r="GO1159" s="1"/>
      <c r="GP1159" s="1"/>
      <c r="GQ1159" s="1"/>
      <c r="GR1159" s="1"/>
      <c r="GS1159" s="1"/>
      <c r="GT1159" s="1"/>
      <c r="GU1159" s="1"/>
      <c r="GV1159" s="1"/>
      <c r="GW1159" s="1"/>
    </row>
    <row r="1160" spans="1:205" s="4" customFormat="1">
      <c r="A1160" s="6"/>
      <c r="B1160" s="6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2"/>
      <c r="U1160" s="2"/>
      <c r="V1160" s="90"/>
      <c r="W1160" s="167"/>
      <c r="X1160" s="145"/>
      <c r="Y1160" s="90"/>
      <c r="Z1160" s="87"/>
      <c r="AA1160" s="87"/>
      <c r="AB1160" s="2"/>
      <c r="AC1160" s="2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"/>
      <c r="EK1160" s="1"/>
      <c r="EL1160" s="1"/>
      <c r="EM1160" s="1"/>
      <c r="EN1160" s="1"/>
      <c r="EO1160" s="1"/>
      <c r="EP1160" s="1"/>
      <c r="EQ1160" s="1"/>
      <c r="ER1160" s="1"/>
      <c r="ES1160" s="1"/>
      <c r="ET1160" s="1"/>
      <c r="EU1160" s="1"/>
      <c r="EV1160" s="1"/>
      <c r="EW1160" s="1"/>
      <c r="EX1160" s="1"/>
      <c r="EY1160" s="1"/>
      <c r="EZ1160" s="1"/>
      <c r="FA1160" s="1"/>
      <c r="FB1160" s="1"/>
      <c r="FC1160" s="1"/>
      <c r="FD1160" s="1"/>
      <c r="FE1160" s="1"/>
      <c r="FF1160" s="1"/>
      <c r="FG1160" s="1"/>
      <c r="FH1160" s="1"/>
      <c r="FI1160" s="1"/>
      <c r="FJ1160" s="1"/>
      <c r="FK1160" s="1"/>
      <c r="FL1160" s="1"/>
      <c r="FM1160" s="1"/>
      <c r="FN1160" s="1"/>
      <c r="FO1160" s="1"/>
      <c r="FP1160" s="1"/>
      <c r="FQ1160" s="1"/>
      <c r="FR1160" s="1"/>
      <c r="FS1160" s="1"/>
      <c r="FT1160" s="1"/>
      <c r="FU1160" s="1"/>
      <c r="FV1160" s="1"/>
      <c r="FW1160" s="1"/>
      <c r="FX1160" s="1"/>
      <c r="FY1160" s="1"/>
      <c r="FZ1160" s="1"/>
      <c r="GA1160" s="1"/>
      <c r="GB1160" s="1"/>
      <c r="GC1160" s="1"/>
      <c r="GD1160" s="1"/>
      <c r="GE1160" s="1"/>
      <c r="GF1160" s="1"/>
      <c r="GG1160" s="1"/>
      <c r="GH1160" s="1"/>
      <c r="GI1160" s="1"/>
      <c r="GJ1160" s="1"/>
      <c r="GK1160" s="1"/>
      <c r="GL1160" s="1"/>
      <c r="GM1160" s="1"/>
      <c r="GN1160" s="1"/>
      <c r="GO1160" s="1"/>
      <c r="GP1160" s="1"/>
      <c r="GQ1160" s="1"/>
      <c r="GR1160" s="1"/>
      <c r="GS1160" s="1"/>
      <c r="GT1160" s="1"/>
      <c r="GU1160" s="1"/>
      <c r="GV1160" s="1"/>
      <c r="GW1160" s="1"/>
    </row>
    <row r="1161" spans="1:205" s="4" customFormat="1">
      <c r="A1161" s="6"/>
      <c r="B1161" s="6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2"/>
      <c r="U1161" s="2"/>
      <c r="V1161" s="90"/>
      <c r="W1161" s="167"/>
      <c r="X1161" s="145"/>
      <c r="Y1161" s="90"/>
      <c r="Z1161" s="87"/>
      <c r="AA1161" s="87"/>
      <c r="AB1161" s="2"/>
      <c r="AC1161" s="2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"/>
      <c r="EK1161" s="1"/>
      <c r="EL1161" s="1"/>
      <c r="EM1161" s="1"/>
      <c r="EN1161" s="1"/>
      <c r="EO1161" s="1"/>
      <c r="EP1161" s="1"/>
      <c r="EQ1161" s="1"/>
      <c r="ER1161" s="1"/>
      <c r="ES1161" s="1"/>
      <c r="ET1161" s="1"/>
      <c r="EU1161" s="1"/>
      <c r="EV1161" s="1"/>
      <c r="EW1161" s="1"/>
      <c r="EX1161" s="1"/>
      <c r="EY1161" s="1"/>
      <c r="EZ1161" s="1"/>
      <c r="FA1161" s="1"/>
      <c r="FB1161" s="1"/>
      <c r="FC1161" s="1"/>
      <c r="FD1161" s="1"/>
      <c r="FE1161" s="1"/>
      <c r="FF1161" s="1"/>
      <c r="FG1161" s="1"/>
      <c r="FH1161" s="1"/>
      <c r="FI1161" s="1"/>
      <c r="FJ1161" s="1"/>
      <c r="FK1161" s="1"/>
      <c r="FL1161" s="1"/>
      <c r="FM1161" s="1"/>
      <c r="FN1161" s="1"/>
      <c r="FO1161" s="1"/>
      <c r="FP1161" s="1"/>
      <c r="FQ1161" s="1"/>
      <c r="FR1161" s="1"/>
      <c r="FS1161" s="1"/>
      <c r="FT1161" s="1"/>
      <c r="FU1161" s="1"/>
      <c r="FV1161" s="1"/>
      <c r="FW1161" s="1"/>
      <c r="FX1161" s="1"/>
      <c r="FY1161" s="1"/>
      <c r="FZ1161" s="1"/>
      <c r="GA1161" s="1"/>
      <c r="GB1161" s="1"/>
      <c r="GC1161" s="1"/>
      <c r="GD1161" s="1"/>
      <c r="GE1161" s="1"/>
      <c r="GF1161" s="1"/>
      <c r="GG1161" s="1"/>
      <c r="GH1161" s="1"/>
      <c r="GI1161" s="1"/>
      <c r="GJ1161" s="1"/>
      <c r="GK1161" s="1"/>
      <c r="GL1161" s="1"/>
      <c r="GM1161" s="1"/>
      <c r="GN1161" s="1"/>
      <c r="GO1161" s="1"/>
      <c r="GP1161" s="1"/>
      <c r="GQ1161" s="1"/>
      <c r="GR1161" s="1"/>
      <c r="GS1161" s="1"/>
      <c r="GT1161" s="1"/>
      <c r="GU1161" s="1"/>
      <c r="GV1161" s="1"/>
      <c r="GW1161" s="1"/>
    </row>
    <row r="1162" spans="1:205" s="4" customFormat="1">
      <c r="A1162" s="6"/>
      <c r="B1162" s="6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2"/>
      <c r="U1162" s="2"/>
      <c r="V1162" s="90"/>
      <c r="W1162" s="167"/>
      <c r="X1162" s="145"/>
      <c r="Y1162" s="90"/>
      <c r="Z1162" s="87"/>
      <c r="AA1162" s="87"/>
      <c r="AB1162" s="2"/>
      <c r="AC1162" s="2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"/>
      <c r="EK1162" s="1"/>
      <c r="EL1162" s="1"/>
      <c r="EM1162" s="1"/>
      <c r="EN1162" s="1"/>
      <c r="EO1162" s="1"/>
      <c r="EP1162" s="1"/>
      <c r="EQ1162" s="1"/>
      <c r="ER1162" s="1"/>
      <c r="ES1162" s="1"/>
      <c r="ET1162" s="1"/>
      <c r="EU1162" s="1"/>
      <c r="EV1162" s="1"/>
      <c r="EW1162" s="1"/>
      <c r="EX1162" s="1"/>
      <c r="EY1162" s="1"/>
      <c r="EZ1162" s="1"/>
      <c r="FA1162" s="1"/>
      <c r="FB1162" s="1"/>
      <c r="FC1162" s="1"/>
      <c r="FD1162" s="1"/>
      <c r="FE1162" s="1"/>
      <c r="FF1162" s="1"/>
      <c r="FG1162" s="1"/>
      <c r="FH1162" s="1"/>
      <c r="FI1162" s="1"/>
      <c r="FJ1162" s="1"/>
      <c r="FK1162" s="1"/>
      <c r="FL1162" s="1"/>
      <c r="FM1162" s="1"/>
      <c r="FN1162" s="1"/>
      <c r="FO1162" s="1"/>
      <c r="FP1162" s="1"/>
      <c r="FQ1162" s="1"/>
      <c r="FR1162" s="1"/>
      <c r="FS1162" s="1"/>
      <c r="FT1162" s="1"/>
      <c r="FU1162" s="1"/>
      <c r="FV1162" s="1"/>
      <c r="FW1162" s="1"/>
      <c r="FX1162" s="1"/>
      <c r="FY1162" s="1"/>
      <c r="FZ1162" s="1"/>
      <c r="GA1162" s="1"/>
      <c r="GB1162" s="1"/>
      <c r="GC1162" s="1"/>
      <c r="GD1162" s="1"/>
      <c r="GE1162" s="1"/>
      <c r="GF1162" s="1"/>
      <c r="GG1162" s="1"/>
      <c r="GH1162" s="1"/>
      <c r="GI1162" s="1"/>
      <c r="GJ1162" s="1"/>
      <c r="GK1162" s="1"/>
      <c r="GL1162" s="1"/>
      <c r="GM1162" s="1"/>
      <c r="GN1162" s="1"/>
      <c r="GO1162" s="1"/>
      <c r="GP1162" s="1"/>
      <c r="GQ1162" s="1"/>
      <c r="GR1162" s="1"/>
      <c r="GS1162" s="1"/>
      <c r="GT1162" s="1"/>
      <c r="GU1162" s="1"/>
      <c r="GV1162" s="1"/>
      <c r="GW1162" s="1"/>
    </row>
    <row r="1163" spans="1:205" s="4" customFormat="1">
      <c r="A1163" s="6"/>
      <c r="B1163" s="6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2"/>
      <c r="U1163" s="2"/>
      <c r="V1163" s="90"/>
      <c r="W1163" s="167"/>
      <c r="X1163" s="145"/>
      <c r="Y1163" s="90"/>
      <c r="Z1163" s="87"/>
      <c r="AA1163" s="87"/>
      <c r="AB1163" s="2"/>
      <c r="AC1163" s="2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"/>
      <c r="EK1163" s="1"/>
      <c r="EL1163" s="1"/>
      <c r="EM1163" s="1"/>
      <c r="EN1163" s="1"/>
      <c r="EO1163" s="1"/>
      <c r="EP1163" s="1"/>
      <c r="EQ1163" s="1"/>
      <c r="ER1163" s="1"/>
      <c r="ES1163" s="1"/>
      <c r="ET1163" s="1"/>
      <c r="EU1163" s="1"/>
      <c r="EV1163" s="1"/>
      <c r="EW1163" s="1"/>
      <c r="EX1163" s="1"/>
      <c r="EY1163" s="1"/>
      <c r="EZ1163" s="1"/>
      <c r="FA1163" s="1"/>
      <c r="FB1163" s="1"/>
      <c r="FC1163" s="1"/>
      <c r="FD1163" s="1"/>
      <c r="FE1163" s="1"/>
      <c r="FF1163" s="1"/>
      <c r="FG1163" s="1"/>
      <c r="FH1163" s="1"/>
      <c r="FI1163" s="1"/>
      <c r="FJ1163" s="1"/>
      <c r="FK1163" s="1"/>
      <c r="FL1163" s="1"/>
      <c r="FM1163" s="1"/>
      <c r="FN1163" s="1"/>
      <c r="FO1163" s="1"/>
      <c r="FP1163" s="1"/>
      <c r="FQ1163" s="1"/>
      <c r="FR1163" s="1"/>
      <c r="FS1163" s="1"/>
      <c r="FT1163" s="1"/>
      <c r="FU1163" s="1"/>
      <c r="FV1163" s="1"/>
      <c r="FW1163" s="1"/>
      <c r="FX1163" s="1"/>
      <c r="FY1163" s="1"/>
      <c r="FZ1163" s="1"/>
      <c r="GA1163" s="1"/>
      <c r="GB1163" s="1"/>
      <c r="GC1163" s="1"/>
      <c r="GD1163" s="1"/>
      <c r="GE1163" s="1"/>
      <c r="GF1163" s="1"/>
      <c r="GG1163" s="1"/>
      <c r="GH1163" s="1"/>
      <c r="GI1163" s="1"/>
      <c r="GJ1163" s="1"/>
      <c r="GK1163" s="1"/>
      <c r="GL1163" s="1"/>
      <c r="GM1163" s="1"/>
      <c r="GN1163" s="1"/>
      <c r="GO1163" s="1"/>
      <c r="GP1163" s="1"/>
      <c r="GQ1163" s="1"/>
      <c r="GR1163" s="1"/>
      <c r="GS1163" s="1"/>
      <c r="GT1163" s="1"/>
      <c r="GU1163" s="1"/>
      <c r="GV1163" s="1"/>
      <c r="GW1163" s="1"/>
    </row>
    <row r="1164" spans="1:205" s="4" customFormat="1">
      <c r="A1164" s="6"/>
      <c r="B1164" s="6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2"/>
      <c r="U1164" s="2"/>
      <c r="V1164" s="90"/>
      <c r="W1164" s="167"/>
      <c r="X1164" s="145"/>
      <c r="Y1164" s="90"/>
      <c r="Z1164" s="87"/>
      <c r="AA1164" s="87"/>
      <c r="AB1164" s="2"/>
      <c r="AC1164" s="2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"/>
      <c r="EK1164" s="1"/>
      <c r="EL1164" s="1"/>
      <c r="EM1164" s="1"/>
      <c r="EN1164" s="1"/>
      <c r="EO1164" s="1"/>
      <c r="EP1164" s="1"/>
      <c r="EQ1164" s="1"/>
      <c r="ER1164" s="1"/>
      <c r="ES1164" s="1"/>
      <c r="ET1164" s="1"/>
      <c r="EU1164" s="1"/>
      <c r="EV1164" s="1"/>
      <c r="EW1164" s="1"/>
      <c r="EX1164" s="1"/>
      <c r="EY1164" s="1"/>
      <c r="EZ1164" s="1"/>
      <c r="FA1164" s="1"/>
      <c r="FB1164" s="1"/>
      <c r="FC1164" s="1"/>
      <c r="FD1164" s="1"/>
      <c r="FE1164" s="1"/>
      <c r="FF1164" s="1"/>
      <c r="FG1164" s="1"/>
      <c r="FH1164" s="1"/>
      <c r="FI1164" s="1"/>
      <c r="FJ1164" s="1"/>
      <c r="FK1164" s="1"/>
      <c r="FL1164" s="1"/>
      <c r="FM1164" s="1"/>
      <c r="FN1164" s="1"/>
      <c r="FO1164" s="1"/>
      <c r="FP1164" s="1"/>
      <c r="FQ1164" s="1"/>
      <c r="FR1164" s="1"/>
      <c r="FS1164" s="1"/>
      <c r="FT1164" s="1"/>
      <c r="FU1164" s="1"/>
      <c r="FV1164" s="1"/>
      <c r="FW1164" s="1"/>
      <c r="FX1164" s="1"/>
      <c r="FY1164" s="1"/>
      <c r="FZ1164" s="1"/>
      <c r="GA1164" s="1"/>
      <c r="GB1164" s="1"/>
      <c r="GC1164" s="1"/>
      <c r="GD1164" s="1"/>
      <c r="GE1164" s="1"/>
      <c r="GF1164" s="1"/>
      <c r="GG1164" s="1"/>
      <c r="GH1164" s="1"/>
      <c r="GI1164" s="1"/>
      <c r="GJ1164" s="1"/>
      <c r="GK1164" s="1"/>
      <c r="GL1164" s="1"/>
      <c r="GM1164" s="1"/>
      <c r="GN1164" s="1"/>
      <c r="GO1164" s="1"/>
      <c r="GP1164" s="1"/>
      <c r="GQ1164" s="1"/>
      <c r="GR1164" s="1"/>
      <c r="GS1164" s="1"/>
      <c r="GT1164" s="1"/>
      <c r="GU1164" s="1"/>
      <c r="GV1164" s="1"/>
      <c r="GW1164" s="1"/>
    </row>
    <row r="1165" spans="1:205" s="4" customFormat="1">
      <c r="A1165" s="6"/>
      <c r="B1165" s="6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2"/>
      <c r="U1165" s="2"/>
      <c r="V1165" s="90"/>
      <c r="W1165" s="167"/>
      <c r="X1165" s="145"/>
      <c r="Y1165" s="90"/>
      <c r="Z1165" s="87"/>
      <c r="AA1165" s="87"/>
      <c r="AB1165" s="2"/>
      <c r="AC1165" s="2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"/>
      <c r="EK1165" s="1"/>
      <c r="EL1165" s="1"/>
      <c r="EM1165" s="1"/>
      <c r="EN1165" s="1"/>
      <c r="EO1165" s="1"/>
      <c r="EP1165" s="1"/>
      <c r="EQ1165" s="1"/>
      <c r="ER1165" s="1"/>
      <c r="ES1165" s="1"/>
      <c r="ET1165" s="1"/>
      <c r="EU1165" s="1"/>
      <c r="EV1165" s="1"/>
      <c r="EW1165" s="1"/>
      <c r="EX1165" s="1"/>
      <c r="EY1165" s="1"/>
      <c r="EZ1165" s="1"/>
      <c r="FA1165" s="1"/>
      <c r="FB1165" s="1"/>
      <c r="FC1165" s="1"/>
      <c r="FD1165" s="1"/>
      <c r="FE1165" s="1"/>
      <c r="FF1165" s="1"/>
      <c r="FG1165" s="1"/>
      <c r="FH1165" s="1"/>
      <c r="FI1165" s="1"/>
      <c r="FJ1165" s="1"/>
      <c r="FK1165" s="1"/>
      <c r="FL1165" s="1"/>
      <c r="FM1165" s="1"/>
      <c r="FN1165" s="1"/>
      <c r="FO1165" s="1"/>
      <c r="FP1165" s="1"/>
      <c r="FQ1165" s="1"/>
      <c r="FR1165" s="1"/>
      <c r="FS1165" s="1"/>
      <c r="FT1165" s="1"/>
      <c r="FU1165" s="1"/>
      <c r="FV1165" s="1"/>
      <c r="FW1165" s="1"/>
      <c r="FX1165" s="1"/>
      <c r="FY1165" s="1"/>
      <c r="FZ1165" s="1"/>
      <c r="GA1165" s="1"/>
      <c r="GB1165" s="1"/>
      <c r="GC1165" s="1"/>
      <c r="GD1165" s="1"/>
      <c r="GE1165" s="1"/>
      <c r="GF1165" s="1"/>
      <c r="GG1165" s="1"/>
      <c r="GH1165" s="1"/>
      <c r="GI1165" s="1"/>
      <c r="GJ1165" s="1"/>
      <c r="GK1165" s="1"/>
      <c r="GL1165" s="1"/>
      <c r="GM1165" s="1"/>
      <c r="GN1165" s="1"/>
      <c r="GO1165" s="1"/>
      <c r="GP1165" s="1"/>
      <c r="GQ1165" s="1"/>
      <c r="GR1165" s="1"/>
      <c r="GS1165" s="1"/>
      <c r="GT1165" s="1"/>
      <c r="GU1165" s="1"/>
      <c r="GV1165" s="1"/>
      <c r="GW1165" s="1"/>
    </row>
    <row r="1166" spans="1:205" s="4" customFormat="1">
      <c r="A1166" s="6"/>
      <c r="B1166" s="6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2"/>
      <c r="U1166" s="2"/>
      <c r="V1166" s="90"/>
      <c r="W1166" s="167"/>
      <c r="X1166" s="145"/>
      <c r="Y1166" s="90"/>
      <c r="Z1166" s="87"/>
      <c r="AA1166" s="87"/>
      <c r="AB1166" s="2"/>
      <c r="AC1166" s="2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"/>
      <c r="EK1166" s="1"/>
      <c r="EL1166" s="1"/>
      <c r="EM1166" s="1"/>
      <c r="EN1166" s="1"/>
      <c r="EO1166" s="1"/>
      <c r="EP1166" s="1"/>
      <c r="EQ1166" s="1"/>
      <c r="ER1166" s="1"/>
      <c r="ES1166" s="1"/>
      <c r="ET1166" s="1"/>
      <c r="EU1166" s="1"/>
      <c r="EV1166" s="1"/>
      <c r="EW1166" s="1"/>
      <c r="EX1166" s="1"/>
      <c r="EY1166" s="1"/>
      <c r="EZ1166" s="1"/>
      <c r="FA1166" s="1"/>
      <c r="FB1166" s="1"/>
      <c r="FC1166" s="1"/>
      <c r="FD1166" s="1"/>
      <c r="FE1166" s="1"/>
      <c r="FF1166" s="1"/>
      <c r="FG1166" s="1"/>
      <c r="FH1166" s="1"/>
      <c r="FI1166" s="1"/>
      <c r="FJ1166" s="1"/>
      <c r="FK1166" s="1"/>
      <c r="FL1166" s="1"/>
      <c r="FM1166" s="1"/>
      <c r="FN1166" s="1"/>
      <c r="FO1166" s="1"/>
      <c r="FP1166" s="1"/>
      <c r="FQ1166" s="1"/>
      <c r="FR1166" s="1"/>
      <c r="FS1166" s="1"/>
      <c r="FT1166" s="1"/>
      <c r="FU1166" s="1"/>
      <c r="FV1166" s="1"/>
      <c r="FW1166" s="1"/>
      <c r="FX1166" s="1"/>
      <c r="FY1166" s="1"/>
      <c r="FZ1166" s="1"/>
      <c r="GA1166" s="1"/>
      <c r="GB1166" s="1"/>
      <c r="GC1166" s="1"/>
      <c r="GD1166" s="1"/>
      <c r="GE1166" s="1"/>
      <c r="GF1166" s="1"/>
      <c r="GG1166" s="1"/>
      <c r="GH1166" s="1"/>
      <c r="GI1166" s="1"/>
      <c r="GJ1166" s="1"/>
      <c r="GK1166" s="1"/>
      <c r="GL1166" s="1"/>
      <c r="GM1166" s="1"/>
      <c r="GN1166" s="1"/>
      <c r="GO1166" s="1"/>
      <c r="GP1166" s="1"/>
      <c r="GQ1166" s="1"/>
      <c r="GR1166" s="1"/>
      <c r="GS1166" s="1"/>
      <c r="GT1166" s="1"/>
      <c r="GU1166" s="1"/>
      <c r="GV1166" s="1"/>
      <c r="GW1166" s="1"/>
    </row>
    <row r="1167" spans="1:205" s="4" customFormat="1">
      <c r="A1167" s="6"/>
      <c r="B1167" s="6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2"/>
      <c r="U1167" s="2"/>
      <c r="V1167" s="90"/>
      <c r="W1167" s="167"/>
      <c r="X1167" s="145"/>
      <c r="Y1167" s="90"/>
      <c r="Z1167" s="87"/>
      <c r="AA1167" s="87"/>
      <c r="AB1167" s="2"/>
      <c r="AC1167" s="2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"/>
      <c r="EK1167" s="1"/>
      <c r="EL1167" s="1"/>
      <c r="EM1167" s="1"/>
      <c r="EN1167" s="1"/>
      <c r="EO1167" s="1"/>
      <c r="EP1167" s="1"/>
      <c r="EQ1167" s="1"/>
      <c r="ER1167" s="1"/>
      <c r="ES1167" s="1"/>
      <c r="ET1167" s="1"/>
      <c r="EU1167" s="1"/>
      <c r="EV1167" s="1"/>
      <c r="EW1167" s="1"/>
      <c r="EX1167" s="1"/>
      <c r="EY1167" s="1"/>
      <c r="EZ1167" s="1"/>
      <c r="FA1167" s="1"/>
      <c r="FB1167" s="1"/>
      <c r="FC1167" s="1"/>
      <c r="FD1167" s="1"/>
      <c r="FE1167" s="1"/>
      <c r="FF1167" s="1"/>
      <c r="FG1167" s="1"/>
      <c r="FH1167" s="1"/>
      <c r="FI1167" s="1"/>
      <c r="FJ1167" s="1"/>
      <c r="FK1167" s="1"/>
      <c r="FL1167" s="1"/>
      <c r="FM1167" s="1"/>
      <c r="FN1167" s="1"/>
      <c r="FO1167" s="1"/>
      <c r="FP1167" s="1"/>
      <c r="FQ1167" s="1"/>
      <c r="FR1167" s="1"/>
      <c r="FS1167" s="1"/>
      <c r="FT1167" s="1"/>
      <c r="FU1167" s="1"/>
      <c r="FV1167" s="1"/>
      <c r="FW1167" s="1"/>
      <c r="FX1167" s="1"/>
      <c r="FY1167" s="1"/>
      <c r="FZ1167" s="1"/>
      <c r="GA1167" s="1"/>
      <c r="GB1167" s="1"/>
      <c r="GC1167" s="1"/>
      <c r="GD1167" s="1"/>
      <c r="GE1167" s="1"/>
      <c r="GF1167" s="1"/>
      <c r="GG1167" s="1"/>
      <c r="GH1167" s="1"/>
      <c r="GI1167" s="1"/>
      <c r="GJ1167" s="1"/>
      <c r="GK1167" s="1"/>
      <c r="GL1167" s="1"/>
      <c r="GM1167" s="1"/>
      <c r="GN1167" s="1"/>
      <c r="GO1167" s="1"/>
      <c r="GP1167" s="1"/>
      <c r="GQ1167" s="1"/>
      <c r="GR1167" s="1"/>
      <c r="GS1167" s="1"/>
      <c r="GT1167" s="1"/>
      <c r="GU1167" s="1"/>
      <c r="GV1167" s="1"/>
      <c r="GW1167" s="1"/>
    </row>
    <row r="1168" spans="1:205" s="4" customFormat="1">
      <c r="A1168" s="6"/>
      <c r="B1168" s="6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2"/>
      <c r="U1168" s="2"/>
      <c r="V1168" s="90"/>
      <c r="W1168" s="167"/>
      <c r="X1168" s="145"/>
      <c r="Y1168" s="90"/>
      <c r="Z1168" s="87"/>
      <c r="AA1168" s="87"/>
      <c r="AB1168" s="2"/>
      <c r="AC1168" s="2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"/>
      <c r="EK1168" s="1"/>
      <c r="EL1168" s="1"/>
      <c r="EM1168" s="1"/>
      <c r="EN1168" s="1"/>
      <c r="EO1168" s="1"/>
      <c r="EP1168" s="1"/>
      <c r="EQ1168" s="1"/>
      <c r="ER1168" s="1"/>
      <c r="ES1168" s="1"/>
      <c r="ET1168" s="1"/>
      <c r="EU1168" s="1"/>
      <c r="EV1168" s="1"/>
      <c r="EW1168" s="1"/>
      <c r="EX1168" s="1"/>
      <c r="EY1168" s="1"/>
      <c r="EZ1168" s="1"/>
      <c r="FA1168" s="1"/>
      <c r="FB1168" s="1"/>
      <c r="FC1168" s="1"/>
      <c r="FD1168" s="1"/>
      <c r="FE1168" s="1"/>
      <c r="FF1168" s="1"/>
      <c r="FG1168" s="1"/>
      <c r="FH1168" s="1"/>
      <c r="FI1168" s="1"/>
      <c r="FJ1168" s="1"/>
      <c r="FK1168" s="1"/>
      <c r="FL1168" s="1"/>
      <c r="FM1168" s="1"/>
      <c r="FN1168" s="1"/>
      <c r="FO1168" s="1"/>
      <c r="FP1168" s="1"/>
      <c r="FQ1168" s="1"/>
      <c r="FR1168" s="1"/>
      <c r="FS1168" s="1"/>
      <c r="FT1168" s="1"/>
      <c r="FU1168" s="1"/>
      <c r="FV1168" s="1"/>
      <c r="FW1168" s="1"/>
      <c r="FX1168" s="1"/>
      <c r="FY1168" s="1"/>
      <c r="FZ1168" s="1"/>
      <c r="GA1168" s="1"/>
      <c r="GB1168" s="1"/>
      <c r="GC1168" s="1"/>
      <c r="GD1168" s="1"/>
      <c r="GE1168" s="1"/>
      <c r="GF1168" s="1"/>
      <c r="GG1168" s="1"/>
      <c r="GH1168" s="1"/>
      <c r="GI1168" s="1"/>
      <c r="GJ1168" s="1"/>
      <c r="GK1168" s="1"/>
      <c r="GL1168" s="1"/>
      <c r="GM1168" s="1"/>
      <c r="GN1168" s="1"/>
      <c r="GO1168" s="1"/>
      <c r="GP1168" s="1"/>
      <c r="GQ1168" s="1"/>
      <c r="GR1168" s="1"/>
      <c r="GS1168" s="1"/>
      <c r="GT1168" s="1"/>
      <c r="GU1168" s="1"/>
      <c r="GV1168" s="1"/>
      <c r="GW1168" s="1"/>
    </row>
    <row r="1169" spans="1:205" s="4" customFormat="1">
      <c r="A1169" s="6"/>
      <c r="B1169" s="6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2"/>
      <c r="U1169" s="2"/>
      <c r="V1169" s="90"/>
      <c r="W1169" s="167"/>
      <c r="X1169" s="145"/>
      <c r="Y1169" s="90"/>
      <c r="Z1169" s="87"/>
      <c r="AA1169" s="87"/>
      <c r="AB1169" s="2"/>
      <c r="AC1169" s="2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"/>
      <c r="EK1169" s="1"/>
      <c r="EL1169" s="1"/>
      <c r="EM1169" s="1"/>
      <c r="EN1169" s="1"/>
      <c r="EO1169" s="1"/>
      <c r="EP1169" s="1"/>
      <c r="EQ1169" s="1"/>
      <c r="ER1169" s="1"/>
      <c r="ES1169" s="1"/>
      <c r="ET1169" s="1"/>
      <c r="EU1169" s="1"/>
      <c r="EV1169" s="1"/>
      <c r="EW1169" s="1"/>
      <c r="EX1169" s="1"/>
      <c r="EY1169" s="1"/>
      <c r="EZ1169" s="1"/>
      <c r="FA1169" s="1"/>
      <c r="FB1169" s="1"/>
      <c r="FC1169" s="1"/>
      <c r="FD1169" s="1"/>
      <c r="FE1169" s="1"/>
      <c r="FF1169" s="1"/>
      <c r="FG1169" s="1"/>
      <c r="FH1169" s="1"/>
      <c r="FI1169" s="1"/>
      <c r="FJ1169" s="1"/>
      <c r="FK1169" s="1"/>
      <c r="FL1169" s="1"/>
      <c r="FM1169" s="1"/>
      <c r="FN1169" s="1"/>
      <c r="FO1169" s="1"/>
      <c r="FP1169" s="1"/>
      <c r="FQ1169" s="1"/>
      <c r="FR1169" s="1"/>
      <c r="FS1169" s="1"/>
      <c r="FT1169" s="1"/>
      <c r="FU1169" s="1"/>
      <c r="FV1169" s="1"/>
      <c r="FW1169" s="1"/>
      <c r="FX1169" s="1"/>
      <c r="FY1169" s="1"/>
      <c r="FZ1169" s="1"/>
      <c r="GA1169" s="1"/>
      <c r="GB1169" s="1"/>
      <c r="GC1169" s="1"/>
      <c r="GD1169" s="1"/>
      <c r="GE1169" s="1"/>
      <c r="GF1169" s="1"/>
      <c r="GG1169" s="1"/>
      <c r="GH1169" s="1"/>
      <c r="GI1169" s="1"/>
      <c r="GJ1169" s="1"/>
      <c r="GK1169" s="1"/>
      <c r="GL1169" s="1"/>
      <c r="GM1169" s="1"/>
      <c r="GN1169" s="1"/>
      <c r="GO1169" s="1"/>
      <c r="GP1169" s="1"/>
      <c r="GQ1169" s="1"/>
      <c r="GR1169" s="1"/>
      <c r="GS1169" s="1"/>
      <c r="GT1169" s="1"/>
      <c r="GU1169" s="1"/>
      <c r="GV1169" s="1"/>
      <c r="GW1169" s="1"/>
    </row>
    <row r="1170" spans="1:205" s="4" customFormat="1">
      <c r="A1170" s="6"/>
      <c r="B1170" s="6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2"/>
      <c r="U1170" s="2"/>
      <c r="V1170" s="90"/>
      <c r="W1170" s="167"/>
      <c r="X1170" s="145"/>
      <c r="Y1170" s="90"/>
      <c r="Z1170" s="87"/>
      <c r="AA1170" s="87"/>
      <c r="AB1170" s="2"/>
      <c r="AC1170" s="2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"/>
      <c r="EK1170" s="1"/>
      <c r="EL1170" s="1"/>
      <c r="EM1170" s="1"/>
      <c r="EN1170" s="1"/>
      <c r="EO1170" s="1"/>
      <c r="EP1170" s="1"/>
      <c r="EQ1170" s="1"/>
      <c r="ER1170" s="1"/>
      <c r="ES1170" s="1"/>
      <c r="ET1170" s="1"/>
      <c r="EU1170" s="1"/>
      <c r="EV1170" s="1"/>
      <c r="EW1170" s="1"/>
      <c r="EX1170" s="1"/>
      <c r="EY1170" s="1"/>
      <c r="EZ1170" s="1"/>
      <c r="FA1170" s="1"/>
      <c r="FB1170" s="1"/>
      <c r="FC1170" s="1"/>
      <c r="FD1170" s="1"/>
      <c r="FE1170" s="1"/>
      <c r="FF1170" s="1"/>
      <c r="FG1170" s="1"/>
      <c r="FH1170" s="1"/>
      <c r="FI1170" s="1"/>
      <c r="FJ1170" s="1"/>
      <c r="FK1170" s="1"/>
      <c r="FL1170" s="1"/>
      <c r="FM1170" s="1"/>
      <c r="FN1170" s="1"/>
      <c r="FO1170" s="1"/>
      <c r="FP1170" s="1"/>
      <c r="FQ1170" s="1"/>
      <c r="FR1170" s="1"/>
      <c r="FS1170" s="1"/>
      <c r="FT1170" s="1"/>
      <c r="FU1170" s="1"/>
      <c r="FV1170" s="1"/>
      <c r="FW1170" s="1"/>
      <c r="FX1170" s="1"/>
      <c r="FY1170" s="1"/>
      <c r="FZ1170" s="1"/>
      <c r="GA1170" s="1"/>
      <c r="GB1170" s="1"/>
      <c r="GC1170" s="1"/>
      <c r="GD1170" s="1"/>
      <c r="GE1170" s="1"/>
      <c r="GF1170" s="1"/>
      <c r="GG1170" s="1"/>
      <c r="GH1170" s="1"/>
      <c r="GI1170" s="1"/>
      <c r="GJ1170" s="1"/>
      <c r="GK1170" s="1"/>
      <c r="GL1170" s="1"/>
      <c r="GM1170" s="1"/>
      <c r="GN1170" s="1"/>
      <c r="GO1170" s="1"/>
      <c r="GP1170" s="1"/>
      <c r="GQ1170" s="1"/>
      <c r="GR1170" s="1"/>
      <c r="GS1170" s="1"/>
      <c r="GT1170" s="1"/>
      <c r="GU1170" s="1"/>
      <c r="GV1170" s="1"/>
      <c r="GW1170" s="1"/>
    </row>
    <row r="1171" spans="1:205" s="4" customFormat="1">
      <c r="A1171" s="6"/>
      <c r="B1171" s="6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2"/>
      <c r="U1171" s="2"/>
      <c r="V1171" s="90"/>
      <c r="W1171" s="167"/>
      <c r="X1171" s="145"/>
      <c r="Y1171" s="90"/>
      <c r="Z1171" s="87"/>
      <c r="AA1171" s="87"/>
      <c r="AB1171" s="2"/>
      <c r="AC1171" s="2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"/>
      <c r="EK1171" s="1"/>
      <c r="EL1171" s="1"/>
      <c r="EM1171" s="1"/>
      <c r="EN1171" s="1"/>
      <c r="EO1171" s="1"/>
      <c r="EP1171" s="1"/>
      <c r="EQ1171" s="1"/>
      <c r="ER1171" s="1"/>
      <c r="ES1171" s="1"/>
      <c r="ET1171" s="1"/>
      <c r="EU1171" s="1"/>
      <c r="EV1171" s="1"/>
      <c r="EW1171" s="1"/>
      <c r="EX1171" s="1"/>
      <c r="EY1171" s="1"/>
      <c r="EZ1171" s="1"/>
      <c r="FA1171" s="1"/>
      <c r="FB1171" s="1"/>
      <c r="FC1171" s="1"/>
      <c r="FD1171" s="1"/>
      <c r="FE1171" s="1"/>
      <c r="FF1171" s="1"/>
      <c r="FG1171" s="1"/>
      <c r="FH1171" s="1"/>
      <c r="FI1171" s="1"/>
      <c r="FJ1171" s="1"/>
      <c r="FK1171" s="1"/>
      <c r="FL1171" s="1"/>
      <c r="FM1171" s="1"/>
      <c r="FN1171" s="1"/>
      <c r="FO1171" s="1"/>
      <c r="FP1171" s="1"/>
      <c r="FQ1171" s="1"/>
      <c r="FR1171" s="1"/>
      <c r="FS1171" s="1"/>
      <c r="FT1171" s="1"/>
      <c r="FU1171" s="1"/>
      <c r="FV1171" s="1"/>
      <c r="FW1171" s="1"/>
      <c r="FX1171" s="1"/>
      <c r="FY1171" s="1"/>
      <c r="FZ1171" s="1"/>
      <c r="GA1171" s="1"/>
      <c r="GB1171" s="1"/>
      <c r="GC1171" s="1"/>
      <c r="GD1171" s="1"/>
      <c r="GE1171" s="1"/>
      <c r="GF1171" s="1"/>
      <c r="GG1171" s="1"/>
      <c r="GH1171" s="1"/>
      <c r="GI1171" s="1"/>
      <c r="GJ1171" s="1"/>
      <c r="GK1171" s="1"/>
      <c r="GL1171" s="1"/>
      <c r="GM1171" s="1"/>
      <c r="GN1171" s="1"/>
      <c r="GO1171" s="1"/>
      <c r="GP1171" s="1"/>
      <c r="GQ1171" s="1"/>
      <c r="GR1171" s="1"/>
      <c r="GS1171" s="1"/>
      <c r="GT1171" s="1"/>
      <c r="GU1171" s="1"/>
      <c r="GV1171" s="1"/>
      <c r="GW1171" s="1"/>
    </row>
    <row r="1172" spans="1:205" s="4" customFormat="1">
      <c r="A1172" s="6"/>
      <c r="B1172" s="6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2"/>
      <c r="U1172" s="2"/>
      <c r="V1172" s="90"/>
      <c r="W1172" s="167"/>
      <c r="X1172" s="145"/>
      <c r="Y1172" s="90"/>
      <c r="Z1172" s="87"/>
      <c r="AA1172" s="87"/>
      <c r="AB1172" s="2"/>
      <c r="AC1172" s="2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  <c r="EG1172" s="1"/>
      <c r="EH1172" s="1"/>
      <c r="EI1172" s="1"/>
      <c r="EJ1172" s="1"/>
      <c r="EK1172" s="1"/>
      <c r="EL1172" s="1"/>
      <c r="EM1172" s="1"/>
      <c r="EN1172" s="1"/>
      <c r="EO1172" s="1"/>
      <c r="EP1172" s="1"/>
      <c r="EQ1172" s="1"/>
      <c r="ER1172" s="1"/>
      <c r="ES1172" s="1"/>
      <c r="ET1172" s="1"/>
      <c r="EU1172" s="1"/>
      <c r="EV1172" s="1"/>
      <c r="EW1172" s="1"/>
      <c r="EX1172" s="1"/>
      <c r="EY1172" s="1"/>
      <c r="EZ1172" s="1"/>
      <c r="FA1172" s="1"/>
      <c r="FB1172" s="1"/>
      <c r="FC1172" s="1"/>
      <c r="FD1172" s="1"/>
      <c r="FE1172" s="1"/>
      <c r="FF1172" s="1"/>
      <c r="FG1172" s="1"/>
      <c r="FH1172" s="1"/>
      <c r="FI1172" s="1"/>
      <c r="FJ1172" s="1"/>
      <c r="FK1172" s="1"/>
      <c r="FL1172" s="1"/>
      <c r="FM1172" s="1"/>
      <c r="FN1172" s="1"/>
      <c r="FO1172" s="1"/>
      <c r="FP1172" s="1"/>
      <c r="FQ1172" s="1"/>
      <c r="FR1172" s="1"/>
      <c r="FS1172" s="1"/>
      <c r="FT1172" s="1"/>
      <c r="FU1172" s="1"/>
      <c r="FV1172" s="1"/>
      <c r="FW1172" s="1"/>
      <c r="FX1172" s="1"/>
      <c r="FY1172" s="1"/>
      <c r="FZ1172" s="1"/>
      <c r="GA1172" s="1"/>
      <c r="GB1172" s="1"/>
      <c r="GC1172" s="1"/>
      <c r="GD1172" s="1"/>
      <c r="GE1172" s="1"/>
      <c r="GF1172" s="1"/>
      <c r="GG1172" s="1"/>
      <c r="GH1172" s="1"/>
      <c r="GI1172" s="1"/>
      <c r="GJ1172" s="1"/>
      <c r="GK1172" s="1"/>
      <c r="GL1172" s="1"/>
      <c r="GM1172" s="1"/>
      <c r="GN1172" s="1"/>
      <c r="GO1172" s="1"/>
      <c r="GP1172" s="1"/>
      <c r="GQ1172" s="1"/>
      <c r="GR1172" s="1"/>
      <c r="GS1172" s="1"/>
      <c r="GT1172" s="1"/>
      <c r="GU1172" s="1"/>
      <c r="GV1172" s="1"/>
      <c r="GW1172" s="1"/>
    </row>
    <row r="1173" spans="1:205" s="4" customFormat="1">
      <c r="A1173" s="6"/>
      <c r="B1173" s="6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2"/>
      <c r="U1173" s="2"/>
      <c r="V1173" s="90"/>
      <c r="W1173" s="167"/>
      <c r="X1173" s="145"/>
      <c r="Y1173" s="90"/>
      <c r="Z1173" s="87"/>
      <c r="AA1173" s="87"/>
      <c r="AB1173" s="2"/>
      <c r="AC1173" s="2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  <c r="EG1173" s="1"/>
      <c r="EH1173" s="1"/>
      <c r="EI1173" s="1"/>
      <c r="EJ1173" s="1"/>
      <c r="EK1173" s="1"/>
      <c r="EL1173" s="1"/>
      <c r="EM1173" s="1"/>
      <c r="EN1173" s="1"/>
      <c r="EO1173" s="1"/>
      <c r="EP1173" s="1"/>
      <c r="EQ1173" s="1"/>
      <c r="ER1173" s="1"/>
      <c r="ES1173" s="1"/>
      <c r="ET1173" s="1"/>
      <c r="EU1173" s="1"/>
      <c r="EV1173" s="1"/>
      <c r="EW1173" s="1"/>
      <c r="EX1173" s="1"/>
      <c r="EY1173" s="1"/>
      <c r="EZ1173" s="1"/>
      <c r="FA1173" s="1"/>
      <c r="FB1173" s="1"/>
      <c r="FC1173" s="1"/>
      <c r="FD1173" s="1"/>
      <c r="FE1173" s="1"/>
      <c r="FF1173" s="1"/>
      <c r="FG1173" s="1"/>
      <c r="FH1173" s="1"/>
      <c r="FI1173" s="1"/>
      <c r="FJ1173" s="1"/>
      <c r="FK1173" s="1"/>
      <c r="FL1173" s="1"/>
      <c r="FM1173" s="1"/>
      <c r="FN1173" s="1"/>
      <c r="FO1173" s="1"/>
      <c r="FP1173" s="1"/>
      <c r="FQ1173" s="1"/>
      <c r="FR1173" s="1"/>
      <c r="FS1173" s="1"/>
      <c r="FT1173" s="1"/>
      <c r="FU1173" s="1"/>
      <c r="FV1173" s="1"/>
      <c r="FW1173" s="1"/>
      <c r="FX1173" s="1"/>
      <c r="FY1173" s="1"/>
      <c r="FZ1173" s="1"/>
      <c r="GA1173" s="1"/>
      <c r="GB1173" s="1"/>
      <c r="GC1173" s="1"/>
      <c r="GD1173" s="1"/>
      <c r="GE1173" s="1"/>
      <c r="GF1173" s="1"/>
      <c r="GG1173" s="1"/>
      <c r="GH1173" s="1"/>
      <c r="GI1173" s="1"/>
      <c r="GJ1173" s="1"/>
      <c r="GK1173" s="1"/>
      <c r="GL1173" s="1"/>
      <c r="GM1173" s="1"/>
      <c r="GN1173" s="1"/>
      <c r="GO1173" s="1"/>
      <c r="GP1173" s="1"/>
      <c r="GQ1173" s="1"/>
      <c r="GR1173" s="1"/>
      <c r="GS1173" s="1"/>
      <c r="GT1173" s="1"/>
      <c r="GU1173" s="1"/>
      <c r="GV1173" s="1"/>
      <c r="GW1173" s="1"/>
    </row>
    <row r="1174" spans="1:205" s="4" customFormat="1">
      <c r="A1174" s="6"/>
      <c r="B1174" s="6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2"/>
      <c r="U1174" s="2"/>
      <c r="V1174" s="90"/>
      <c r="W1174" s="167"/>
      <c r="X1174" s="145"/>
      <c r="Y1174" s="90"/>
      <c r="Z1174" s="87"/>
      <c r="AA1174" s="87"/>
      <c r="AB1174" s="2"/>
      <c r="AC1174" s="2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  <c r="EG1174" s="1"/>
      <c r="EH1174" s="1"/>
      <c r="EI1174" s="1"/>
      <c r="EJ1174" s="1"/>
      <c r="EK1174" s="1"/>
      <c r="EL1174" s="1"/>
      <c r="EM1174" s="1"/>
      <c r="EN1174" s="1"/>
      <c r="EO1174" s="1"/>
      <c r="EP1174" s="1"/>
      <c r="EQ1174" s="1"/>
      <c r="ER1174" s="1"/>
      <c r="ES1174" s="1"/>
      <c r="ET1174" s="1"/>
      <c r="EU1174" s="1"/>
      <c r="EV1174" s="1"/>
      <c r="EW1174" s="1"/>
      <c r="EX1174" s="1"/>
      <c r="EY1174" s="1"/>
      <c r="EZ1174" s="1"/>
      <c r="FA1174" s="1"/>
      <c r="FB1174" s="1"/>
      <c r="FC1174" s="1"/>
      <c r="FD1174" s="1"/>
      <c r="FE1174" s="1"/>
      <c r="FF1174" s="1"/>
      <c r="FG1174" s="1"/>
      <c r="FH1174" s="1"/>
      <c r="FI1174" s="1"/>
      <c r="FJ1174" s="1"/>
      <c r="FK1174" s="1"/>
      <c r="FL1174" s="1"/>
      <c r="FM1174" s="1"/>
      <c r="FN1174" s="1"/>
      <c r="FO1174" s="1"/>
      <c r="FP1174" s="1"/>
      <c r="FQ1174" s="1"/>
      <c r="FR1174" s="1"/>
      <c r="FS1174" s="1"/>
      <c r="FT1174" s="1"/>
      <c r="FU1174" s="1"/>
      <c r="FV1174" s="1"/>
      <c r="FW1174" s="1"/>
      <c r="FX1174" s="1"/>
      <c r="FY1174" s="1"/>
      <c r="FZ1174" s="1"/>
      <c r="GA1174" s="1"/>
      <c r="GB1174" s="1"/>
      <c r="GC1174" s="1"/>
      <c r="GD1174" s="1"/>
      <c r="GE1174" s="1"/>
      <c r="GF1174" s="1"/>
      <c r="GG1174" s="1"/>
      <c r="GH1174" s="1"/>
      <c r="GI1174" s="1"/>
      <c r="GJ1174" s="1"/>
      <c r="GK1174" s="1"/>
      <c r="GL1174" s="1"/>
      <c r="GM1174" s="1"/>
      <c r="GN1174" s="1"/>
      <c r="GO1174" s="1"/>
      <c r="GP1174" s="1"/>
      <c r="GQ1174" s="1"/>
      <c r="GR1174" s="1"/>
      <c r="GS1174" s="1"/>
      <c r="GT1174" s="1"/>
      <c r="GU1174" s="1"/>
      <c r="GV1174" s="1"/>
      <c r="GW1174" s="1"/>
    </row>
    <row r="1175" spans="1:205" s="4" customFormat="1">
      <c r="A1175" s="6"/>
      <c r="B1175" s="6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2"/>
      <c r="U1175" s="2"/>
      <c r="V1175" s="90"/>
      <c r="W1175" s="167"/>
      <c r="X1175" s="145"/>
      <c r="Y1175" s="90"/>
      <c r="Z1175" s="87"/>
      <c r="AA1175" s="87"/>
      <c r="AB1175" s="2"/>
      <c r="AC1175" s="2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"/>
      <c r="EK1175" s="1"/>
      <c r="EL1175" s="1"/>
      <c r="EM1175" s="1"/>
      <c r="EN1175" s="1"/>
      <c r="EO1175" s="1"/>
      <c r="EP1175" s="1"/>
      <c r="EQ1175" s="1"/>
      <c r="ER1175" s="1"/>
      <c r="ES1175" s="1"/>
      <c r="ET1175" s="1"/>
      <c r="EU1175" s="1"/>
      <c r="EV1175" s="1"/>
      <c r="EW1175" s="1"/>
      <c r="EX1175" s="1"/>
      <c r="EY1175" s="1"/>
      <c r="EZ1175" s="1"/>
      <c r="FA1175" s="1"/>
      <c r="FB1175" s="1"/>
      <c r="FC1175" s="1"/>
      <c r="FD1175" s="1"/>
      <c r="FE1175" s="1"/>
      <c r="FF1175" s="1"/>
      <c r="FG1175" s="1"/>
      <c r="FH1175" s="1"/>
      <c r="FI1175" s="1"/>
      <c r="FJ1175" s="1"/>
      <c r="FK1175" s="1"/>
      <c r="FL1175" s="1"/>
      <c r="FM1175" s="1"/>
      <c r="FN1175" s="1"/>
      <c r="FO1175" s="1"/>
      <c r="FP1175" s="1"/>
      <c r="FQ1175" s="1"/>
      <c r="FR1175" s="1"/>
      <c r="FS1175" s="1"/>
      <c r="FT1175" s="1"/>
      <c r="FU1175" s="1"/>
      <c r="FV1175" s="1"/>
      <c r="FW1175" s="1"/>
      <c r="FX1175" s="1"/>
      <c r="FY1175" s="1"/>
      <c r="FZ1175" s="1"/>
      <c r="GA1175" s="1"/>
      <c r="GB1175" s="1"/>
      <c r="GC1175" s="1"/>
      <c r="GD1175" s="1"/>
      <c r="GE1175" s="1"/>
      <c r="GF1175" s="1"/>
      <c r="GG1175" s="1"/>
      <c r="GH1175" s="1"/>
      <c r="GI1175" s="1"/>
      <c r="GJ1175" s="1"/>
      <c r="GK1175" s="1"/>
      <c r="GL1175" s="1"/>
      <c r="GM1175" s="1"/>
      <c r="GN1175" s="1"/>
      <c r="GO1175" s="1"/>
      <c r="GP1175" s="1"/>
      <c r="GQ1175" s="1"/>
      <c r="GR1175" s="1"/>
      <c r="GS1175" s="1"/>
      <c r="GT1175" s="1"/>
      <c r="GU1175" s="1"/>
      <c r="GV1175" s="1"/>
      <c r="GW1175" s="1"/>
    </row>
    <row r="1176" spans="1:205" s="4" customFormat="1">
      <c r="A1176" s="6"/>
      <c r="B1176" s="6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2"/>
      <c r="U1176" s="2"/>
      <c r="V1176" s="90"/>
      <c r="W1176" s="167"/>
      <c r="X1176" s="145"/>
      <c r="Y1176" s="90"/>
      <c r="Z1176" s="87"/>
      <c r="AA1176" s="87"/>
      <c r="AB1176" s="2"/>
      <c r="AC1176" s="2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"/>
      <c r="EK1176" s="1"/>
      <c r="EL1176" s="1"/>
      <c r="EM1176" s="1"/>
      <c r="EN1176" s="1"/>
      <c r="EO1176" s="1"/>
      <c r="EP1176" s="1"/>
      <c r="EQ1176" s="1"/>
      <c r="ER1176" s="1"/>
      <c r="ES1176" s="1"/>
      <c r="ET1176" s="1"/>
      <c r="EU1176" s="1"/>
      <c r="EV1176" s="1"/>
      <c r="EW1176" s="1"/>
      <c r="EX1176" s="1"/>
      <c r="EY1176" s="1"/>
      <c r="EZ1176" s="1"/>
      <c r="FA1176" s="1"/>
      <c r="FB1176" s="1"/>
      <c r="FC1176" s="1"/>
      <c r="FD1176" s="1"/>
      <c r="FE1176" s="1"/>
      <c r="FF1176" s="1"/>
      <c r="FG1176" s="1"/>
      <c r="FH1176" s="1"/>
      <c r="FI1176" s="1"/>
      <c r="FJ1176" s="1"/>
      <c r="FK1176" s="1"/>
      <c r="FL1176" s="1"/>
      <c r="FM1176" s="1"/>
      <c r="FN1176" s="1"/>
      <c r="FO1176" s="1"/>
      <c r="FP1176" s="1"/>
      <c r="FQ1176" s="1"/>
      <c r="FR1176" s="1"/>
      <c r="FS1176" s="1"/>
      <c r="FT1176" s="1"/>
      <c r="FU1176" s="1"/>
      <c r="FV1176" s="1"/>
      <c r="FW1176" s="1"/>
      <c r="FX1176" s="1"/>
      <c r="FY1176" s="1"/>
      <c r="FZ1176" s="1"/>
      <c r="GA1176" s="1"/>
      <c r="GB1176" s="1"/>
      <c r="GC1176" s="1"/>
      <c r="GD1176" s="1"/>
      <c r="GE1176" s="1"/>
      <c r="GF1176" s="1"/>
      <c r="GG1176" s="1"/>
      <c r="GH1176" s="1"/>
      <c r="GI1176" s="1"/>
      <c r="GJ1176" s="1"/>
      <c r="GK1176" s="1"/>
      <c r="GL1176" s="1"/>
      <c r="GM1176" s="1"/>
      <c r="GN1176" s="1"/>
      <c r="GO1176" s="1"/>
      <c r="GP1176" s="1"/>
      <c r="GQ1176" s="1"/>
      <c r="GR1176" s="1"/>
      <c r="GS1176" s="1"/>
      <c r="GT1176" s="1"/>
      <c r="GU1176" s="1"/>
      <c r="GV1176" s="1"/>
      <c r="GW1176" s="1"/>
    </row>
    <row r="1177" spans="1:205" s="4" customFormat="1">
      <c r="A1177" s="6"/>
      <c r="B1177" s="6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2"/>
      <c r="U1177" s="2"/>
      <c r="V1177" s="90"/>
      <c r="W1177" s="167"/>
      <c r="X1177" s="145"/>
      <c r="Y1177" s="90"/>
      <c r="Z1177" s="87"/>
      <c r="AA1177" s="87"/>
      <c r="AB1177" s="2"/>
      <c r="AC1177" s="2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"/>
      <c r="EK1177" s="1"/>
      <c r="EL1177" s="1"/>
      <c r="EM1177" s="1"/>
      <c r="EN1177" s="1"/>
      <c r="EO1177" s="1"/>
      <c r="EP1177" s="1"/>
      <c r="EQ1177" s="1"/>
      <c r="ER1177" s="1"/>
      <c r="ES1177" s="1"/>
      <c r="ET1177" s="1"/>
      <c r="EU1177" s="1"/>
      <c r="EV1177" s="1"/>
      <c r="EW1177" s="1"/>
      <c r="EX1177" s="1"/>
      <c r="EY1177" s="1"/>
      <c r="EZ1177" s="1"/>
      <c r="FA1177" s="1"/>
      <c r="FB1177" s="1"/>
      <c r="FC1177" s="1"/>
      <c r="FD1177" s="1"/>
      <c r="FE1177" s="1"/>
      <c r="FF1177" s="1"/>
      <c r="FG1177" s="1"/>
      <c r="FH1177" s="1"/>
      <c r="FI1177" s="1"/>
      <c r="FJ1177" s="1"/>
      <c r="FK1177" s="1"/>
      <c r="FL1177" s="1"/>
      <c r="FM1177" s="1"/>
      <c r="FN1177" s="1"/>
      <c r="FO1177" s="1"/>
      <c r="FP1177" s="1"/>
      <c r="FQ1177" s="1"/>
      <c r="FR1177" s="1"/>
      <c r="FS1177" s="1"/>
      <c r="FT1177" s="1"/>
      <c r="FU1177" s="1"/>
      <c r="FV1177" s="1"/>
      <c r="FW1177" s="1"/>
      <c r="FX1177" s="1"/>
      <c r="FY1177" s="1"/>
      <c r="FZ1177" s="1"/>
      <c r="GA1177" s="1"/>
      <c r="GB1177" s="1"/>
      <c r="GC1177" s="1"/>
      <c r="GD1177" s="1"/>
      <c r="GE1177" s="1"/>
      <c r="GF1177" s="1"/>
      <c r="GG1177" s="1"/>
      <c r="GH1177" s="1"/>
      <c r="GI1177" s="1"/>
      <c r="GJ1177" s="1"/>
      <c r="GK1177" s="1"/>
      <c r="GL1177" s="1"/>
      <c r="GM1177" s="1"/>
      <c r="GN1177" s="1"/>
      <c r="GO1177" s="1"/>
      <c r="GP1177" s="1"/>
      <c r="GQ1177" s="1"/>
      <c r="GR1177" s="1"/>
      <c r="GS1177" s="1"/>
      <c r="GT1177" s="1"/>
      <c r="GU1177" s="1"/>
      <c r="GV1177" s="1"/>
      <c r="GW1177" s="1"/>
    </row>
    <row r="1178" spans="1:205" s="4" customFormat="1">
      <c r="A1178" s="6"/>
      <c r="B1178" s="6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2"/>
      <c r="U1178" s="2"/>
      <c r="V1178" s="90"/>
      <c r="W1178" s="167"/>
      <c r="X1178" s="145"/>
      <c r="Y1178" s="90"/>
      <c r="Z1178" s="87"/>
      <c r="AA1178" s="87"/>
      <c r="AB1178" s="2"/>
      <c r="AC1178" s="2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"/>
      <c r="EK1178" s="1"/>
      <c r="EL1178" s="1"/>
      <c r="EM1178" s="1"/>
      <c r="EN1178" s="1"/>
      <c r="EO1178" s="1"/>
      <c r="EP1178" s="1"/>
      <c r="EQ1178" s="1"/>
      <c r="ER1178" s="1"/>
      <c r="ES1178" s="1"/>
      <c r="ET1178" s="1"/>
      <c r="EU1178" s="1"/>
      <c r="EV1178" s="1"/>
      <c r="EW1178" s="1"/>
      <c r="EX1178" s="1"/>
      <c r="EY1178" s="1"/>
      <c r="EZ1178" s="1"/>
      <c r="FA1178" s="1"/>
      <c r="FB1178" s="1"/>
      <c r="FC1178" s="1"/>
      <c r="FD1178" s="1"/>
      <c r="FE1178" s="1"/>
      <c r="FF1178" s="1"/>
      <c r="FG1178" s="1"/>
      <c r="FH1178" s="1"/>
      <c r="FI1178" s="1"/>
      <c r="FJ1178" s="1"/>
      <c r="FK1178" s="1"/>
      <c r="FL1178" s="1"/>
      <c r="FM1178" s="1"/>
      <c r="FN1178" s="1"/>
      <c r="FO1178" s="1"/>
      <c r="FP1178" s="1"/>
      <c r="FQ1178" s="1"/>
      <c r="FR1178" s="1"/>
      <c r="FS1178" s="1"/>
      <c r="FT1178" s="1"/>
      <c r="FU1178" s="1"/>
      <c r="FV1178" s="1"/>
      <c r="FW1178" s="1"/>
      <c r="FX1178" s="1"/>
      <c r="FY1178" s="1"/>
      <c r="FZ1178" s="1"/>
      <c r="GA1178" s="1"/>
      <c r="GB1178" s="1"/>
      <c r="GC1178" s="1"/>
      <c r="GD1178" s="1"/>
      <c r="GE1178" s="1"/>
      <c r="GF1178" s="1"/>
      <c r="GG1178" s="1"/>
      <c r="GH1178" s="1"/>
      <c r="GI1178" s="1"/>
      <c r="GJ1178" s="1"/>
      <c r="GK1178" s="1"/>
      <c r="GL1178" s="1"/>
      <c r="GM1178" s="1"/>
      <c r="GN1178" s="1"/>
      <c r="GO1178" s="1"/>
      <c r="GP1178" s="1"/>
      <c r="GQ1178" s="1"/>
      <c r="GR1178" s="1"/>
      <c r="GS1178" s="1"/>
      <c r="GT1178" s="1"/>
      <c r="GU1178" s="1"/>
      <c r="GV1178" s="1"/>
      <c r="GW1178" s="1"/>
    </row>
    <row r="1179" spans="1:205" s="4" customFormat="1">
      <c r="A1179" s="6"/>
      <c r="B1179" s="6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2"/>
      <c r="U1179" s="2"/>
      <c r="V1179" s="90"/>
      <c r="W1179" s="167"/>
      <c r="X1179" s="145"/>
      <c r="Y1179" s="90"/>
      <c r="Z1179" s="87"/>
      <c r="AA1179" s="87"/>
      <c r="AB1179" s="2"/>
      <c r="AC1179" s="2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  <c r="EL1179" s="1"/>
      <c r="EM1179" s="1"/>
      <c r="EN1179" s="1"/>
      <c r="EO1179" s="1"/>
      <c r="EP1179" s="1"/>
      <c r="EQ1179" s="1"/>
      <c r="ER1179" s="1"/>
      <c r="ES1179" s="1"/>
      <c r="ET1179" s="1"/>
      <c r="EU1179" s="1"/>
      <c r="EV1179" s="1"/>
      <c r="EW1179" s="1"/>
      <c r="EX1179" s="1"/>
      <c r="EY1179" s="1"/>
      <c r="EZ1179" s="1"/>
      <c r="FA1179" s="1"/>
      <c r="FB1179" s="1"/>
      <c r="FC1179" s="1"/>
      <c r="FD1179" s="1"/>
      <c r="FE1179" s="1"/>
      <c r="FF1179" s="1"/>
      <c r="FG1179" s="1"/>
      <c r="FH1179" s="1"/>
      <c r="FI1179" s="1"/>
      <c r="FJ1179" s="1"/>
      <c r="FK1179" s="1"/>
      <c r="FL1179" s="1"/>
      <c r="FM1179" s="1"/>
      <c r="FN1179" s="1"/>
      <c r="FO1179" s="1"/>
      <c r="FP1179" s="1"/>
      <c r="FQ1179" s="1"/>
      <c r="FR1179" s="1"/>
      <c r="FS1179" s="1"/>
      <c r="FT1179" s="1"/>
      <c r="FU1179" s="1"/>
      <c r="FV1179" s="1"/>
      <c r="FW1179" s="1"/>
      <c r="FX1179" s="1"/>
      <c r="FY1179" s="1"/>
      <c r="FZ1179" s="1"/>
      <c r="GA1179" s="1"/>
      <c r="GB1179" s="1"/>
      <c r="GC1179" s="1"/>
      <c r="GD1179" s="1"/>
      <c r="GE1179" s="1"/>
      <c r="GF1179" s="1"/>
      <c r="GG1179" s="1"/>
      <c r="GH1179" s="1"/>
      <c r="GI1179" s="1"/>
      <c r="GJ1179" s="1"/>
      <c r="GK1179" s="1"/>
      <c r="GL1179" s="1"/>
      <c r="GM1179" s="1"/>
      <c r="GN1179" s="1"/>
      <c r="GO1179" s="1"/>
      <c r="GP1179" s="1"/>
      <c r="GQ1179" s="1"/>
      <c r="GR1179" s="1"/>
      <c r="GS1179" s="1"/>
      <c r="GT1179" s="1"/>
      <c r="GU1179" s="1"/>
      <c r="GV1179" s="1"/>
      <c r="GW1179" s="1"/>
    </row>
    <row r="1180" spans="1:205" s="4" customFormat="1">
      <c r="A1180" s="6"/>
      <c r="B1180" s="6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2"/>
      <c r="U1180" s="2"/>
      <c r="V1180" s="90"/>
      <c r="W1180" s="167"/>
      <c r="X1180" s="145"/>
      <c r="Y1180" s="90"/>
      <c r="Z1180" s="87"/>
      <c r="AA1180" s="87"/>
      <c r="AB1180" s="2"/>
      <c r="AC1180" s="2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"/>
      <c r="EK1180" s="1"/>
      <c r="EL1180" s="1"/>
      <c r="EM1180" s="1"/>
      <c r="EN1180" s="1"/>
      <c r="EO1180" s="1"/>
      <c r="EP1180" s="1"/>
      <c r="EQ1180" s="1"/>
      <c r="ER1180" s="1"/>
      <c r="ES1180" s="1"/>
      <c r="ET1180" s="1"/>
      <c r="EU1180" s="1"/>
      <c r="EV1180" s="1"/>
      <c r="EW1180" s="1"/>
      <c r="EX1180" s="1"/>
      <c r="EY1180" s="1"/>
      <c r="EZ1180" s="1"/>
      <c r="FA1180" s="1"/>
      <c r="FB1180" s="1"/>
      <c r="FC1180" s="1"/>
      <c r="FD1180" s="1"/>
      <c r="FE1180" s="1"/>
      <c r="FF1180" s="1"/>
      <c r="FG1180" s="1"/>
      <c r="FH1180" s="1"/>
      <c r="FI1180" s="1"/>
      <c r="FJ1180" s="1"/>
      <c r="FK1180" s="1"/>
      <c r="FL1180" s="1"/>
      <c r="FM1180" s="1"/>
      <c r="FN1180" s="1"/>
      <c r="FO1180" s="1"/>
      <c r="FP1180" s="1"/>
      <c r="FQ1180" s="1"/>
      <c r="FR1180" s="1"/>
      <c r="FS1180" s="1"/>
      <c r="FT1180" s="1"/>
      <c r="FU1180" s="1"/>
      <c r="FV1180" s="1"/>
      <c r="FW1180" s="1"/>
      <c r="FX1180" s="1"/>
      <c r="FY1180" s="1"/>
      <c r="FZ1180" s="1"/>
      <c r="GA1180" s="1"/>
      <c r="GB1180" s="1"/>
      <c r="GC1180" s="1"/>
      <c r="GD1180" s="1"/>
      <c r="GE1180" s="1"/>
      <c r="GF1180" s="1"/>
      <c r="GG1180" s="1"/>
      <c r="GH1180" s="1"/>
      <c r="GI1180" s="1"/>
      <c r="GJ1180" s="1"/>
      <c r="GK1180" s="1"/>
      <c r="GL1180" s="1"/>
      <c r="GM1180" s="1"/>
      <c r="GN1180" s="1"/>
      <c r="GO1180" s="1"/>
      <c r="GP1180" s="1"/>
      <c r="GQ1180" s="1"/>
      <c r="GR1180" s="1"/>
      <c r="GS1180" s="1"/>
      <c r="GT1180" s="1"/>
      <c r="GU1180" s="1"/>
      <c r="GV1180" s="1"/>
      <c r="GW1180" s="1"/>
    </row>
    <row r="1181" spans="1:205" s="4" customFormat="1">
      <c r="A1181" s="6"/>
      <c r="B1181" s="6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2"/>
      <c r="U1181" s="2"/>
      <c r="V1181" s="90"/>
      <c r="W1181" s="167"/>
      <c r="X1181" s="145"/>
      <c r="Y1181" s="90"/>
      <c r="Z1181" s="87"/>
      <c r="AA1181" s="87"/>
      <c r="AB1181" s="2"/>
      <c r="AC1181" s="2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"/>
      <c r="EK1181" s="1"/>
      <c r="EL1181" s="1"/>
      <c r="EM1181" s="1"/>
      <c r="EN1181" s="1"/>
      <c r="EO1181" s="1"/>
      <c r="EP1181" s="1"/>
      <c r="EQ1181" s="1"/>
      <c r="ER1181" s="1"/>
      <c r="ES1181" s="1"/>
      <c r="ET1181" s="1"/>
      <c r="EU1181" s="1"/>
      <c r="EV1181" s="1"/>
      <c r="EW1181" s="1"/>
      <c r="EX1181" s="1"/>
      <c r="EY1181" s="1"/>
      <c r="EZ1181" s="1"/>
      <c r="FA1181" s="1"/>
      <c r="FB1181" s="1"/>
      <c r="FC1181" s="1"/>
      <c r="FD1181" s="1"/>
      <c r="FE1181" s="1"/>
      <c r="FF1181" s="1"/>
      <c r="FG1181" s="1"/>
      <c r="FH1181" s="1"/>
      <c r="FI1181" s="1"/>
      <c r="FJ1181" s="1"/>
      <c r="FK1181" s="1"/>
      <c r="FL1181" s="1"/>
      <c r="FM1181" s="1"/>
      <c r="FN1181" s="1"/>
      <c r="FO1181" s="1"/>
      <c r="FP1181" s="1"/>
      <c r="FQ1181" s="1"/>
      <c r="FR1181" s="1"/>
      <c r="FS1181" s="1"/>
      <c r="FT1181" s="1"/>
      <c r="FU1181" s="1"/>
      <c r="FV1181" s="1"/>
      <c r="FW1181" s="1"/>
      <c r="FX1181" s="1"/>
      <c r="FY1181" s="1"/>
      <c r="FZ1181" s="1"/>
      <c r="GA1181" s="1"/>
      <c r="GB1181" s="1"/>
      <c r="GC1181" s="1"/>
      <c r="GD1181" s="1"/>
      <c r="GE1181" s="1"/>
      <c r="GF1181" s="1"/>
      <c r="GG1181" s="1"/>
      <c r="GH1181" s="1"/>
      <c r="GI1181" s="1"/>
      <c r="GJ1181" s="1"/>
      <c r="GK1181" s="1"/>
      <c r="GL1181" s="1"/>
      <c r="GM1181" s="1"/>
      <c r="GN1181" s="1"/>
      <c r="GO1181" s="1"/>
      <c r="GP1181" s="1"/>
      <c r="GQ1181" s="1"/>
      <c r="GR1181" s="1"/>
      <c r="GS1181" s="1"/>
      <c r="GT1181" s="1"/>
      <c r="GU1181" s="1"/>
      <c r="GV1181" s="1"/>
      <c r="GW1181" s="1"/>
    </row>
    <row r="1182" spans="1:205" s="4" customFormat="1">
      <c r="A1182" s="6"/>
      <c r="B1182" s="6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2"/>
      <c r="U1182" s="2"/>
      <c r="V1182" s="90"/>
      <c r="W1182" s="167"/>
      <c r="X1182" s="145"/>
      <c r="Y1182" s="90"/>
      <c r="Z1182" s="87"/>
      <c r="AA1182" s="87"/>
      <c r="AB1182" s="2"/>
      <c r="AC1182" s="2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"/>
      <c r="EK1182" s="1"/>
      <c r="EL1182" s="1"/>
      <c r="EM1182" s="1"/>
      <c r="EN1182" s="1"/>
      <c r="EO1182" s="1"/>
      <c r="EP1182" s="1"/>
      <c r="EQ1182" s="1"/>
      <c r="ER1182" s="1"/>
      <c r="ES1182" s="1"/>
      <c r="ET1182" s="1"/>
      <c r="EU1182" s="1"/>
      <c r="EV1182" s="1"/>
      <c r="EW1182" s="1"/>
      <c r="EX1182" s="1"/>
      <c r="EY1182" s="1"/>
      <c r="EZ1182" s="1"/>
      <c r="FA1182" s="1"/>
      <c r="FB1182" s="1"/>
      <c r="FC1182" s="1"/>
      <c r="FD1182" s="1"/>
      <c r="FE1182" s="1"/>
      <c r="FF1182" s="1"/>
      <c r="FG1182" s="1"/>
      <c r="FH1182" s="1"/>
      <c r="FI1182" s="1"/>
      <c r="FJ1182" s="1"/>
      <c r="FK1182" s="1"/>
      <c r="FL1182" s="1"/>
      <c r="FM1182" s="1"/>
      <c r="FN1182" s="1"/>
      <c r="FO1182" s="1"/>
      <c r="FP1182" s="1"/>
      <c r="FQ1182" s="1"/>
      <c r="FR1182" s="1"/>
      <c r="FS1182" s="1"/>
      <c r="FT1182" s="1"/>
      <c r="FU1182" s="1"/>
      <c r="FV1182" s="1"/>
      <c r="FW1182" s="1"/>
      <c r="FX1182" s="1"/>
      <c r="FY1182" s="1"/>
      <c r="FZ1182" s="1"/>
      <c r="GA1182" s="1"/>
      <c r="GB1182" s="1"/>
      <c r="GC1182" s="1"/>
      <c r="GD1182" s="1"/>
      <c r="GE1182" s="1"/>
      <c r="GF1182" s="1"/>
      <c r="GG1182" s="1"/>
      <c r="GH1182" s="1"/>
      <c r="GI1182" s="1"/>
      <c r="GJ1182" s="1"/>
      <c r="GK1182" s="1"/>
      <c r="GL1182" s="1"/>
      <c r="GM1182" s="1"/>
      <c r="GN1182" s="1"/>
      <c r="GO1182" s="1"/>
      <c r="GP1182" s="1"/>
      <c r="GQ1182" s="1"/>
      <c r="GR1182" s="1"/>
      <c r="GS1182" s="1"/>
      <c r="GT1182" s="1"/>
      <c r="GU1182" s="1"/>
      <c r="GV1182" s="1"/>
      <c r="GW1182" s="1"/>
    </row>
    <row r="1183" spans="1:205" s="4" customFormat="1">
      <c r="A1183" s="6"/>
      <c r="B1183" s="6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2"/>
      <c r="U1183" s="2"/>
      <c r="V1183" s="90"/>
      <c r="W1183" s="167"/>
      <c r="X1183" s="145"/>
      <c r="Y1183" s="90"/>
      <c r="Z1183" s="87"/>
      <c r="AA1183" s="87"/>
      <c r="AB1183" s="2"/>
      <c r="AC1183" s="2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"/>
      <c r="EK1183" s="1"/>
      <c r="EL1183" s="1"/>
      <c r="EM1183" s="1"/>
      <c r="EN1183" s="1"/>
      <c r="EO1183" s="1"/>
      <c r="EP1183" s="1"/>
      <c r="EQ1183" s="1"/>
      <c r="ER1183" s="1"/>
      <c r="ES1183" s="1"/>
      <c r="ET1183" s="1"/>
      <c r="EU1183" s="1"/>
      <c r="EV1183" s="1"/>
      <c r="EW1183" s="1"/>
      <c r="EX1183" s="1"/>
      <c r="EY1183" s="1"/>
      <c r="EZ1183" s="1"/>
      <c r="FA1183" s="1"/>
      <c r="FB1183" s="1"/>
      <c r="FC1183" s="1"/>
      <c r="FD1183" s="1"/>
      <c r="FE1183" s="1"/>
      <c r="FF1183" s="1"/>
      <c r="FG1183" s="1"/>
      <c r="FH1183" s="1"/>
      <c r="FI1183" s="1"/>
      <c r="FJ1183" s="1"/>
      <c r="FK1183" s="1"/>
      <c r="FL1183" s="1"/>
      <c r="FM1183" s="1"/>
      <c r="FN1183" s="1"/>
      <c r="FO1183" s="1"/>
      <c r="FP1183" s="1"/>
      <c r="FQ1183" s="1"/>
      <c r="FR1183" s="1"/>
      <c r="FS1183" s="1"/>
      <c r="FT1183" s="1"/>
      <c r="FU1183" s="1"/>
      <c r="FV1183" s="1"/>
      <c r="FW1183" s="1"/>
      <c r="FX1183" s="1"/>
      <c r="FY1183" s="1"/>
      <c r="FZ1183" s="1"/>
      <c r="GA1183" s="1"/>
      <c r="GB1183" s="1"/>
      <c r="GC1183" s="1"/>
      <c r="GD1183" s="1"/>
      <c r="GE1183" s="1"/>
      <c r="GF1183" s="1"/>
      <c r="GG1183" s="1"/>
      <c r="GH1183" s="1"/>
      <c r="GI1183" s="1"/>
      <c r="GJ1183" s="1"/>
      <c r="GK1183" s="1"/>
      <c r="GL1183" s="1"/>
      <c r="GM1183" s="1"/>
      <c r="GN1183" s="1"/>
      <c r="GO1183" s="1"/>
      <c r="GP1183" s="1"/>
      <c r="GQ1183" s="1"/>
      <c r="GR1183" s="1"/>
      <c r="GS1183" s="1"/>
      <c r="GT1183" s="1"/>
      <c r="GU1183" s="1"/>
      <c r="GV1183" s="1"/>
      <c r="GW1183" s="1"/>
    </row>
    <row r="1184" spans="1:205" s="4" customFormat="1">
      <c r="A1184" s="6"/>
      <c r="B1184" s="6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2"/>
      <c r="U1184" s="2"/>
      <c r="V1184" s="90"/>
      <c r="W1184" s="167"/>
      <c r="X1184" s="145"/>
      <c r="Y1184" s="90"/>
      <c r="Z1184" s="87"/>
      <c r="AA1184" s="87"/>
      <c r="AB1184" s="2"/>
      <c r="AC1184" s="2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"/>
      <c r="EK1184" s="1"/>
      <c r="EL1184" s="1"/>
      <c r="EM1184" s="1"/>
      <c r="EN1184" s="1"/>
      <c r="EO1184" s="1"/>
      <c r="EP1184" s="1"/>
      <c r="EQ1184" s="1"/>
      <c r="ER1184" s="1"/>
      <c r="ES1184" s="1"/>
      <c r="ET1184" s="1"/>
      <c r="EU1184" s="1"/>
      <c r="EV1184" s="1"/>
      <c r="EW1184" s="1"/>
      <c r="EX1184" s="1"/>
      <c r="EY1184" s="1"/>
      <c r="EZ1184" s="1"/>
      <c r="FA1184" s="1"/>
      <c r="FB1184" s="1"/>
      <c r="FC1184" s="1"/>
      <c r="FD1184" s="1"/>
      <c r="FE1184" s="1"/>
      <c r="FF1184" s="1"/>
      <c r="FG1184" s="1"/>
      <c r="FH1184" s="1"/>
      <c r="FI1184" s="1"/>
      <c r="FJ1184" s="1"/>
      <c r="FK1184" s="1"/>
      <c r="FL1184" s="1"/>
      <c r="FM1184" s="1"/>
      <c r="FN1184" s="1"/>
      <c r="FO1184" s="1"/>
      <c r="FP1184" s="1"/>
      <c r="FQ1184" s="1"/>
      <c r="FR1184" s="1"/>
      <c r="FS1184" s="1"/>
      <c r="FT1184" s="1"/>
      <c r="FU1184" s="1"/>
      <c r="FV1184" s="1"/>
      <c r="FW1184" s="1"/>
      <c r="FX1184" s="1"/>
      <c r="FY1184" s="1"/>
      <c r="FZ1184" s="1"/>
      <c r="GA1184" s="1"/>
      <c r="GB1184" s="1"/>
      <c r="GC1184" s="1"/>
      <c r="GD1184" s="1"/>
      <c r="GE1184" s="1"/>
      <c r="GF1184" s="1"/>
      <c r="GG1184" s="1"/>
      <c r="GH1184" s="1"/>
      <c r="GI1184" s="1"/>
      <c r="GJ1184" s="1"/>
      <c r="GK1184" s="1"/>
      <c r="GL1184" s="1"/>
      <c r="GM1184" s="1"/>
      <c r="GN1184" s="1"/>
      <c r="GO1184" s="1"/>
      <c r="GP1184" s="1"/>
      <c r="GQ1184" s="1"/>
      <c r="GR1184" s="1"/>
      <c r="GS1184" s="1"/>
      <c r="GT1184" s="1"/>
      <c r="GU1184" s="1"/>
      <c r="GV1184" s="1"/>
      <c r="GW1184" s="1"/>
    </row>
    <row r="1185" spans="1:205" s="4" customFormat="1">
      <c r="A1185" s="6"/>
      <c r="B1185" s="6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2"/>
      <c r="U1185" s="2"/>
      <c r="V1185" s="90"/>
      <c r="W1185" s="167"/>
      <c r="X1185" s="145"/>
      <c r="Y1185" s="90"/>
      <c r="Z1185" s="87"/>
      <c r="AA1185" s="87"/>
      <c r="AB1185" s="2"/>
      <c r="AC1185" s="2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"/>
      <c r="EK1185" s="1"/>
      <c r="EL1185" s="1"/>
      <c r="EM1185" s="1"/>
      <c r="EN1185" s="1"/>
      <c r="EO1185" s="1"/>
      <c r="EP1185" s="1"/>
      <c r="EQ1185" s="1"/>
      <c r="ER1185" s="1"/>
      <c r="ES1185" s="1"/>
      <c r="ET1185" s="1"/>
      <c r="EU1185" s="1"/>
      <c r="EV1185" s="1"/>
      <c r="EW1185" s="1"/>
      <c r="EX1185" s="1"/>
      <c r="EY1185" s="1"/>
      <c r="EZ1185" s="1"/>
      <c r="FA1185" s="1"/>
      <c r="FB1185" s="1"/>
      <c r="FC1185" s="1"/>
      <c r="FD1185" s="1"/>
      <c r="FE1185" s="1"/>
      <c r="FF1185" s="1"/>
      <c r="FG1185" s="1"/>
      <c r="FH1185" s="1"/>
      <c r="FI1185" s="1"/>
      <c r="FJ1185" s="1"/>
      <c r="FK1185" s="1"/>
      <c r="FL1185" s="1"/>
      <c r="FM1185" s="1"/>
      <c r="FN1185" s="1"/>
      <c r="FO1185" s="1"/>
      <c r="FP1185" s="1"/>
      <c r="FQ1185" s="1"/>
      <c r="FR1185" s="1"/>
      <c r="FS1185" s="1"/>
      <c r="FT1185" s="1"/>
      <c r="FU1185" s="1"/>
      <c r="FV1185" s="1"/>
      <c r="FW1185" s="1"/>
      <c r="FX1185" s="1"/>
      <c r="FY1185" s="1"/>
      <c r="FZ1185" s="1"/>
      <c r="GA1185" s="1"/>
      <c r="GB1185" s="1"/>
      <c r="GC1185" s="1"/>
      <c r="GD1185" s="1"/>
      <c r="GE1185" s="1"/>
      <c r="GF1185" s="1"/>
      <c r="GG1185" s="1"/>
      <c r="GH1185" s="1"/>
      <c r="GI1185" s="1"/>
      <c r="GJ1185" s="1"/>
      <c r="GK1185" s="1"/>
      <c r="GL1185" s="1"/>
      <c r="GM1185" s="1"/>
      <c r="GN1185" s="1"/>
      <c r="GO1185" s="1"/>
      <c r="GP1185" s="1"/>
      <c r="GQ1185" s="1"/>
      <c r="GR1185" s="1"/>
      <c r="GS1185" s="1"/>
      <c r="GT1185" s="1"/>
      <c r="GU1185" s="1"/>
      <c r="GV1185" s="1"/>
      <c r="GW1185" s="1"/>
    </row>
    <row r="1186" spans="1:205" s="4" customFormat="1">
      <c r="A1186" s="6"/>
      <c r="B1186" s="6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2"/>
      <c r="U1186" s="2"/>
      <c r="V1186" s="90"/>
      <c r="W1186" s="167"/>
      <c r="X1186" s="145"/>
      <c r="Y1186" s="90"/>
      <c r="Z1186" s="87"/>
      <c r="AA1186" s="87"/>
      <c r="AB1186" s="2"/>
      <c r="AC1186" s="2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  <c r="EG1186" s="1"/>
      <c r="EH1186" s="1"/>
      <c r="EI1186" s="1"/>
      <c r="EJ1186" s="1"/>
      <c r="EK1186" s="1"/>
      <c r="EL1186" s="1"/>
      <c r="EM1186" s="1"/>
      <c r="EN1186" s="1"/>
      <c r="EO1186" s="1"/>
      <c r="EP1186" s="1"/>
      <c r="EQ1186" s="1"/>
      <c r="ER1186" s="1"/>
      <c r="ES1186" s="1"/>
      <c r="ET1186" s="1"/>
      <c r="EU1186" s="1"/>
      <c r="EV1186" s="1"/>
      <c r="EW1186" s="1"/>
      <c r="EX1186" s="1"/>
      <c r="EY1186" s="1"/>
      <c r="EZ1186" s="1"/>
      <c r="FA1186" s="1"/>
      <c r="FB1186" s="1"/>
      <c r="FC1186" s="1"/>
      <c r="FD1186" s="1"/>
      <c r="FE1186" s="1"/>
      <c r="FF1186" s="1"/>
      <c r="FG1186" s="1"/>
      <c r="FH1186" s="1"/>
      <c r="FI1186" s="1"/>
      <c r="FJ1186" s="1"/>
      <c r="FK1186" s="1"/>
      <c r="FL1186" s="1"/>
      <c r="FM1186" s="1"/>
      <c r="FN1186" s="1"/>
      <c r="FO1186" s="1"/>
      <c r="FP1186" s="1"/>
      <c r="FQ1186" s="1"/>
      <c r="FR1186" s="1"/>
      <c r="FS1186" s="1"/>
      <c r="FT1186" s="1"/>
      <c r="FU1186" s="1"/>
      <c r="FV1186" s="1"/>
      <c r="FW1186" s="1"/>
      <c r="FX1186" s="1"/>
      <c r="FY1186" s="1"/>
      <c r="FZ1186" s="1"/>
      <c r="GA1186" s="1"/>
      <c r="GB1186" s="1"/>
      <c r="GC1186" s="1"/>
      <c r="GD1186" s="1"/>
      <c r="GE1186" s="1"/>
      <c r="GF1186" s="1"/>
      <c r="GG1186" s="1"/>
      <c r="GH1186" s="1"/>
      <c r="GI1186" s="1"/>
      <c r="GJ1186" s="1"/>
      <c r="GK1186" s="1"/>
      <c r="GL1186" s="1"/>
      <c r="GM1186" s="1"/>
      <c r="GN1186" s="1"/>
      <c r="GO1186" s="1"/>
      <c r="GP1186" s="1"/>
      <c r="GQ1186" s="1"/>
      <c r="GR1186" s="1"/>
      <c r="GS1186" s="1"/>
      <c r="GT1186" s="1"/>
      <c r="GU1186" s="1"/>
      <c r="GV1186" s="1"/>
      <c r="GW1186" s="1"/>
    </row>
    <row r="1187" spans="1:205" s="4" customFormat="1">
      <c r="A1187" s="6"/>
      <c r="B1187" s="6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2"/>
      <c r="U1187" s="2"/>
      <c r="V1187" s="90"/>
      <c r="W1187" s="167"/>
      <c r="X1187" s="145"/>
      <c r="Y1187" s="90"/>
      <c r="Z1187" s="87"/>
      <c r="AA1187" s="87"/>
      <c r="AB1187" s="2"/>
      <c r="AC1187" s="2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  <c r="EG1187" s="1"/>
      <c r="EH1187" s="1"/>
      <c r="EI1187" s="1"/>
      <c r="EJ1187" s="1"/>
      <c r="EK1187" s="1"/>
      <c r="EL1187" s="1"/>
      <c r="EM1187" s="1"/>
      <c r="EN1187" s="1"/>
      <c r="EO1187" s="1"/>
      <c r="EP1187" s="1"/>
      <c r="EQ1187" s="1"/>
      <c r="ER1187" s="1"/>
      <c r="ES1187" s="1"/>
      <c r="ET1187" s="1"/>
      <c r="EU1187" s="1"/>
      <c r="EV1187" s="1"/>
      <c r="EW1187" s="1"/>
      <c r="EX1187" s="1"/>
      <c r="EY1187" s="1"/>
      <c r="EZ1187" s="1"/>
      <c r="FA1187" s="1"/>
      <c r="FB1187" s="1"/>
      <c r="FC1187" s="1"/>
      <c r="FD1187" s="1"/>
      <c r="FE1187" s="1"/>
      <c r="FF1187" s="1"/>
      <c r="FG1187" s="1"/>
      <c r="FH1187" s="1"/>
      <c r="FI1187" s="1"/>
      <c r="FJ1187" s="1"/>
      <c r="FK1187" s="1"/>
      <c r="FL1187" s="1"/>
      <c r="FM1187" s="1"/>
      <c r="FN1187" s="1"/>
      <c r="FO1187" s="1"/>
      <c r="FP1187" s="1"/>
      <c r="FQ1187" s="1"/>
      <c r="FR1187" s="1"/>
      <c r="FS1187" s="1"/>
      <c r="FT1187" s="1"/>
      <c r="FU1187" s="1"/>
      <c r="FV1187" s="1"/>
      <c r="FW1187" s="1"/>
      <c r="FX1187" s="1"/>
      <c r="FY1187" s="1"/>
      <c r="FZ1187" s="1"/>
      <c r="GA1187" s="1"/>
      <c r="GB1187" s="1"/>
      <c r="GC1187" s="1"/>
      <c r="GD1187" s="1"/>
      <c r="GE1187" s="1"/>
      <c r="GF1187" s="1"/>
      <c r="GG1187" s="1"/>
      <c r="GH1187" s="1"/>
      <c r="GI1187" s="1"/>
      <c r="GJ1187" s="1"/>
      <c r="GK1187" s="1"/>
      <c r="GL1187" s="1"/>
      <c r="GM1187" s="1"/>
      <c r="GN1187" s="1"/>
      <c r="GO1187" s="1"/>
      <c r="GP1187" s="1"/>
      <c r="GQ1187" s="1"/>
      <c r="GR1187" s="1"/>
      <c r="GS1187" s="1"/>
      <c r="GT1187" s="1"/>
      <c r="GU1187" s="1"/>
      <c r="GV1187" s="1"/>
      <c r="GW1187" s="1"/>
    </row>
    <row r="1188" spans="1:205" s="4" customFormat="1">
      <c r="A1188" s="6"/>
      <c r="B1188" s="6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2"/>
      <c r="U1188" s="2"/>
      <c r="V1188" s="90"/>
      <c r="W1188" s="167"/>
      <c r="X1188" s="145"/>
      <c r="Y1188" s="90"/>
      <c r="Z1188" s="87"/>
      <c r="AA1188" s="87"/>
      <c r="AB1188" s="2"/>
      <c r="AC1188" s="2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  <c r="EG1188" s="1"/>
      <c r="EH1188" s="1"/>
      <c r="EI1188" s="1"/>
      <c r="EJ1188" s="1"/>
      <c r="EK1188" s="1"/>
      <c r="EL1188" s="1"/>
      <c r="EM1188" s="1"/>
      <c r="EN1188" s="1"/>
      <c r="EO1188" s="1"/>
      <c r="EP1188" s="1"/>
      <c r="EQ1188" s="1"/>
      <c r="ER1188" s="1"/>
      <c r="ES1188" s="1"/>
      <c r="ET1188" s="1"/>
      <c r="EU1188" s="1"/>
      <c r="EV1188" s="1"/>
      <c r="EW1188" s="1"/>
      <c r="EX1188" s="1"/>
      <c r="EY1188" s="1"/>
      <c r="EZ1188" s="1"/>
      <c r="FA1188" s="1"/>
      <c r="FB1188" s="1"/>
      <c r="FC1188" s="1"/>
      <c r="FD1188" s="1"/>
      <c r="FE1188" s="1"/>
      <c r="FF1188" s="1"/>
      <c r="FG1188" s="1"/>
      <c r="FH1188" s="1"/>
      <c r="FI1188" s="1"/>
      <c r="FJ1188" s="1"/>
      <c r="FK1188" s="1"/>
      <c r="FL1188" s="1"/>
      <c r="FM1188" s="1"/>
      <c r="FN1188" s="1"/>
      <c r="FO1188" s="1"/>
      <c r="FP1188" s="1"/>
      <c r="FQ1188" s="1"/>
      <c r="FR1188" s="1"/>
      <c r="FS1188" s="1"/>
      <c r="FT1188" s="1"/>
      <c r="FU1188" s="1"/>
      <c r="FV1188" s="1"/>
      <c r="FW1188" s="1"/>
      <c r="FX1188" s="1"/>
      <c r="FY1188" s="1"/>
      <c r="FZ1188" s="1"/>
      <c r="GA1188" s="1"/>
      <c r="GB1188" s="1"/>
      <c r="GC1188" s="1"/>
      <c r="GD1188" s="1"/>
      <c r="GE1188" s="1"/>
      <c r="GF1188" s="1"/>
      <c r="GG1188" s="1"/>
      <c r="GH1188" s="1"/>
      <c r="GI1188" s="1"/>
      <c r="GJ1188" s="1"/>
      <c r="GK1188" s="1"/>
      <c r="GL1188" s="1"/>
      <c r="GM1188" s="1"/>
      <c r="GN1188" s="1"/>
      <c r="GO1188" s="1"/>
      <c r="GP1188" s="1"/>
      <c r="GQ1188" s="1"/>
      <c r="GR1188" s="1"/>
      <c r="GS1188" s="1"/>
      <c r="GT1188" s="1"/>
      <c r="GU1188" s="1"/>
      <c r="GV1188" s="1"/>
      <c r="GW1188" s="1"/>
    </row>
    <row r="1189" spans="1:205" s="4" customFormat="1">
      <c r="A1189" s="6"/>
      <c r="B1189" s="6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2"/>
      <c r="U1189" s="2"/>
      <c r="V1189" s="90"/>
      <c r="W1189" s="167"/>
      <c r="X1189" s="145"/>
      <c r="Y1189" s="90"/>
      <c r="Z1189" s="87"/>
      <c r="AA1189" s="87"/>
      <c r="AB1189" s="2"/>
      <c r="AC1189" s="2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  <c r="EG1189" s="1"/>
      <c r="EH1189" s="1"/>
      <c r="EI1189" s="1"/>
      <c r="EJ1189" s="1"/>
      <c r="EK1189" s="1"/>
      <c r="EL1189" s="1"/>
      <c r="EM1189" s="1"/>
      <c r="EN1189" s="1"/>
      <c r="EO1189" s="1"/>
      <c r="EP1189" s="1"/>
      <c r="EQ1189" s="1"/>
      <c r="ER1189" s="1"/>
      <c r="ES1189" s="1"/>
      <c r="ET1189" s="1"/>
      <c r="EU1189" s="1"/>
      <c r="EV1189" s="1"/>
      <c r="EW1189" s="1"/>
      <c r="EX1189" s="1"/>
      <c r="EY1189" s="1"/>
      <c r="EZ1189" s="1"/>
      <c r="FA1189" s="1"/>
      <c r="FB1189" s="1"/>
      <c r="FC1189" s="1"/>
      <c r="FD1189" s="1"/>
      <c r="FE1189" s="1"/>
      <c r="FF1189" s="1"/>
      <c r="FG1189" s="1"/>
      <c r="FH1189" s="1"/>
      <c r="FI1189" s="1"/>
      <c r="FJ1189" s="1"/>
      <c r="FK1189" s="1"/>
      <c r="FL1189" s="1"/>
      <c r="FM1189" s="1"/>
      <c r="FN1189" s="1"/>
      <c r="FO1189" s="1"/>
      <c r="FP1189" s="1"/>
      <c r="FQ1189" s="1"/>
      <c r="FR1189" s="1"/>
      <c r="FS1189" s="1"/>
      <c r="FT1189" s="1"/>
      <c r="FU1189" s="1"/>
      <c r="FV1189" s="1"/>
      <c r="FW1189" s="1"/>
      <c r="FX1189" s="1"/>
      <c r="FY1189" s="1"/>
      <c r="FZ1189" s="1"/>
      <c r="GA1189" s="1"/>
      <c r="GB1189" s="1"/>
      <c r="GC1189" s="1"/>
      <c r="GD1189" s="1"/>
      <c r="GE1189" s="1"/>
      <c r="GF1189" s="1"/>
      <c r="GG1189" s="1"/>
      <c r="GH1189" s="1"/>
      <c r="GI1189" s="1"/>
      <c r="GJ1189" s="1"/>
      <c r="GK1189" s="1"/>
      <c r="GL1189" s="1"/>
      <c r="GM1189" s="1"/>
      <c r="GN1189" s="1"/>
      <c r="GO1189" s="1"/>
      <c r="GP1189" s="1"/>
      <c r="GQ1189" s="1"/>
      <c r="GR1189" s="1"/>
      <c r="GS1189" s="1"/>
      <c r="GT1189" s="1"/>
      <c r="GU1189" s="1"/>
      <c r="GV1189" s="1"/>
      <c r="GW1189" s="1"/>
    </row>
    <row r="1190" spans="1:205" s="4" customFormat="1">
      <c r="A1190" s="6"/>
      <c r="B1190" s="6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2"/>
      <c r="U1190" s="2"/>
      <c r="V1190" s="90"/>
      <c r="W1190" s="167"/>
      <c r="X1190" s="145"/>
      <c r="Y1190" s="90"/>
      <c r="Z1190" s="87"/>
      <c r="AA1190" s="87"/>
      <c r="AB1190" s="2"/>
      <c r="AC1190" s="2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  <c r="EG1190" s="1"/>
      <c r="EH1190" s="1"/>
      <c r="EI1190" s="1"/>
      <c r="EJ1190" s="1"/>
      <c r="EK1190" s="1"/>
      <c r="EL1190" s="1"/>
      <c r="EM1190" s="1"/>
      <c r="EN1190" s="1"/>
      <c r="EO1190" s="1"/>
      <c r="EP1190" s="1"/>
      <c r="EQ1190" s="1"/>
      <c r="ER1190" s="1"/>
      <c r="ES1190" s="1"/>
      <c r="ET1190" s="1"/>
      <c r="EU1190" s="1"/>
      <c r="EV1190" s="1"/>
      <c r="EW1190" s="1"/>
      <c r="EX1190" s="1"/>
      <c r="EY1190" s="1"/>
      <c r="EZ1190" s="1"/>
      <c r="FA1190" s="1"/>
      <c r="FB1190" s="1"/>
      <c r="FC1190" s="1"/>
      <c r="FD1190" s="1"/>
      <c r="FE1190" s="1"/>
      <c r="FF1190" s="1"/>
      <c r="FG1190" s="1"/>
      <c r="FH1190" s="1"/>
      <c r="FI1190" s="1"/>
      <c r="FJ1190" s="1"/>
      <c r="FK1190" s="1"/>
      <c r="FL1190" s="1"/>
      <c r="FM1190" s="1"/>
      <c r="FN1190" s="1"/>
      <c r="FO1190" s="1"/>
      <c r="FP1190" s="1"/>
      <c r="FQ1190" s="1"/>
      <c r="FR1190" s="1"/>
      <c r="FS1190" s="1"/>
      <c r="FT1190" s="1"/>
      <c r="FU1190" s="1"/>
      <c r="FV1190" s="1"/>
      <c r="FW1190" s="1"/>
      <c r="FX1190" s="1"/>
      <c r="FY1190" s="1"/>
      <c r="FZ1190" s="1"/>
      <c r="GA1190" s="1"/>
      <c r="GB1190" s="1"/>
      <c r="GC1190" s="1"/>
      <c r="GD1190" s="1"/>
      <c r="GE1190" s="1"/>
      <c r="GF1190" s="1"/>
      <c r="GG1190" s="1"/>
      <c r="GH1190" s="1"/>
      <c r="GI1190" s="1"/>
      <c r="GJ1190" s="1"/>
      <c r="GK1190" s="1"/>
      <c r="GL1190" s="1"/>
      <c r="GM1190" s="1"/>
      <c r="GN1190" s="1"/>
      <c r="GO1190" s="1"/>
      <c r="GP1190" s="1"/>
      <c r="GQ1190" s="1"/>
      <c r="GR1190" s="1"/>
      <c r="GS1190" s="1"/>
      <c r="GT1190" s="1"/>
      <c r="GU1190" s="1"/>
      <c r="GV1190" s="1"/>
      <c r="GW1190" s="1"/>
    </row>
    <row r="1191" spans="1:205" s="4" customFormat="1">
      <c r="A1191" s="6"/>
      <c r="B1191" s="6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2"/>
      <c r="U1191" s="2"/>
      <c r="V1191" s="90"/>
      <c r="W1191" s="167"/>
      <c r="X1191" s="145"/>
      <c r="Y1191" s="90"/>
      <c r="Z1191" s="87"/>
      <c r="AA1191" s="87"/>
      <c r="AB1191" s="2"/>
      <c r="AC1191" s="2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  <c r="EG1191" s="1"/>
      <c r="EH1191" s="1"/>
      <c r="EI1191" s="1"/>
      <c r="EJ1191" s="1"/>
      <c r="EK1191" s="1"/>
      <c r="EL1191" s="1"/>
      <c r="EM1191" s="1"/>
      <c r="EN1191" s="1"/>
      <c r="EO1191" s="1"/>
      <c r="EP1191" s="1"/>
      <c r="EQ1191" s="1"/>
      <c r="ER1191" s="1"/>
      <c r="ES1191" s="1"/>
      <c r="ET1191" s="1"/>
      <c r="EU1191" s="1"/>
      <c r="EV1191" s="1"/>
      <c r="EW1191" s="1"/>
      <c r="EX1191" s="1"/>
      <c r="EY1191" s="1"/>
      <c r="EZ1191" s="1"/>
      <c r="FA1191" s="1"/>
      <c r="FB1191" s="1"/>
      <c r="FC1191" s="1"/>
      <c r="FD1191" s="1"/>
      <c r="FE1191" s="1"/>
      <c r="FF1191" s="1"/>
      <c r="FG1191" s="1"/>
      <c r="FH1191" s="1"/>
      <c r="FI1191" s="1"/>
      <c r="FJ1191" s="1"/>
      <c r="FK1191" s="1"/>
      <c r="FL1191" s="1"/>
      <c r="FM1191" s="1"/>
      <c r="FN1191" s="1"/>
      <c r="FO1191" s="1"/>
      <c r="FP1191" s="1"/>
      <c r="FQ1191" s="1"/>
      <c r="FR1191" s="1"/>
      <c r="FS1191" s="1"/>
      <c r="FT1191" s="1"/>
      <c r="FU1191" s="1"/>
      <c r="FV1191" s="1"/>
      <c r="FW1191" s="1"/>
      <c r="FX1191" s="1"/>
      <c r="FY1191" s="1"/>
      <c r="FZ1191" s="1"/>
      <c r="GA1191" s="1"/>
      <c r="GB1191" s="1"/>
      <c r="GC1191" s="1"/>
      <c r="GD1191" s="1"/>
      <c r="GE1191" s="1"/>
      <c r="GF1191" s="1"/>
      <c r="GG1191" s="1"/>
      <c r="GH1191" s="1"/>
      <c r="GI1191" s="1"/>
      <c r="GJ1191" s="1"/>
      <c r="GK1191" s="1"/>
      <c r="GL1191" s="1"/>
      <c r="GM1191" s="1"/>
      <c r="GN1191" s="1"/>
      <c r="GO1191" s="1"/>
      <c r="GP1191" s="1"/>
      <c r="GQ1191" s="1"/>
      <c r="GR1191" s="1"/>
      <c r="GS1191" s="1"/>
      <c r="GT1191" s="1"/>
      <c r="GU1191" s="1"/>
      <c r="GV1191" s="1"/>
      <c r="GW1191" s="1"/>
    </row>
    <row r="1192" spans="1:205" s="4" customFormat="1">
      <c r="A1192" s="6"/>
      <c r="B1192" s="6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2"/>
      <c r="U1192" s="2"/>
      <c r="V1192" s="90"/>
      <c r="W1192" s="167"/>
      <c r="X1192" s="145"/>
      <c r="Y1192" s="90"/>
      <c r="Z1192" s="87"/>
      <c r="AA1192" s="87"/>
      <c r="AB1192" s="2"/>
      <c r="AC1192" s="2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"/>
      <c r="EK1192" s="1"/>
      <c r="EL1192" s="1"/>
      <c r="EM1192" s="1"/>
      <c r="EN1192" s="1"/>
      <c r="EO1192" s="1"/>
      <c r="EP1192" s="1"/>
      <c r="EQ1192" s="1"/>
      <c r="ER1192" s="1"/>
      <c r="ES1192" s="1"/>
      <c r="ET1192" s="1"/>
      <c r="EU1192" s="1"/>
      <c r="EV1192" s="1"/>
      <c r="EW1192" s="1"/>
      <c r="EX1192" s="1"/>
      <c r="EY1192" s="1"/>
      <c r="EZ1192" s="1"/>
      <c r="FA1192" s="1"/>
      <c r="FB1192" s="1"/>
      <c r="FC1192" s="1"/>
      <c r="FD1192" s="1"/>
      <c r="FE1192" s="1"/>
      <c r="FF1192" s="1"/>
      <c r="FG1192" s="1"/>
      <c r="FH1192" s="1"/>
      <c r="FI1192" s="1"/>
      <c r="FJ1192" s="1"/>
      <c r="FK1192" s="1"/>
      <c r="FL1192" s="1"/>
      <c r="FM1192" s="1"/>
      <c r="FN1192" s="1"/>
      <c r="FO1192" s="1"/>
      <c r="FP1192" s="1"/>
      <c r="FQ1192" s="1"/>
      <c r="FR1192" s="1"/>
      <c r="FS1192" s="1"/>
      <c r="FT1192" s="1"/>
      <c r="FU1192" s="1"/>
      <c r="FV1192" s="1"/>
      <c r="FW1192" s="1"/>
      <c r="FX1192" s="1"/>
      <c r="FY1192" s="1"/>
      <c r="FZ1192" s="1"/>
      <c r="GA1192" s="1"/>
      <c r="GB1192" s="1"/>
      <c r="GC1192" s="1"/>
      <c r="GD1192" s="1"/>
      <c r="GE1192" s="1"/>
      <c r="GF1192" s="1"/>
      <c r="GG1192" s="1"/>
      <c r="GH1192" s="1"/>
      <c r="GI1192" s="1"/>
      <c r="GJ1192" s="1"/>
      <c r="GK1192" s="1"/>
      <c r="GL1192" s="1"/>
      <c r="GM1192" s="1"/>
      <c r="GN1192" s="1"/>
      <c r="GO1192" s="1"/>
      <c r="GP1192" s="1"/>
      <c r="GQ1192" s="1"/>
      <c r="GR1192" s="1"/>
      <c r="GS1192" s="1"/>
      <c r="GT1192" s="1"/>
      <c r="GU1192" s="1"/>
      <c r="GV1192" s="1"/>
      <c r="GW1192" s="1"/>
    </row>
    <row r="1193" spans="1:205" s="4" customFormat="1">
      <c r="A1193" s="6"/>
      <c r="B1193" s="6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2"/>
      <c r="U1193" s="2"/>
      <c r="V1193" s="90"/>
      <c r="W1193" s="167"/>
      <c r="X1193" s="145"/>
      <c r="Y1193" s="90"/>
      <c r="Z1193" s="87"/>
      <c r="AA1193" s="87"/>
      <c r="AB1193" s="2"/>
      <c r="AC1193" s="2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"/>
      <c r="EK1193" s="1"/>
      <c r="EL1193" s="1"/>
      <c r="EM1193" s="1"/>
      <c r="EN1193" s="1"/>
      <c r="EO1193" s="1"/>
      <c r="EP1193" s="1"/>
      <c r="EQ1193" s="1"/>
      <c r="ER1193" s="1"/>
      <c r="ES1193" s="1"/>
      <c r="ET1193" s="1"/>
      <c r="EU1193" s="1"/>
      <c r="EV1193" s="1"/>
      <c r="EW1193" s="1"/>
      <c r="EX1193" s="1"/>
      <c r="EY1193" s="1"/>
      <c r="EZ1193" s="1"/>
      <c r="FA1193" s="1"/>
      <c r="FB1193" s="1"/>
      <c r="FC1193" s="1"/>
      <c r="FD1193" s="1"/>
      <c r="FE1193" s="1"/>
      <c r="FF1193" s="1"/>
      <c r="FG1193" s="1"/>
      <c r="FH1193" s="1"/>
      <c r="FI1193" s="1"/>
      <c r="FJ1193" s="1"/>
      <c r="FK1193" s="1"/>
      <c r="FL1193" s="1"/>
      <c r="FM1193" s="1"/>
      <c r="FN1193" s="1"/>
      <c r="FO1193" s="1"/>
      <c r="FP1193" s="1"/>
      <c r="FQ1193" s="1"/>
      <c r="FR1193" s="1"/>
      <c r="FS1193" s="1"/>
      <c r="FT1193" s="1"/>
      <c r="FU1193" s="1"/>
      <c r="FV1193" s="1"/>
      <c r="FW1193" s="1"/>
      <c r="FX1193" s="1"/>
      <c r="FY1193" s="1"/>
      <c r="FZ1193" s="1"/>
      <c r="GA1193" s="1"/>
      <c r="GB1193" s="1"/>
      <c r="GC1193" s="1"/>
      <c r="GD1193" s="1"/>
      <c r="GE1193" s="1"/>
      <c r="GF1193" s="1"/>
      <c r="GG1193" s="1"/>
      <c r="GH1193" s="1"/>
      <c r="GI1193" s="1"/>
      <c r="GJ1193" s="1"/>
      <c r="GK1193" s="1"/>
      <c r="GL1193" s="1"/>
      <c r="GM1193" s="1"/>
      <c r="GN1193" s="1"/>
      <c r="GO1193" s="1"/>
      <c r="GP1193" s="1"/>
      <c r="GQ1193" s="1"/>
      <c r="GR1193" s="1"/>
      <c r="GS1193" s="1"/>
      <c r="GT1193" s="1"/>
      <c r="GU1193" s="1"/>
      <c r="GV1193" s="1"/>
      <c r="GW1193" s="1"/>
    </row>
    <row r="1194" spans="1:205" s="4" customFormat="1">
      <c r="A1194" s="6"/>
      <c r="B1194" s="6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2"/>
      <c r="U1194" s="2"/>
      <c r="V1194" s="90"/>
      <c r="W1194" s="167"/>
      <c r="X1194" s="145"/>
      <c r="Y1194" s="90"/>
      <c r="Z1194" s="87"/>
      <c r="AA1194" s="87"/>
      <c r="AB1194" s="2"/>
      <c r="AC1194" s="2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"/>
      <c r="EK1194" s="1"/>
      <c r="EL1194" s="1"/>
      <c r="EM1194" s="1"/>
      <c r="EN1194" s="1"/>
      <c r="EO1194" s="1"/>
      <c r="EP1194" s="1"/>
      <c r="EQ1194" s="1"/>
      <c r="ER1194" s="1"/>
      <c r="ES1194" s="1"/>
      <c r="ET1194" s="1"/>
      <c r="EU1194" s="1"/>
      <c r="EV1194" s="1"/>
      <c r="EW1194" s="1"/>
      <c r="EX1194" s="1"/>
      <c r="EY1194" s="1"/>
      <c r="EZ1194" s="1"/>
      <c r="FA1194" s="1"/>
      <c r="FB1194" s="1"/>
      <c r="FC1194" s="1"/>
      <c r="FD1194" s="1"/>
      <c r="FE1194" s="1"/>
      <c r="FF1194" s="1"/>
      <c r="FG1194" s="1"/>
      <c r="FH1194" s="1"/>
      <c r="FI1194" s="1"/>
      <c r="FJ1194" s="1"/>
      <c r="FK1194" s="1"/>
      <c r="FL1194" s="1"/>
      <c r="FM1194" s="1"/>
      <c r="FN1194" s="1"/>
      <c r="FO1194" s="1"/>
      <c r="FP1194" s="1"/>
      <c r="FQ1194" s="1"/>
      <c r="FR1194" s="1"/>
      <c r="FS1194" s="1"/>
      <c r="FT1194" s="1"/>
      <c r="FU1194" s="1"/>
      <c r="FV1194" s="1"/>
      <c r="FW1194" s="1"/>
      <c r="FX1194" s="1"/>
      <c r="FY1194" s="1"/>
      <c r="FZ1194" s="1"/>
      <c r="GA1194" s="1"/>
      <c r="GB1194" s="1"/>
      <c r="GC1194" s="1"/>
      <c r="GD1194" s="1"/>
      <c r="GE1194" s="1"/>
      <c r="GF1194" s="1"/>
      <c r="GG1194" s="1"/>
      <c r="GH1194" s="1"/>
      <c r="GI1194" s="1"/>
      <c r="GJ1194" s="1"/>
      <c r="GK1194" s="1"/>
      <c r="GL1194" s="1"/>
      <c r="GM1194" s="1"/>
      <c r="GN1194" s="1"/>
      <c r="GO1194" s="1"/>
      <c r="GP1194" s="1"/>
      <c r="GQ1194" s="1"/>
      <c r="GR1194" s="1"/>
      <c r="GS1194" s="1"/>
      <c r="GT1194" s="1"/>
      <c r="GU1194" s="1"/>
      <c r="GV1194" s="1"/>
      <c r="GW1194" s="1"/>
    </row>
    <row r="1195" spans="1:205" s="4" customFormat="1">
      <c r="A1195" s="6"/>
      <c r="B1195" s="6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2"/>
      <c r="U1195" s="2"/>
      <c r="V1195" s="90"/>
      <c r="W1195" s="167"/>
      <c r="X1195" s="145"/>
      <c r="Y1195" s="90"/>
      <c r="Z1195" s="87"/>
      <c r="AA1195" s="87"/>
      <c r="AB1195" s="2"/>
      <c r="AC1195" s="2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"/>
      <c r="EK1195" s="1"/>
      <c r="EL1195" s="1"/>
      <c r="EM1195" s="1"/>
      <c r="EN1195" s="1"/>
      <c r="EO1195" s="1"/>
      <c r="EP1195" s="1"/>
      <c r="EQ1195" s="1"/>
      <c r="ER1195" s="1"/>
      <c r="ES1195" s="1"/>
      <c r="ET1195" s="1"/>
      <c r="EU1195" s="1"/>
      <c r="EV1195" s="1"/>
      <c r="EW1195" s="1"/>
      <c r="EX1195" s="1"/>
      <c r="EY1195" s="1"/>
      <c r="EZ1195" s="1"/>
      <c r="FA1195" s="1"/>
      <c r="FB1195" s="1"/>
      <c r="FC1195" s="1"/>
      <c r="FD1195" s="1"/>
      <c r="FE1195" s="1"/>
      <c r="FF1195" s="1"/>
      <c r="FG1195" s="1"/>
      <c r="FH1195" s="1"/>
      <c r="FI1195" s="1"/>
      <c r="FJ1195" s="1"/>
      <c r="FK1195" s="1"/>
      <c r="FL1195" s="1"/>
      <c r="FM1195" s="1"/>
      <c r="FN1195" s="1"/>
      <c r="FO1195" s="1"/>
      <c r="FP1195" s="1"/>
      <c r="FQ1195" s="1"/>
      <c r="FR1195" s="1"/>
      <c r="FS1195" s="1"/>
      <c r="FT1195" s="1"/>
      <c r="FU1195" s="1"/>
      <c r="FV1195" s="1"/>
      <c r="FW1195" s="1"/>
      <c r="FX1195" s="1"/>
      <c r="FY1195" s="1"/>
      <c r="FZ1195" s="1"/>
      <c r="GA1195" s="1"/>
      <c r="GB1195" s="1"/>
      <c r="GC1195" s="1"/>
      <c r="GD1195" s="1"/>
      <c r="GE1195" s="1"/>
      <c r="GF1195" s="1"/>
      <c r="GG1195" s="1"/>
      <c r="GH1195" s="1"/>
      <c r="GI1195" s="1"/>
      <c r="GJ1195" s="1"/>
      <c r="GK1195" s="1"/>
      <c r="GL1195" s="1"/>
      <c r="GM1195" s="1"/>
      <c r="GN1195" s="1"/>
      <c r="GO1195" s="1"/>
      <c r="GP1195" s="1"/>
      <c r="GQ1195" s="1"/>
      <c r="GR1195" s="1"/>
      <c r="GS1195" s="1"/>
      <c r="GT1195" s="1"/>
      <c r="GU1195" s="1"/>
      <c r="GV1195" s="1"/>
      <c r="GW1195" s="1"/>
    </row>
    <row r="1196" spans="1:205" s="4" customFormat="1">
      <c r="A1196" s="6"/>
      <c r="B1196" s="6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2"/>
      <c r="U1196" s="2"/>
      <c r="V1196" s="90"/>
      <c r="W1196" s="167"/>
      <c r="X1196" s="145"/>
      <c r="Y1196" s="90"/>
      <c r="Z1196" s="87"/>
      <c r="AA1196" s="87"/>
      <c r="AB1196" s="2"/>
      <c r="AC1196" s="2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"/>
      <c r="EK1196" s="1"/>
      <c r="EL1196" s="1"/>
      <c r="EM1196" s="1"/>
      <c r="EN1196" s="1"/>
      <c r="EO1196" s="1"/>
      <c r="EP1196" s="1"/>
      <c r="EQ1196" s="1"/>
      <c r="ER1196" s="1"/>
      <c r="ES1196" s="1"/>
      <c r="ET1196" s="1"/>
      <c r="EU1196" s="1"/>
      <c r="EV1196" s="1"/>
      <c r="EW1196" s="1"/>
      <c r="EX1196" s="1"/>
      <c r="EY1196" s="1"/>
      <c r="EZ1196" s="1"/>
      <c r="FA1196" s="1"/>
      <c r="FB1196" s="1"/>
      <c r="FC1196" s="1"/>
      <c r="FD1196" s="1"/>
      <c r="FE1196" s="1"/>
      <c r="FF1196" s="1"/>
      <c r="FG1196" s="1"/>
      <c r="FH1196" s="1"/>
      <c r="FI1196" s="1"/>
      <c r="FJ1196" s="1"/>
      <c r="FK1196" s="1"/>
      <c r="FL1196" s="1"/>
      <c r="FM1196" s="1"/>
      <c r="FN1196" s="1"/>
      <c r="FO1196" s="1"/>
      <c r="FP1196" s="1"/>
      <c r="FQ1196" s="1"/>
      <c r="FR1196" s="1"/>
      <c r="FS1196" s="1"/>
      <c r="FT1196" s="1"/>
      <c r="FU1196" s="1"/>
      <c r="FV1196" s="1"/>
      <c r="FW1196" s="1"/>
      <c r="FX1196" s="1"/>
      <c r="FY1196" s="1"/>
      <c r="FZ1196" s="1"/>
      <c r="GA1196" s="1"/>
      <c r="GB1196" s="1"/>
      <c r="GC1196" s="1"/>
      <c r="GD1196" s="1"/>
      <c r="GE1196" s="1"/>
      <c r="GF1196" s="1"/>
      <c r="GG1196" s="1"/>
      <c r="GH1196" s="1"/>
      <c r="GI1196" s="1"/>
      <c r="GJ1196" s="1"/>
      <c r="GK1196" s="1"/>
      <c r="GL1196" s="1"/>
      <c r="GM1196" s="1"/>
      <c r="GN1196" s="1"/>
      <c r="GO1196" s="1"/>
      <c r="GP1196" s="1"/>
      <c r="GQ1196" s="1"/>
      <c r="GR1196" s="1"/>
      <c r="GS1196" s="1"/>
      <c r="GT1196" s="1"/>
      <c r="GU1196" s="1"/>
      <c r="GV1196" s="1"/>
      <c r="GW1196" s="1"/>
    </row>
    <row r="1197" spans="1:205" s="4" customFormat="1">
      <c r="A1197" s="6"/>
      <c r="B1197" s="6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2"/>
      <c r="U1197" s="2"/>
      <c r="V1197" s="90"/>
      <c r="W1197" s="167"/>
      <c r="X1197" s="145"/>
      <c r="Y1197" s="90"/>
      <c r="Z1197" s="87"/>
      <c r="AA1197" s="87"/>
      <c r="AB1197" s="2"/>
      <c r="AC1197" s="2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"/>
      <c r="EK1197" s="1"/>
      <c r="EL1197" s="1"/>
      <c r="EM1197" s="1"/>
      <c r="EN1197" s="1"/>
      <c r="EO1197" s="1"/>
      <c r="EP1197" s="1"/>
      <c r="EQ1197" s="1"/>
      <c r="ER1197" s="1"/>
      <c r="ES1197" s="1"/>
      <c r="ET1197" s="1"/>
      <c r="EU1197" s="1"/>
      <c r="EV1197" s="1"/>
      <c r="EW1197" s="1"/>
      <c r="EX1197" s="1"/>
      <c r="EY1197" s="1"/>
      <c r="EZ1197" s="1"/>
      <c r="FA1197" s="1"/>
      <c r="FB1197" s="1"/>
      <c r="FC1197" s="1"/>
      <c r="FD1197" s="1"/>
      <c r="FE1197" s="1"/>
      <c r="FF1197" s="1"/>
      <c r="FG1197" s="1"/>
      <c r="FH1197" s="1"/>
      <c r="FI1197" s="1"/>
      <c r="FJ1197" s="1"/>
      <c r="FK1197" s="1"/>
      <c r="FL1197" s="1"/>
      <c r="FM1197" s="1"/>
      <c r="FN1197" s="1"/>
      <c r="FO1197" s="1"/>
      <c r="FP1197" s="1"/>
      <c r="FQ1197" s="1"/>
      <c r="FR1197" s="1"/>
      <c r="FS1197" s="1"/>
      <c r="FT1197" s="1"/>
      <c r="FU1197" s="1"/>
      <c r="FV1197" s="1"/>
      <c r="FW1197" s="1"/>
      <c r="FX1197" s="1"/>
      <c r="FY1197" s="1"/>
      <c r="FZ1197" s="1"/>
      <c r="GA1197" s="1"/>
      <c r="GB1197" s="1"/>
      <c r="GC1197" s="1"/>
      <c r="GD1197" s="1"/>
      <c r="GE1197" s="1"/>
      <c r="GF1197" s="1"/>
      <c r="GG1197" s="1"/>
      <c r="GH1197" s="1"/>
      <c r="GI1197" s="1"/>
      <c r="GJ1197" s="1"/>
      <c r="GK1197" s="1"/>
      <c r="GL1197" s="1"/>
      <c r="GM1197" s="1"/>
      <c r="GN1197" s="1"/>
      <c r="GO1197" s="1"/>
      <c r="GP1197" s="1"/>
      <c r="GQ1197" s="1"/>
      <c r="GR1197" s="1"/>
      <c r="GS1197" s="1"/>
      <c r="GT1197" s="1"/>
      <c r="GU1197" s="1"/>
      <c r="GV1197" s="1"/>
      <c r="GW1197" s="1"/>
    </row>
    <row r="1198" spans="1:205" s="4" customFormat="1">
      <c r="A1198" s="6"/>
      <c r="B1198" s="6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2"/>
      <c r="U1198" s="2"/>
      <c r="V1198" s="90"/>
      <c r="W1198" s="167"/>
      <c r="X1198" s="145"/>
      <c r="Y1198" s="90"/>
      <c r="Z1198" s="87"/>
      <c r="AA1198" s="87"/>
      <c r="AB1198" s="2"/>
      <c r="AC1198" s="2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"/>
      <c r="EK1198" s="1"/>
      <c r="EL1198" s="1"/>
      <c r="EM1198" s="1"/>
      <c r="EN1198" s="1"/>
      <c r="EO1198" s="1"/>
      <c r="EP1198" s="1"/>
      <c r="EQ1198" s="1"/>
      <c r="ER1198" s="1"/>
      <c r="ES1198" s="1"/>
      <c r="ET1198" s="1"/>
      <c r="EU1198" s="1"/>
      <c r="EV1198" s="1"/>
      <c r="EW1198" s="1"/>
      <c r="EX1198" s="1"/>
      <c r="EY1198" s="1"/>
      <c r="EZ1198" s="1"/>
      <c r="FA1198" s="1"/>
      <c r="FB1198" s="1"/>
      <c r="FC1198" s="1"/>
      <c r="FD1198" s="1"/>
      <c r="FE1198" s="1"/>
      <c r="FF1198" s="1"/>
      <c r="FG1198" s="1"/>
      <c r="FH1198" s="1"/>
      <c r="FI1198" s="1"/>
      <c r="FJ1198" s="1"/>
      <c r="FK1198" s="1"/>
      <c r="FL1198" s="1"/>
      <c r="FM1198" s="1"/>
      <c r="FN1198" s="1"/>
      <c r="FO1198" s="1"/>
      <c r="FP1198" s="1"/>
      <c r="FQ1198" s="1"/>
      <c r="FR1198" s="1"/>
      <c r="FS1198" s="1"/>
      <c r="FT1198" s="1"/>
      <c r="FU1198" s="1"/>
      <c r="FV1198" s="1"/>
      <c r="FW1198" s="1"/>
      <c r="FX1198" s="1"/>
      <c r="FY1198" s="1"/>
      <c r="FZ1198" s="1"/>
      <c r="GA1198" s="1"/>
      <c r="GB1198" s="1"/>
      <c r="GC1198" s="1"/>
      <c r="GD1198" s="1"/>
      <c r="GE1198" s="1"/>
      <c r="GF1198" s="1"/>
      <c r="GG1198" s="1"/>
      <c r="GH1198" s="1"/>
      <c r="GI1198" s="1"/>
      <c r="GJ1198" s="1"/>
      <c r="GK1198" s="1"/>
      <c r="GL1198" s="1"/>
      <c r="GM1198" s="1"/>
      <c r="GN1198" s="1"/>
      <c r="GO1198" s="1"/>
      <c r="GP1198" s="1"/>
      <c r="GQ1198" s="1"/>
      <c r="GR1198" s="1"/>
      <c r="GS1198" s="1"/>
      <c r="GT1198" s="1"/>
      <c r="GU1198" s="1"/>
      <c r="GV1198" s="1"/>
      <c r="GW1198" s="1"/>
    </row>
    <row r="1199" spans="1:205" s="4" customFormat="1">
      <c r="A1199" s="6"/>
      <c r="B1199" s="6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2"/>
      <c r="U1199" s="2"/>
      <c r="V1199" s="90"/>
      <c r="W1199" s="167"/>
      <c r="X1199" s="145"/>
      <c r="Y1199" s="90"/>
      <c r="Z1199" s="87"/>
      <c r="AA1199" s="87"/>
      <c r="AB1199" s="2"/>
      <c r="AC1199" s="2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"/>
      <c r="EK1199" s="1"/>
      <c r="EL1199" s="1"/>
      <c r="EM1199" s="1"/>
      <c r="EN1199" s="1"/>
      <c r="EO1199" s="1"/>
      <c r="EP1199" s="1"/>
      <c r="EQ1199" s="1"/>
      <c r="ER1199" s="1"/>
      <c r="ES1199" s="1"/>
      <c r="ET1199" s="1"/>
      <c r="EU1199" s="1"/>
      <c r="EV1199" s="1"/>
      <c r="EW1199" s="1"/>
      <c r="EX1199" s="1"/>
      <c r="EY1199" s="1"/>
      <c r="EZ1199" s="1"/>
      <c r="FA1199" s="1"/>
      <c r="FB1199" s="1"/>
      <c r="FC1199" s="1"/>
      <c r="FD1199" s="1"/>
      <c r="FE1199" s="1"/>
      <c r="FF1199" s="1"/>
      <c r="FG1199" s="1"/>
      <c r="FH1199" s="1"/>
      <c r="FI1199" s="1"/>
      <c r="FJ1199" s="1"/>
      <c r="FK1199" s="1"/>
      <c r="FL1199" s="1"/>
      <c r="FM1199" s="1"/>
      <c r="FN1199" s="1"/>
      <c r="FO1199" s="1"/>
      <c r="FP1199" s="1"/>
      <c r="FQ1199" s="1"/>
      <c r="FR1199" s="1"/>
      <c r="FS1199" s="1"/>
      <c r="FT1199" s="1"/>
      <c r="FU1199" s="1"/>
      <c r="FV1199" s="1"/>
      <c r="FW1199" s="1"/>
      <c r="FX1199" s="1"/>
      <c r="FY1199" s="1"/>
      <c r="FZ1199" s="1"/>
      <c r="GA1199" s="1"/>
      <c r="GB1199" s="1"/>
      <c r="GC1199" s="1"/>
      <c r="GD1199" s="1"/>
      <c r="GE1199" s="1"/>
      <c r="GF1199" s="1"/>
      <c r="GG1199" s="1"/>
      <c r="GH1199" s="1"/>
      <c r="GI1199" s="1"/>
      <c r="GJ1199" s="1"/>
      <c r="GK1199" s="1"/>
      <c r="GL1199" s="1"/>
      <c r="GM1199" s="1"/>
      <c r="GN1199" s="1"/>
      <c r="GO1199" s="1"/>
      <c r="GP1199" s="1"/>
      <c r="GQ1199" s="1"/>
      <c r="GR1199" s="1"/>
      <c r="GS1199" s="1"/>
      <c r="GT1199" s="1"/>
      <c r="GU1199" s="1"/>
      <c r="GV1199" s="1"/>
      <c r="GW1199" s="1"/>
    </row>
    <row r="1200" spans="1:205" s="4" customFormat="1">
      <c r="A1200" s="6"/>
      <c r="B1200" s="6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2"/>
      <c r="U1200" s="2"/>
      <c r="V1200" s="90"/>
      <c r="W1200" s="167"/>
      <c r="X1200" s="145"/>
      <c r="Y1200" s="90"/>
      <c r="Z1200" s="87"/>
      <c r="AA1200" s="87"/>
      <c r="AB1200" s="2"/>
      <c r="AC1200" s="2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"/>
      <c r="EK1200" s="1"/>
      <c r="EL1200" s="1"/>
      <c r="EM1200" s="1"/>
      <c r="EN1200" s="1"/>
      <c r="EO1200" s="1"/>
      <c r="EP1200" s="1"/>
      <c r="EQ1200" s="1"/>
      <c r="ER1200" s="1"/>
      <c r="ES1200" s="1"/>
      <c r="ET1200" s="1"/>
      <c r="EU1200" s="1"/>
      <c r="EV1200" s="1"/>
      <c r="EW1200" s="1"/>
      <c r="EX1200" s="1"/>
      <c r="EY1200" s="1"/>
      <c r="EZ1200" s="1"/>
      <c r="FA1200" s="1"/>
      <c r="FB1200" s="1"/>
      <c r="FC1200" s="1"/>
      <c r="FD1200" s="1"/>
      <c r="FE1200" s="1"/>
      <c r="FF1200" s="1"/>
      <c r="FG1200" s="1"/>
      <c r="FH1200" s="1"/>
      <c r="FI1200" s="1"/>
      <c r="FJ1200" s="1"/>
      <c r="FK1200" s="1"/>
      <c r="FL1200" s="1"/>
      <c r="FM1200" s="1"/>
      <c r="FN1200" s="1"/>
      <c r="FO1200" s="1"/>
      <c r="FP1200" s="1"/>
      <c r="FQ1200" s="1"/>
      <c r="FR1200" s="1"/>
      <c r="FS1200" s="1"/>
      <c r="FT1200" s="1"/>
      <c r="FU1200" s="1"/>
      <c r="FV1200" s="1"/>
      <c r="FW1200" s="1"/>
      <c r="FX1200" s="1"/>
      <c r="FY1200" s="1"/>
      <c r="FZ1200" s="1"/>
      <c r="GA1200" s="1"/>
      <c r="GB1200" s="1"/>
      <c r="GC1200" s="1"/>
      <c r="GD1200" s="1"/>
      <c r="GE1200" s="1"/>
      <c r="GF1200" s="1"/>
      <c r="GG1200" s="1"/>
      <c r="GH1200" s="1"/>
      <c r="GI1200" s="1"/>
      <c r="GJ1200" s="1"/>
      <c r="GK1200" s="1"/>
      <c r="GL1200" s="1"/>
      <c r="GM1200" s="1"/>
      <c r="GN1200" s="1"/>
      <c r="GO1200" s="1"/>
      <c r="GP1200" s="1"/>
      <c r="GQ1200" s="1"/>
      <c r="GR1200" s="1"/>
      <c r="GS1200" s="1"/>
      <c r="GT1200" s="1"/>
      <c r="GU1200" s="1"/>
      <c r="GV1200" s="1"/>
      <c r="GW1200" s="1"/>
    </row>
    <row r="1201" spans="1:205" s="4" customFormat="1">
      <c r="A1201" s="6"/>
      <c r="B1201" s="6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2"/>
      <c r="U1201" s="2"/>
      <c r="V1201" s="90"/>
      <c r="W1201" s="167"/>
      <c r="X1201" s="145"/>
      <c r="Y1201" s="90"/>
      <c r="Z1201" s="87"/>
      <c r="AA1201" s="87"/>
      <c r="AB1201" s="2"/>
      <c r="AC1201" s="2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"/>
      <c r="EK1201" s="1"/>
      <c r="EL1201" s="1"/>
      <c r="EM1201" s="1"/>
      <c r="EN1201" s="1"/>
      <c r="EO1201" s="1"/>
      <c r="EP1201" s="1"/>
      <c r="EQ1201" s="1"/>
      <c r="ER1201" s="1"/>
      <c r="ES1201" s="1"/>
      <c r="ET1201" s="1"/>
      <c r="EU1201" s="1"/>
      <c r="EV1201" s="1"/>
      <c r="EW1201" s="1"/>
      <c r="EX1201" s="1"/>
      <c r="EY1201" s="1"/>
      <c r="EZ1201" s="1"/>
      <c r="FA1201" s="1"/>
      <c r="FB1201" s="1"/>
      <c r="FC1201" s="1"/>
      <c r="FD1201" s="1"/>
      <c r="FE1201" s="1"/>
      <c r="FF1201" s="1"/>
      <c r="FG1201" s="1"/>
      <c r="FH1201" s="1"/>
      <c r="FI1201" s="1"/>
      <c r="FJ1201" s="1"/>
      <c r="FK1201" s="1"/>
      <c r="FL1201" s="1"/>
      <c r="FM1201" s="1"/>
      <c r="FN1201" s="1"/>
      <c r="FO1201" s="1"/>
      <c r="FP1201" s="1"/>
      <c r="FQ1201" s="1"/>
      <c r="FR1201" s="1"/>
      <c r="FS1201" s="1"/>
      <c r="FT1201" s="1"/>
      <c r="FU1201" s="1"/>
      <c r="FV1201" s="1"/>
      <c r="FW1201" s="1"/>
      <c r="FX1201" s="1"/>
      <c r="FY1201" s="1"/>
      <c r="FZ1201" s="1"/>
      <c r="GA1201" s="1"/>
      <c r="GB1201" s="1"/>
      <c r="GC1201" s="1"/>
      <c r="GD1201" s="1"/>
      <c r="GE1201" s="1"/>
      <c r="GF1201" s="1"/>
      <c r="GG1201" s="1"/>
      <c r="GH1201" s="1"/>
      <c r="GI1201" s="1"/>
      <c r="GJ1201" s="1"/>
      <c r="GK1201" s="1"/>
      <c r="GL1201" s="1"/>
      <c r="GM1201" s="1"/>
      <c r="GN1201" s="1"/>
      <c r="GO1201" s="1"/>
      <c r="GP1201" s="1"/>
      <c r="GQ1201" s="1"/>
      <c r="GR1201" s="1"/>
      <c r="GS1201" s="1"/>
      <c r="GT1201" s="1"/>
      <c r="GU1201" s="1"/>
      <c r="GV1201" s="1"/>
      <c r="GW1201" s="1"/>
    </row>
    <row r="1202" spans="1:205" s="4" customFormat="1">
      <c r="A1202" s="6"/>
      <c r="B1202" s="6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2"/>
      <c r="U1202" s="2"/>
      <c r="V1202" s="90"/>
      <c r="W1202" s="167"/>
      <c r="X1202" s="145"/>
      <c r="Y1202" s="90"/>
      <c r="Z1202" s="87"/>
      <c r="AA1202" s="87"/>
      <c r="AB1202" s="2"/>
      <c r="AC1202" s="2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  <c r="EL1202" s="1"/>
      <c r="EM1202" s="1"/>
      <c r="EN1202" s="1"/>
      <c r="EO1202" s="1"/>
      <c r="EP1202" s="1"/>
      <c r="EQ1202" s="1"/>
      <c r="ER1202" s="1"/>
      <c r="ES1202" s="1"/>
      <c r="ET1202" s="1"/>
      <c r="EU1202" s="1"/>
      <c r="EV1202" s="1"/>
      <c r="EW1202" s="1"/>
      <c r="EX1202" s="1"/>
      <c r="EY1202" s="1"/>
      <c r="EZ1202" s="1"/>
      <c r="FA1202" s="1"/>
      <c r="FB1202" s="1"/>
      <c r="FC1202" s="1"/>
      <c r="FD1202" s="1"/>
      <c r="FE1202" s="1"/>
      <c r="FF1202" s="1"/>
      <c r="FG1202" s="1"/>
      <c r="FH1202" s="1"/>
      <c r="FI1202" s="1"/>
      <c r="FJ1202" s="1"/>
      <c r="FK1202" s="1"/>
      <c r="FL1202" s="1"/>
      <c r="FM1202" s="1"/>
      <c r="FN1202" s="1"/>
      <c r="FO1202" s="1"/>
      <c r="FP1202" s="1"/>
      <c r="FQ1202" s="1"/>
      <c r="FR1202" s="1"/>
      <c r="FS1202" s="1"/>
      <c r="FT1202" s="1"/>
      <c r="FU1202" s="1"/>
      <c r="FV1202" s="1"/>
      <c r="FW1202" s="1"/>
      <c r="FX1202" s="1"/>
      <c r="FY1202" s="1"/>
      <c r="FZ1202" s="1"/>
      <c r="GA1202" s="1"/>
      <c r="GB1202" s="1"/>
      <c r="GC1202" s="1"/>
      <c r="GD1202" s="1"/>
      <c r="GE1202" s="1"/>
      <c r="GF1202" s="1"/>
      <c r="GG1202" s="1"/>
      <c r="GH1202" s="1"/>
      <c r="GI1202" s="1"/>
      <c r="GJ1202" s="1"/>
      <c r="GK1202" s="1"/>
      <c r="GL1202" s="1"/>
      <c r="GM1202" s="1"/>
      <c r="GN1202" s="1"/>
      <c r="GO1202" s="1"/>
      <c r="GP1202" s="1"/>
      <c r="GQ1202" s="1"/>
      <c r="GR1202" s="1"/>
      <c r="GS1202" s="1"/>
      <c r="GT1202" s="1"/>
      <c r="GU1202" s="1"/>
      <c r="GV1202" s="1"/>
      <c r="GW1202" s="1"/>
    </row>
    <row r="1203" spans="1:205" s="4" customFormat="1">
      <c r="A1203" s="6"/>
      <c r="B1203" s="6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2"/>
      <c r="U1203" s="2"/>
      <c r="V1203" s="90"/>
      <c r="W1203" s="167"/>
      <c r="X1203" s="145"/>
      <c r="Y1203" s="90"/>
      <c r="Z1203" s="87"/>
      <c r="AA1203" s="87"/>
      <c r="AB1203" s="2"/>
      <c r="AC1203" s="2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"/>
      <c r="EK1203" s="1"/>
      <c r="EL1203" s="1"/>
      <c r="EM1203" s="1"/>
      <c r="EN1203" s="1"/>
      <c r="EO1203" s="1"/>
      <c r="EP1203" s="1"/>
      <c r="EQ1203" s="1"/>
      <c r="ER1203" s="1"/>
      <c r="ES1203" s="1"/>
      <c r="ET1203" s="1"/>
      <c r="EU1203" s="1"/>
      <c r="EV1203" s="1"/>
      <c r="EW1203" s="1"/>
      <c r="EX1203" s="1"/>
      <c r="EY1203" s="1"/>
      <c r="EZ1203" s="1"/>
      <c r="FA1203" s="1"/>
      <c r="FB1203" s="1"/>
      <c r="FC1203" s="1"/>
      <c r="FD1203" s="1"/>
      <c r="FE1203" s="1"/>
      <c r="FF1203" s="1"/>
      <c r="FG1203" s="1"/>
      <c r="FH1203" s="1"/>
      <c r="FI1203" s="1"/>
      <c r="FJ1203" s="1"/>
      <c r="FK1203" s="1"/>
      <c r="FL1203" s="1"/>
      <c r="FM1203" s="1"/>
      <c r="FN1203" s="1"/>
      <c r="FO1203" s="1"/>
      <c r="FP1203" s="1"/>
      <c r="FQ1203" s="1"/>
      <c r="FR1203" s="1"/>
      <c r="FS1203" s="1"/>
      <c r="FT1203" s="1"/>
      <c r="FU1203" s="1"/>
      <c r="FV1203" s="1"/>
      <c r="FW1203" s="1"/>
      <c r="FX1203" s="1"/>
      <c r="FY1203" s="1"/>
      <c r="FZ1203" s="1"/>
      <c r="GA1203" s="1"/>
      <c r="GB1203" s="1"/>
      <c r="GC1203" s="1"/>
      <c r="GD1203" s="1"/>
      <c r="GE1203" s="1"/>
      <c r="GF1203" s="1"/>
      <c r="GG1203" s="1"/>
      <c r="GH1203" s="1"/>
      <c r="GI1203" s="1"/>
      <c r="GJ1203" s="1"/>
      <c r="GK1203" s="1"/>
      <c r="GL1203" s="1"/>
      <c r="GM1203" s="1"/>
      <c r="GN1203" s="1"/>
      <c r="GO1203" s="1"/>
      <c r="GP1203" s="1"/>
      <c r="GQ1203" s="1"/>
      <c r="GR1203" s="1"/>
      <c r="GS1203" s="1"/>
      <c r="GT1203" s="1"/>
      <c r="GU1203" s="1"/>
      <c r="GV1203" s="1"/>
      <c r="GW1203" s="1"/>
    </row>
    <row r="1204" spans="1:205" s="4" customFormat="1">
      <c r="A1204" s="6"/>
      <c r="B1204" s="6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2"/>
      <c r="U1204" s="2"/>
      <c r="V1204" s="90"/>
      <c r="W1204" s="167"/>
      <c r="X1204" s="145"/>
      <c r="Y1204" s="90"/>
      <c r="Z1204" s="87"/>
      <c r="AA1204" s="87"/>
      <c r="AB1204" s="2"/>
      <c r="AC1204" s="2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  <c r="EL1204" s="1"/>
      <c r="EM1204" s="1"/>
      <c r="EN1204" s="1"/>
      <c r="EO1204" s="1"/>
      <c r="EP1204" s="1"/>
      <c r="EQ1204" s="1"/>
      <c r="ER1204" s="1"/>
      <c r="ES1204" s="1"/>
      <c r="ET1204" s="1"/>
      <c r="EU1204" s="1"/>
      <c r="EV1204" s="1"/>
      <c r="EW1204" s="1"/>
      <c r="EX1204" s="1"/>
      <c r="EY1204" s="1"/>
      <c r="EZ1204" s="1"/>
      <c r="FA1204" s="1"/>
      <c r="FB1204" s="1"/>
      <c r="FC1204" s="1"/>
      <c r="FD1204" s="1"/>
      <c r="FE1204" s="1"/>
      <c r="FF1204" s="1"/>
      <c r="FG1204" s="1"/>
      <c r="FH1204" s="1"/>
      <c r="FI1204" s="1"/>
      <c r="FJ1204" s="1"/>
      <c r="FK1204" s="1"/>
      <c r="FL1204" s="1"/>
      <c r="FM1204" s="1"/>
      <c r="FN1204" s="1"/>
      <c r="FO1204" s="1"/>
      <c r="FP1204" s="1"/>
      <c r="FQ1204" s="1"/>
      <c r="FR1204" s="1"/>
      <c r="FS1204" s="1"/>
      <c r="FT1204" s="1"/>
      <c r="FU1204" s="1"/>
      <c r="FV1204" s="1"/>
      <c r="FW1204" s="1"/>
      <c r="FX1204" s="1"/>
      <c r="FY1204" s="1"/>
      <c r="FZ1204" s="1"/>
      <c r="GA1204" s="1"/>
      <c r="GB1204" s="1"/>
      <c r="GC1204" s="1"/>
      <c r="GD1204" s="1"/>
      <c r="GE1204" s="1"/>
      <c r="GF1204" s="1"/>
      <c r="GG1204" s="1"/>
      <c r="GH1204" s="1"/>
      <c r="GI1204" s="1"/>
      <c r="GJ1204" s="1"/>
      <c r="GK1204" s="1"/>
      <c r="GL1204" s="1"/>
      <c r="GM1204" s="1"/>
      <c r="GN1204" s="1"/>
      <c r="GO1204" s="1"/>
      <c r="GP1204" s="1"/>
      <c r="GQ1204" s="1"/>
      <c r="GR1204" s="1"/>
      <c r="GS1204" s="1"/>
      <c r="GT1204" s="1"/>
      <c r="GU1204" s="1"/>
      <c r="GV1204" s="1"/>
      <c r="GW1204" s="1"/>
    </row>
    <row r="1205" spans="1:205" s="4" customFormat="1">
      <c r="A1205" s="6"/>
      <c r="B1205" s="6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2"/>
      <c r="U1205" s="2"/>
      <c r="V1205" s="90"/>
      <c r="W1205" s="167"/>
      <c r="X1205" s="145"/>
      <c r="Y1205" s="90"/>
      <c r="Z1205" s="87"/>
      <c r="AA1205" s="87"/>
      <c r="AB1205" s="2"/>
      <c r="AC1205" s="2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  <c r="EL1205" s="1"/>
      <c r="EM1205" s="1"/>
      <c r="EN1205" s="1"/>
      <c r="EO1205" s="1"/>
      <c r="EP1205" s="1"/>
      <c r="EQ1205" s="1"/>
      <c r="ER1205" s="1"/>
      <c r="ES1205" s="1"/>
      <c r="ET1205" s="1"/>
      <c r="EU1205" s="1"/>
      <c r="EV1205" s="1"/>
      <c r="EW1205" s="1"/>
      <c r="EX1205" s="1"/>
      <c r="EY1205" s="1"/>
      <c r="EZ1205" s="1"/>
      <c r="FA1205" s="1"/>
      <c r="FB1205" s="1"/>
      <c r="FC1205" s="1"/>
      <c r="FD1205" s="1"/>
      <c r="FE1205" s="1"/>
      <c r="FF1205" s="1"/>
      <c r="FG1205" s="1"/>
      <c r="FH1205" s="1"/>
      <c r="FI1205" s="1"/>
      <c r="FJ1205" s="1"/>
      <c r="FK1205" s="1"/>
      <c r="FL1205" s="1"/>
      <c r="FM1205" s="1"/>
      <c r="FN1205" s="1"/>
      <c r="FO1205" s="1"/>
      <c r="FP1205" s="1"/>
      <c r="FQ1205" s="1"/>
      <c r="FR1205" s="1"/>
      <c r="FS1205" s="1"/>
      <c r="FT1205" s="1"/>
      <c r="FU1205" s="1"/>
      <c r="FV1205" s="1"/>
      <c r="FW1205" s="1"/>
      <c r="FX1205" s="1"/>
      <c r="FY1205" s="1"/>
      <c r="FZ1205" s="1"/>
      <c r="GA1205" s="1"/>
      <c r="GB1205" s="1"/>
      <c r="GC1205" s="1"/>
      <c r="GD1205" s="1"/>
      <c r="GE1205" s="1"/>
      <c r="GF1205" s="1"/>
      <c r="GG1205" s="1"/>
      <c r="GH1205" s="1"/>
      <c r="GI1205" s="1"/>
      <c r="GJ1205" s="1"/>
      <c r="GK1205" s="1"/>
      <c r="GL1205" s="1"/>
      <c r="GM1205" s="1"/>
      <c r="GN1205" s="1"/>
      <c r="GO1205" s="1"/>
      <c r="GP1205" s="1"/>
      <c r="GQ1205" s="1"/>
      <c r="GR1205" s="1"/>
      <c r="GS1205" s="1"/>
      <c r="GT1205" s="1"/>
      <c r="GU1205" s="1"/>
      <c r="GV1205" s="1"/>
      <c r="GW1205" s="1"/>
    </row>
    <row r="1206" spans="1:205" s="4" customFormat="1">
      <c r="A1206" s="6"/>
      <c r="B1206" s="6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2"/>
      <c r="U1206" s="2"/>
      <c r="V1206" s="90"/>
      <c r="W1206" s="167"/>
      <c r="X1206" s="145"/>
      <c r="Y1206" s="90"/>
      <c r="Z1206" s="87"/>
      <c r="AA1206" s="87"/>
      <c r="AB1206" s="2"/>
      <c r="AC1206" s="2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"/>
      <c r="EK1206" s="1"/>
      <c r="EL1206" s="1"/>
      <c r="EM1206" s="1"/>
      <c r="EN1206" s="1"/>
      <c r="EO1206" s="1"/>
      <c r="EP1206" s="1"/>
      <c r="EQ1206" s="1"/>
      <c r="ER1206" s="1"/>
      <c r="ES1206" s="1"/>
      <c r="ET1206" s="1"/>
      <c r="EU1206" s="1"/>
      <c r="EV1206" s="1"/>
      <c r="EW1206" s="1"/>
      <c r="EX1206" s="1"/>
      <c r="EY1206" s="1"/>
      <c r="EZ1206" s="1"/>
      <c r="FA1206" s="1"/>
      <c r="FB1206" s="1"/>
      <c r="FC1206" s="1"/>
      <c r="FD1206" s="1"/>
      <c r="FE1206" s="1"/>
      <c r="FF1206" s="1"/>
      <c r="FG1206" s="1"/>
      <c r="FH1206" s="1"/>
      <c r="FI1206" s="1"/>
      <c r="FJ1206" s="1"/>
      <c r="FK1206" s="1"/>
      <c r="FL1206" s="1"/>
      <c r="FM1206" s="1"/>
      <c r="FN1206" s="1"/>
      <c r="FO1206" s="1"/>
      <c r="FP1206" s="1"/>
      <c r="FQ1206" s="1"/>
      <c r="FR1206" s="1"/>
      <c r="FS1206" s="1"/>
      <c r="FT1206" s="1"/>
      <c r="FU1206" s="1"/>
      <c r="FV1206" s="1"/>
      <c r="FW1206" s="1"/>
      <c r="FX1206" s="1"/>
      <c r="FY1206" s="1"/>
      <c r="FZ1206" s="1"/>
      <c r="GA1206" s="1"/>
      <c r="GB1206" s="1"/>
      <c r="GC1206" s="1"/>
      <c r="GD1206" s="1"/>
      <c r="GE1206" s="1"/>
      <c r="GF1206" s="1"/>
      <c r="GG1206" s="1"/>
      <c r="GH1206" s="1"/>
      <c r="GI1206" s="1"/>
      <c r="GJ1206" s="1"/>
      <c r="GK1206" s="1"/>
      <c r="GL1206" s="1"/>
      <c r="GM1206" s="1"/>
      <c r="GN1206" s="1"/>
      <c r="GO1206" s="1"/>
      <c r="GP1206" s="1"/>
      <c r="GQ1206" s="1"/>
      <c r="GR1206" s="1"/>
      <c r="GS1206" s="1"/>
      <c r="GT1206" s="1"/>
      <c r="GU1206" s="1"/>
      <c r="GV1206" s="1"/>
      <c r="GW1206" s="1"/>
    </row>
    <row r="1207" spans="1:205" s="4" customFormat="1">
      <c r="A1207" s="6"/>
      <c r="B1207" s="6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2"/>
      <c r="U1207" s="2"/>
      <c r="V1207" s="90"/>
      <c r="W1207" s="167"/>
      <c r="X1207" s="145"/>
      <c r="Y1207" s="90"/>
      <c r="Z1207" s="87"/>
      <c r="AA1207" s="87"/>
      <c r="AB1207" s="2"/>
      <c r="AC1207" s="2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"/>
      <c r="EK1207" s="1"/>
      <c r="EL1207" s="1"/>
      <c r="EM1207" s="1"/>
      <c r="EN1207" s="1"/>
      <c r="EO1207" s="1"/>
      <c r="EP1207" s="1"/>
      <c r="EQ1207" s="1"/>
      <c r="ER1207" s="1"/>
      <c r="ES1207" s="1"/>
      <c r="ET1207" s="1"/>
      <c r="EU1207" s="1"/>
      <c r="EV1207" s="1"/>
      <c r="EW1207" s="1"/>
      <c r="EX1207" s="1"/>
      <c r="EY1207" s="1"/>
      <c r="EZ1207" s="1"/>
      <c r="FA1207" s="1"/>
      <c r="FB1207" s="1"/>
      <c r="FC1207" s="1"/>
      <c r="FD1207" s="1"/>
      <c r="FE1207" s="1"/>
      <c r="FF1207" s="1"/>
      <c r="FG1207" s="1"/>
      <c r="FH1207" s="1"/>
      <c r="FI1207" s="1"/>
      <c r="FJ1207" s="1"/>
      <c r="FK1207" s="1"/>
      <c r="FL1207" s="1"/>
      <c r="FM1207" s="1"/>
      <c r="FN1207" s="1"/>
      <c r="FO1207" s="1"/>
      <c r="FP1207" s="1"/>
      <c r="FQ1207" s="1"/>
      <c r="FR1207" s="1"/>
      <c r="FS1207" s="1"/>
      <c r="FT1207" s="1"/>
      <c r="FU1207" s="1"/>
      <c r="FV1207" s="1"/>
      <c r="FW1207" s="1"/>
      <c r="FX1207" s="1"/>
      <c r="FY1207" s="1"/>
      <c r="FZ1207" s="1"/>
      <c r="GA1207" s="1"/>
      <c r="GB1207" s="1"/>
      <c r="GC1207" s="1"/>
      <c r="GD1207" s="1"/>
      <c r="GE1207" s="1"/>
      <c r="GF1207" s="1"/>
      <c r="GG1207" s="1"/>
      <c r="GH1207" s="1"/>
      <c r="GI1207" s="1"/>
      <c r="GJ1207" s="1"/>
      <c r="GK1207" s="1"/>
      <c r="GL1207" s="1"/>
      <c r="GM1207" s="1"/>
      <c r="GN1207" s="1"/>
      <c r="GO1207" s="1"/>
      <c r="GP1207" s="1"/>
      <c r="GQ1207" s="1"/>
      <c r="GR1207" s="1"/>
      <c r="GS1207" s="1"/>
      <c r="GT1207" s="1"/>
      <c r="GU1207" s="1"/>
      <c r="GV1207" s="1"/>
      <c r="GW1207" s="1"/>
    </row>
    <row r="1208" spans="1:205" s="4" customFormat="1">
      <c r="A1208" s="6"/>
      <c r="B1208" s="6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2"/>
      <c r="U1208" s="2"/>
      <c r="V1208" s="90"/>
      <c r="W1208" s="167"/>
      <c r="X1208" s="145"/>
      <c r="Y1208" s="90"/>
      <c r="Z1208" s="87"/>
      <c r="AA1208" s="87"/>
      <c r="AB1208" s="2"/>
      <c r="AC1208" s="2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"/>
      <c r="EK1208" s="1"/>
      <c r="EL1208" s="1"/>
      <c r="EM1208" s="1"/>
      <c r="EN1208" s="1"/>
      <c r="EO1208" s="1"/>
      <c r="EP1208" s="1"/>
      <c r="EQ1208" s="1"/>
      <c r="ER1208" s="1"/>
      <c r="ES1208" s="1"/>
      <c r="ET1208" s="1"/>
      <c r="EU1208" s="1"/>
      <c r="EV1208" s="1"/>
      <c r="EW1208" s="1"/>
      <c r="EX1208" s="1"/>
      <c r="EY1208" s="1"/>
      <c r="EZ1208" s="1"/>
      <c r="FA1208" s="1"/>
      <c r="FB1208" s="1"/>
      <c r="FC1208" s="1"/>
      <c r="FD1208" s="1"/>
      <c r="FE1208" s="1"/>
      <c r="FF1208" s="1"/>
      <c r="FG1208" s="1"/>
      <c r="FH1208" s="1"/>
      <c r="FI1208" s="1"/>
      <c r="FJ1208" s="1"/>
      <c r="FK1208" s="1"/>
      <c r="FL1208" s="1"/>
      <c r="FM1208" s="1"/>
      <c r="FN1208" s="1"/>
      <c r="FO1208" s="1"/>
      <c r="FP1208" s="1"/>
      <c r="FQ1208" s="1"/>
      <c r="FR1208" s="1"/>
      <c r="FS1208" s="1"/>
      <c r="FT1208" s="1"/>
      <c r="FU1208" s="1"/>
      <c r="FV1208" s="1"/>
      <c r="FW1208" s="1"/>
      <c r="FX1208" s="1"/>
      <c r="FY1208" s="1"/>
      <c r="FZ1208" s="1"/>
      <c r="GA1208" s="1"/>
      <c r="GB1208" s="1"/>
      <c r="GC1208" s="1"/>
      <c r="GD1208" s="1"/>
      <c r="GE1208" s="1"/>
      <c r="GF1208" s="1"/>
      <c r="GG1208" s="1"/>
      <c r="GH1208" s="1"/>
      <c r="GI1208" s="1"/>
      <c r="GJ1208" s="1"/>
      <c r="GK1208" s="1"/>
      <c r="GL1208" s="1"/>
      <c r="GM1208" s="1"/>
      <c r="GN1208" s="1"/>
      <c r="GO1208" s="1"/>
      <c r="GP1208" s="1"/>
      <c r="GQ1208" s="1"/>
      <c r="GR1208" s="1"/>
      <c r="GS1208" s="1"/>
      <c r="GT1208" s="1"/>
      <c r="GU1208" s="1"/>
      <c r="GV1208" s="1"/>
      <c r="GW1208" s="1"/>
    </row>
    <row r="1209" spans="1:205" s="4" customFormat="1">
      <c r="A1209" s="6"/>
      <c r="B1209" s="6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2"/>
      <c r="U1209" s="2"/>
      <c r="V1209" s="90"/>
      <c r="W1209" s="167"/>
      <c r="X1209" s="145"/>
      <c r="Y1209" s="90"/>
      <c r="Z1209" s="87"/>
      <c r="AA1209" s="87"/>
      <c r="AB1209" s="2"/>
      <c r="AC1209" s="2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  <c r="EG1209" s="1"/>
      <c r="EH1209" s="1"/>
      <c r="EI1209" s="1"/>
      <c r="EJ1209" s="1"/>
      <c r="EK1209" s="1"/>
      <c r="EL1209" s="1"/>
      <c r="EM1209" s="1"/>
      <c r="EN1209" s="1"/>
      <c r="EO1209" s="1"/>
      <c r="EP1209" s="1"/>
      <c r="EQ1209" s="1"/>
      <c r="ER1209" s="1"/>
      <c r="ES1209" s="1"/>
      <c r="ET1209" s="1"/>
      <c r="EU1209" s="1"/>
      <c r="EV1209" s="1"/>
      <c r="EW1209" s="1"/>
      <c r="EX1209" s="1"/>
      <c r="EY1209" s="1"/>
      <c r="EZ1209" s="1"/>
      <c r="FA1209" s="1"/>
      <c r="FB1209" s="1"/>
      <c r="FC1209" s="1"/>
      <c r="FD1209" s="1"/>
      <c r="FE1209" s="1"/>
      <c r="FF1209" s="1"/>
      <c r="FG1209" s="1"/>
      <c r="FH1209" s="1"/>
      <c r="FI1209" s="1"/>
      <c r="FJ1209" s="1"/>
      <c r="FK1209" s="1"/>
      <c r="FL1209" s="1"/>
      <c r="FM1209" s="1"/>
      <c r="FN1209" s="1"/>
      <c r="FO1209" s="1"/>
      <c r="FP1209" s="1"/>
      <c r="FQ1209" s="1"/>
      <c r="FR1209" s="1"/>
      <c r="FS1209" s="1"/>
      <c r="FT1209" s="1"/>
      <c r="FU1209" s="1"/>
      <c r="FV1209" s="1"/>
      <c r="FW1209" s="1"/>
      <c r="FX1209" s="1"/>
      <c r="FY1209" s="1"/>
      <c r="FZ1209" s="1"/>
      <c r="GA1209" s="1"/>
      <c r="GB1209" s="1"/>
      <c r="GC1209" s="1"/>
      <c r="GD1209" s="1"/>
      <c r="GE1209" s="1"/>
      <c r="GF1209" s="1"/>
      <c r="GG1209" s="1"/>
      <c r="GH1209" s="1"/>
      <c r="GI1209" s="1"/>
      <c r="GJ1209" s="1"/>
      <c r="GK1209" s="1"/>
      <c r="GL1209" s="1"/>
      <c r="GM1209" s="1"/>
      <c r="GN1209" s="1"/>
      <c r="GO1209" s="1"/>
      <c r="GP1209" s="1"/>
      <c r="GQ1209" s="1"/>
      <c r="GR1209" s="1"/>
      <c r="GS1209" s="1"/>
      <c r="GT1209" s="1"/>
      <c r="GU1209" s="1"/>
      <c r="GV1209" s="1"/>
      <c r="GW1209" s="1"/>
    </row>
    <row r="1210" spans="1:205" s="4" customFormat="1">
      <c r="A1210" s="6"/>
      <c r="B1210" s="6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2"/>
      <c r="U1210" s="2"/>
      <c r="V1210" s="90"/>
      <c r="W1210" s="167"/>
      <c r="X1210" s="145"/>
      <c r="Y1210" s="90"/>
      <c r="Z1210" s="87"/>
      <c r="AA1210" s="87"/>
      <c r="AB1210" s="2"/>
      <c r="AC1210" s="2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  <c r="EG1210" s="1"/>
      <c r="EH1210" s="1"/>
      <c r="EI1210" s="1"/>
      <c r="EJ1210" s="1"/>
      <c r="EK1210" s="1"/>
      <c r="EL1210" s="1"/>
      <c r="EM1210" s="1"/>
      <c r="EN1210" s="1"/>
      <c r="EO1210" s="1"/>
      <c r="EP1210" s="1"/>
      <c r="EQ1210" s="1"/>
      <c r="ER1210" s="1"/>
      <c r="ES1210" s="1"/>
      <c r="ET1210" s="1"/>
      <c r="EU1210" s="1"/>
      <c r="EV1210" s="1"/>
      <c r="EW1210" s="1"/>
      <c r="EX1210" s="1"/>
      <c r="EY1210" s="1"/>
      <c r="EZ1210" s="1"/>
      <c r="FA1210" s="1"/>
      <c r="FB1210" s="1"/>
      <c r="FC1210" s="1"/>
      <c r="FD1210" s="1"/>
      <c r="FE1210" s="1"/>
      <c r="FF1210" s="1"/>
      <c r="FG1210" s="1"/>
      <c r="FH1210" s="1"/>
      <c r="FI1210" s="1"/>
      <c r="FJ1210" s="1"/>
      <c r="FK1210" s="1"/>
      <c r="FL1210" s="1"/>
      <c r="FM1210" s="1"/>
      <c r="FN1210" s="1"/>
      <c r="FO1210" s="1"/>
      <c r="FP1210" s="1"/>
      <c r="FQ1210" s="1"/>
      <c r="FR1210" s="1"/>
      <c r="FS1210" s="1"/>
      <c r="FT1210" s="1"/>
      <c r="FU1210" s="1"/>
      <c r="FV1210" s="1"/>
      <c r="FW1210" s="1"/>
      <c r="FX1210" s="1"/>
      <c r="FY1210" s="1"/>
      <c r="FZ1210" s="1"/>
      <c r="GA1210" s="1"/>
      <c r="GB1210" s="1"/>
      <c r="GC1210" s="1"/>
      <c r="GD1210" s="1"/>
      <c r="GE1210" s="1"/>
      <c r="GF1210" s="1"/>
      <c r="GG1210" s="1"/>
      <c r="GH1210" s="1"/>
      <c r="GI1210" s="1"/>
      <c r="GJ1210" s="1"/>
      <c r="GK1210" s="1"/>
      <c r="GL1210" s="1"/>
      <c r="GM1210" s="1"/>
      <c r="GN1210" s="1"/>
      <c r="GO1210" s="1"/>
      <c r="GP1210" s="1"/>
      <c r="GQ1210" s="1"/>
      <c r="GR1210" s="1"/>
      <c r="GS1210" s="1"/>
      <c r="GT1210" s="1"/>
      <c r="GU1210" s="1"/>
      <c r="GV1210" s="1"/>
      <c r="GW1210" s="1"/>
    </row>
    <row r="1211" spans="1:205" s="4" customFormat="1">
      <c r="A1211" s="6"/>
      <c r="B1211" s="6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2"/>
      <c r="U1211" s="2"/>
      <c r="V1211" s="90"/>
      <c r="W1211" s="167"/>
      <c r="X1211" s="145"/>
      <c r="Y1211" s="90"/>
      <c r="Z1211" s="87"/>
      <c r="AA1211" s="87"/>
      <c r="AB1211" s="2"/>
      <c r="AC1211" s="2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"/>
      <c r="EK1211" s="1"/>
      <c r="EL1211" s="1"/>
      <c r="EM1211" s="1"/>
      <c r="EN1211" s="1"/>
      <c r="EO1211" s="1"/>
      <c r="EP1211" s="1"/>
      <c r="EQ1211" s="1"/>
      <c r="ER1211" s="1"/>
      <c r="ES1211" s="1"/>
      <c r="ET1211" s="1"/>
      <c r="EU1211" s="1"/>
      <c r="EV1211" s="1"/>
      <c r="EW1211" s="1"/>
      <c r="EX1211" s="1"/>
      <c r="EY1211" s="1"/>
      <c r="EZ1211" s="1"/>
      <c r="FA1211" s="1"/>
      <c r="FB1211" s="1"/>
      <c r="FC1211" s="1"/>
      <c r="FD1211" s="1"/>
      <c r="FE1211" s="1"/>
      <c r="FF1211" s="1"/>
      <c r="FG1211" s="1"/>
      <c r="FH1211" s="1"/>
      <c r="FI1211" s="1"/>
      <c r="FJ1211" s="1"/>
      <c r="FK1211" s="1"/>
      <c r="FL1211" s="1"/>
      <c r="FM1211" s="1"/>
      <c r="FN1211" s="1"/>
      <c r="FO1211" s="1"/>
      <c r="FP1211" s="1"/>
      <c r="FQ1211" s="1"/>
      <c r="FR1211" s="1"/>
      <c r="FS1211" s="1"/>
      <c r="FT1211" s="1"/>
      <c r="FU1211" s="1"/>
      <c r="FV1211" s="1"/>
      <c r="FW1211" s="1"/>
      <c r="FX1211" s="1"/>
      <c r="FY1211" s="1"/>
      <c r="FZ1211" s="1"/>
      <c r="GA1211" s="1"/>
      <c r="GB1211" s="1"/>
      <c r="GC1211" s="1"/>
      <c r="GD1211" s="1"/>
      <c r="GE1211" s="1"/>
      <c r="GF1211" s="1"/>
      <c r="GG1211" s="1"/>
      <c r="GH1211" s="1"/>
      <c r="GI1211" s="1"/>
      <c r="GJ1211" s="1"/>
      <c r="GK1211" s="1"/>
      <c r="GL1211" s="1"/>
      <c r="GM1211" s="1"/>
      <c r="GN1211" s="1"/>
      <c r="GO1211" s="1"/>
      <c r="GP1211" s="1"/>
      <c r="GQ1211" s="1"/>
      <c r="GR1211" s="1"/>
      <c r="GS1211" s="1"/>
      <c r="GT1211" s="1"/>
      <c r="GU1211" s="1"/>
      <c r="GV1211" s="1"/>
      <c r="GW1211" s="1"/>
    </row>
    <row r="1212" spans="1:205" s="4" customFormat="1">
      <c r="A1212" s="6"/>
      <c r="B1212" s="6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2"/>
      <c r="U1212" s="2"/>
      <c r="V1212" s="90"/>
      <c r="W1212" s="167"/>
      <c r="X1212" s="145"/>
      <c r="Y1212" s="90"/>
      <c r="Z1212" s="87"/>
      <c r="AA1212" s="87"/>
      <c r="AB1212" s="2"/>
      <c r="AC1212" s="2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  <c r="EG1212" s="1"/>
      <c r="EH1212" s="1"/>
      <c r="EI1212" s="1"/>
      <c r="EJ1212" s="1"/>
      <c r="EK1212" s="1"/>
      <c r="EL1212" s="1"/>
      <c r="EM1212" s="1"/>
      <c r="EN1212" s="1"/>
      <c r="EO1212" s="1"/>
      <c r="EP1212" s="1"/>
      <c r="EQ1212" s="1"/>
      <c r="ER1212" s="1"/>
      <c r="ES1212" s="1"/>
      <c r="ET1212" s="1"/>
      <c r="EU1212" s="1"/>
      <c r="EV1212" s="1"/>
      <c r="EW1212" s="1"/>
      <c r="EX1212" s="1"/>
      <c r="EY1212" s="1"/>
      <c r="EZ1212" s="1"/>
      <c r="FA1212" s="1"/>
      <c r="FB1212" s="1"/>
      <c r="FC1212" s="1"/>
      <c r="FD1212" s="1"/>
      <c r="FE1212" s="1"/>
      <c r="FF1212" s="1"/>
      <c r="FG1212" s="1"/>
      <c r="FH1212" s="1"/>
      <c r="FI1212" s="1"/>
      <c r="FJ1212" s="1"/>
      <c r="FK1212" s="1"/>
      <c r="FL1212" s="1"/>
      <c r="FM1212" s="1"/>
      <c r="FN1212" s="1"/>
      <c r="FO1212" s="1"/>
      <c r="FP1212" s="1"/>
      <c r="FQ1212" s="1"/>
      <c r="FR1212" s="1"/>
      <c r="FS1212" s="1"/>
      <c r="FT1212" s="1"/>
      <c r="FU1212" s="1"/>
      <c r="FV1212" s="1"/>
      <c r="FW1212" s="1"/>
      <c r="FX1212" s="1"/>
      <c r="FY1212" s="1"/>
      <c r="FZ1212" s="1"/>
      <c r="GA1212" s="1"/>
      <c r="GB1212" s="1"/>
      <c r="GC1212" s="1"/>
      <c r="GD1212" s="1"/>
      <c r="GE1212" s="1"/>
      <c r="GF1212" s="1"/>
      <c r="GG1212" s="1"/>
      <c r="GH1212" s="1"/>
      <c r="GI1212" s="1"/>
      <c r="GJ1212" s="1"/>
      <c r="GK1212" s="1"/>
      <c r="GL1212" s="1"/>
      <c r="GM1212" s="1"/>
      <c r="GN1212" s="1"/>
      <c r="GO1212" s="1"/>
      <c r="GP1212" s="1"/>
      <c r="GQ1212" s="1"/>
      <c r="GR1212" s="1"/>
      <c r="GS1212" s="1"/>
      <c r="GT1212" s="1"/>
      <c r="GU1212" s="1"/>
      <c r="GV1212" s="1"/>
      <c r="GW1212" s="1"/>
    </row>
    <row r="1213" spans="1:205" s="4" customFormat="1">
      <c r="A1213" s="6"/>
      <c r="B1213" s="6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2"/>
      <c r="U1213" s="2"/>
      <c r="V1213" s="90"/>
      <c r="W1213" s="167"/>
      <c r="X1213" s="145"/>
      <c r="Y1213" s="90"/>
      <c r="Z1213" s="87"/>
      <c r="AA1213" s="87"/>
      <c r="AB1213" s="2"/>
      <c r="AC1213" s="2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"/>
      <c r="EK1213" s="1"/>
      <c r="EL1213" s="1"/>
      <c r="EM1213" s="1"/>
      <c r="EN1213" s="1"/>
      <c r="EO1213" s="1"/>
      <c r="EP1213" s="1"/>
      <c r="EQ1213" s="1"/>
      <c r="ER1213" s="1"/>
      <c r="ES1213" s="1"/>
      <c r="ET1213" s="1"/>
      <c r="EU1213" s="1"/>
      <c r="EV1213" s="1"/>
      <c r="EW1213" s="1"/>
      <c r="EX1213" s="1"/>
      <c r="EY1213" s="1"/>
      <c r="EZ1213" s="1"/>
      <c r="FA1213" s="1"/>
      <c r="FB1213" s="1"/>
      <c r="FC1213" s="1"/>
      <c r="FD1213" s="1"/>
      <c r="FE1213" s="1"/>
      <c r="FF1213" s="1"/>
      <c r="FG1213" s="1"/>
      <c r="FH1213" s="1"/>
      <c r="FI1213" s="1"/>
      <c r="FJ1213" s="1"/>
      <c r="FK1213" s="1"/>
      <c r="FL1213" s="1"/>
      <c r="FM1213" s="1"/>
      <c r="FN1213" s="1"/>
      <c r="FO1213" s="1"/>
      <c r="FP1213" s="1"/>
      <c r="FQ1213" s="1"/>
      <c r="FR1213" s="1"/>
      <c r="FS1213" s="1"/>
      <c r="FT1213" s="1"/>
      <c r="FU1213" s="1"/>
      <c r="FV1213" s="1"/>
      <c r="FW1213" s="1"/>
      <c r="FX1213" s="1"/>
      <c r="FY1213" s="1"/>
      <c r="FZ1213" s="1"/>
      <c r="GA1213" s="1"/>
      <c r="GB1213" s="1"/>
      <c r="GC1213" s="1"/>
      <c r="GD1213" s="1"/>
      <c r="GE1213" s="1"/>
      <c r="GF1213" s="1"/>
      <c r="GG1213" s="1"/>
      <c r="GH1213" s="1"/>
      <c r="GI1213" s="1"/>
      <c r="GJ1213" s="1"/>
      <c r="GK1213" s="1"/>
      <c r="GL1213" s="1"/>
      <c r="GM1213" s="1"/>
      <c r="GN1213" s="1"/>
      <c r="GO1213" s="1"/>
      <c r="GP1213" s="1"/>
      <c r="GQ1213" s="1"/>
      <c r="GR1213" s="1"/>
      <c r="GS1213" s="1"/>
      <c r="GT1213" s="1"/>
      <c r="GU1213" s="1"/>
      <c r="GV1213" s="1"/>
      <c r="GW1213" s="1"/>
    </row>
    <row r="1214" spans="1:205" s="4" customFormat="1">
      <c r="A1214" s="6"/>
      <c r="B1214" s="6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2"/>
      <c r="U1214" s="2"/>
      <c r="V1214" s="90"/>
      <c r="W1214" s="167"/>
      <c r="X1214" s="145"/>
      <c r="Y1214" s="90"/>
      <c r="Z1214" s="87"/>
      <c r="AA1214" s="87"/>
      <c r="AB1214" s="2"/>
      <c r="AC1214" s="2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"/>
      <c r="EK1214" s="1"/>
      <c r="EL1214" s="1"/>
      <c r="EM1214" s="1"/>
      <c r="EN1214" s="1"/>
      <c r="EO1214" s="1"/>
      <c r="EP1214" s="1"/>
      <c r="EQ1214" s="1"/>
      <c r="ER1214" s="1"/>
      <c r="ES1214" s="1"/>
      <c r="ET1214" s="1"/>
      <c r="EU1214" s="1"/>
      <c r="EV1214" s="1"/>
      <c r="EW1214" s="1"/>
      <c r="EX1214" s="1"/>
      <c r="EY1214" s="1"/>
      <c r="EZ1214" s="1"/>
      <c r="FA1214" s="1"/>
      <c r="FB1214" s="1"/>
      <c r="FC1214" s="1"/>
      <c r="FD1214" s="1"/>
      <c r="FE1214" s="1"/>
      <c r="FF1214" s="1"/>
      <c r="FG1214" s="1"/>
      <c r="FH1214" s="1"/>
      <c r="FI1214" s="1"/>
      <c r="FJ1214" s="1"/>
      <c r="FK1214" s="1"/>
      <c r="FL1214" s="1"/>
      <c r="FM1214" s="1"/>
      <c r="FN1214" s="1"/>
      <c r="FO1214" s="1"/>
      <c r="FP1214" s="1"/>
      <c r="FQ1214" s="1"/>
      <c r="FR1214" s="1"/>
      <c r="FS1214" s="1"/>
      <c r="FT1214" s="1"/>
      <c r="FU1214" s="1"/>
      <c r="FV1214" s="1"/>
      <c r="FW1214" s="1"/>
      <c r="FX1214" s="1"/>
      <c r="FY1214" s="1"/>
      <c r="FZ1214" s="1"/>
      <c r="GA1214" s="1"/>
      <c r="GB1214" s="1"/>
      <c r="GC1214" s="1"/>
      <c r="GD1214" s="1"/>
      <c r="GE1214" s="1"/>
      <c r="GF1214" s="1"/>
      <c r="GG1214" s="1"/>
      <c r="GH1214" s="1"/>
      <c r="GI1214" s="1"/>
      <c r="GJ1214" s="1"/>
      <c r="GK1214" s="1"/>
      <c r="GL1214" s="1"/>
      <c r="GM1214" s="1"/>
      <c r="GN1214" s="1"/>
      <c r="GO1214" s="1"/>
      <c r="GP1214" s="1"/>
      <c r="GQ1214" s="1"/>
      <c r="GR1214" s="1"/>
      <c r="GS1214" s="1"/>
      <c r="GT1214" s="1"/>
      <c r="GU1214" s="1"/>
      <c r="GV1214" s="1"/>
      <c r="GW1214" s="1"/>
    </row>
    <row r="1215" spans="1:205" s="4" customFormat="1">
      <c r="A1215" s="6"/>
      <c r="B1215" s="6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2"/>
      <c r="U1215" s="2"/>
      <c r="V1215" s="90"/>
      <c r="W1215" s="167"/>
      <c r="X1215" s="145"/>
      <c r="Y1215" s="90"/>
      <c r="Z1215" s="87"/>
      <c r="AA1215" s="87"/>
      <c r="AB1215" s="2"/>
      <c r="AC1215" s="2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"/>
      <c r="EK1215" s="1"/>
      <c r="EL1215" s="1"/>
      <c r="EM1215" s="1"/>
      <c r="EN1215" s="1"/>
      <c r="EO1215" s="1"/>
      <c r="EP1215" s="1"/>
      <c r="EQ1215" s="1"/>
      <c r="ER1215" s="1"/>
      <c r="ES1215" s="1"/>
      <c r="ET1215" s="1"/>
      <c r="EU1215" s="1"/>
      <c r="EV1215" s="1"/>
      <c r="EW1215" s="1"/>
      <c r="EX1215" s="1"/>
      <c r="EY1215" s="1"/>
      <c r="EZ1215" s="1"/>
      <c r="FA1215" s="1"/>
      <c r="FB1215" s="1"/>
      <c r="FC1215" s="1"/>
      <c r="FD1215" s="1"/>
      <c r="FE1215" s="1"/>
      <c r="FF1215" s="1"/>
      <c r="FG1215" s="1"/>
      <c r="FH1215" s="1"/>
      <c r="FI1215" s="1"/>
      <c r="FJ1215" s="1"/>
      <c r="FK1215" s="1"/>
      <c r="FL1215" s="1"/>
      <c r="FM1215" s="1"/>
      <c r="FN1215" s="1"/>
      <c r="FO1215" s="1"/>
      <c r="FP1215" s="1"/>
      <c r="FQ1215" s="1"/>
      <c r="FR1215" s="1"/>
      <c r="FS1215" s="1"/>
      <c r="FT1215" s="1"/>
      <c r="FU1215" s="1"/>
      <c r="FV1215" s="1"/>
      <c r="FW1215" s="1"/>
      <c r="FX1215" s="1"/>
      <c r="FY1215" s="1"/>
      <c r="FZ1215" s="1"/>
      <c r="GA1215" s="1"/>
      <c r="GB1215" s="1"/>
      <c r="GC1215" s="1"/>
      <c r="GD1215" s="1"/>
      <c r="GE1215" s="1"/>
      <c r="GF1215" s="1"/>
      <c r="GG1215" s="1"/>
      <c r="GH1215" s="1"/>
      <c r="GI1215" s="1"/>
      <c r="GJ1215" s="1"/>
      <c r="GK1215" s="1"/>
      <c r="GL1215" s="1"/>
      <c r="GM1215" s="1"/>
      <c r="GN1215" s="1"/>
      <c r="GO1215" s="1"/>
      <c r="GP1215" s="1"/>
      <c r="GQ1215" s="1"/>
      <c r="GR1215" s="1"/>
      <c r="GS1215" s="1"/>
      <c r="GT1215" s="1"/>
      <c r="GU1215" s="1"/>
      <c r="GV1215" s="1"/>
      <c r="GW1215" s="1"/>
    </row>
    <row r="1216" spans="1:205" s="4" customFormat="1">
      <c r="A1216" s="6"/>
      <c r="B1216" s="6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2"/>
      <c r="U1216" s="2"/>
      <c r="V1216" s="90"/>
      <c r="W1216" s="167"/>
      <c r="X1216" s="145"/>
      <c r="Y1216" s="90"/>
      <c r="Z1216" s="87"/>
      <c r="AA1216" s="87"/>
      <c r="AB1216" s="2"/>
      <c r="AC1216" s="2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"/>
      <c r="EK1216" s="1"/>
      <c r="EL1216" s="1"/>
      <c r="EM1216" s="1"/>
      <c r="EN1216" s="1"/>
      <c r="EO1216" s="1"/>
      <c r="EP1216" s="1"/>
      <c r="EQ1216" s="1"/>
      <c r="ER1216" s="1"/>
      <c r="ES1216" s="1"/>
      <c r="ET1216" s="1"/>
      <c r="EU1216" s="1"/>
      <c r="EV1216" s="1"/>
      <c r="EW1216" s="1"/>
      <c r="EX1216" s="1"/>
      <c r="EY1216" s="1"/>
      <c r="EZ1216" s="1"/>
      <c r="FA1216" s="1"/>
      <c r="FB1216" s="1"/>
      <c r="FC1216" s="1"/>
      <c r="FD1216" s="1"/>
      <c r="FE1216" s="1"/>
      <c r="FF1216" s="1"/>
      <c r="FG1216" s="1"/>
      <c r="FH1216" s="1"/>
      <c r="FI1216" s="1"/>
      <c r="FJ1216" s="1"/>
      <c r="FK1216" s="1"/>
      <c r="FL1216" s="1"/>
      <c r="FM1216" s="1"/>
      <c r="FN1216" s="1"/>
      <c r="FO1216" s="1"/>
      <c r="FP1216" s="1"/>
      <c r="FQ1216" s="1"/>
      <c r="FR1216" s="1"/>
      <c r="FS1216" s="1"/>
      <c r="FT1216" s="1"/>
      <c r="FU1216" s="1"/>
      <c r="FV1216" s="1"/>
      <c r="FW1216" s="1"/>
      <c r="FX1216" s="1"/>
      <c r="FY1216" s="1"/>
      <c r="FZ1216" s="1"/>
      <c r="GA1216" s="1"/>
      <c r="GB1216" s="1"/>
      <c r="GC1216" s="1"/>
      <c r="GD1216" s="1"/>
      <c r="GE1216" s="1"/>
      <c r="GF1216" s="1"/>
      <c r="GG1216" s="1"/>
      <c r="GH1216" s="1"/>
      <c r="GI1216" s="1"/>
      <c r="GJ1216" s="1"/>
      <c r="GK1216" s="1"/>
      <c r="GL1216" s="1"/>
      <c r="GM1216" s="1"/>
      <c r="GN1216" s="1"/>
      <c r="GO1216" s="1"/>
      <c r="GP1216" s="1"/>
      <c r="GQ1216" s="1"/>
      <c r="GR1216" s="1"/>
      <c r="GS1216" s="1"/>
      <c r="GT1216" s="1"/>
      <c r="GU1216" s="1"/>
      <c r="GV1216" s="1"/>
      <c r="GW1216" s="1"/>
    </row>
    <row r="1217" spans="1:205" s="4" customFormat="1">
      <c r="A1217" s="6"/>
      <c r="B1217" s="6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2"/>
      <c r="U1217" s="2"/>
      <c r="V1217" s="90"/>
      <c r="W1217" s="167"/>
      <c r="X1217" s="145"/>
      <c r="Y1217" s="90"/>
      <c r="Z1217" s="87"/>
      <c r="AA1217" s="87"/>
      <c r="AB1217" s="2"/>
      <c r="AC1217" s="2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"/>
      <c r="EK1217" s="1"/>
      <c r="EL1217" s="1"/>
      <c r="EM1217" s="1"/>
      <c r="EN1217" s="1"/>
      <c r="EO1217" s="1"/>
      <c r="EP1217" s="1"/>
      <c r="EQ1217" s="1"/>
      <c r="ER1217" s="1"/>
      <c r="ES1217" s="1"/>
      <c r="ET1217" s="1"/>
      <c r="EU1217" s="1"/>
      <c r="EV1217" s="1"/>
      <c r="EW1217" s="1"/>
      <c r="EX1217" s="1"/>
      <c r="EY1217" s="1"/>
      <c r="EZ1217" s="1"/>
      <c r="FA1217" s="1"/>
      <c r="FB1217" s="1"/>
      <c r="FC1217" s="1"/>
      <c r="FD1217" s="1"/>
      <c r="FE1217" s="1"/>
      <c r="FF1217" s="1"/>
      <c r="FG1217" s="1"/>
      <c r="FH1217" s="1"/>
      <c r="FI1217" s="1"/>
      <c r="FJ1217" s="1"/>
      <c r="FK1217" s="1"/>
      <c r="FL1217" s="1"/>
      <c r="FM1217" s="1"/>
      <c r="FN1217" s="1"/>
      <c r="FO1217" s="1"/>
      <c r="FP1217" s="1"/>
      <c r="FQ1217" s="1"/>
      <c r="FR1217" s="1"/>
      <c r="FS1217" s="1"/>
      <c r="FT1217" s="1"/>
      <c r="FU1217" s="1"/>
      <c r="FV1217" s="1"/>
      <c r="FW1217" s="1"/>
      <c r="FX1217" s="1"/>
      <c r="FY1217" s="1"/>
      <c r="FZ1217" s="1"/>
      <c r="GA1217" s="1"/>
      <c r="GB1217" s="1"/>
      <c r="GC1217" s="1"/>
      <c r="GD1217" s="1"/>
      <c r="GE1217" s="1"/>
      <c r="GF1217" s="1"/>
      <c r="GG1217" s="1"/>
      <c r="GH1217" s="1"/>
      <c r="GI1217" s="1"/>
      <c r="GJ1217" s="1"/>
      <c r="GK1217" s="1"/>
      <c r="GL1217" s="1"/>
      <c r="GM1217" s="1"/>
      <c r="GN1217" s="1"/>
      <c r="GO1217" s="1"/>
      <c r="GP1217" s="1"/>
      <c r="GQ1217" s="1"/>
      <c r="GR1217" s="1"/>
      <c r="GS1217" s="1"/>
      <c r="GT1217" s="1"/>
      <c r="GU1217" s="1"/>
      <c r="GV1217" s="1"/>
      <c r="GW1217" s="1"/>
    </row>
    <row r="1218" spans="1:205" s="4" customFormat="1">
      <c r="A1218" s="6"/>
      <c r="B1218" s="6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2"/>
      <c r="U1218" s="2"/>
      <c r="V1218" s="90"/>
      <c r="W1218" s="167"/>
      <c r="X1218" s="145"/>
      <c r="Y1218" s="90"/>
      <c r="Z1218" s="87"/>
      <c r="AA1218" s="87"/>
      <c r="AB1218" s="2"/>
      <c r="AC1218" s="2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  <c r="EG1218" s="1"/>
      <c r="EH1218" s="1"/>
      <c r="EI1218" s="1"/>
      <c r="EJ1218" s="1"/>
      <c r="EK1218" s="1"/>
      <c r="EL1218" s="1"/>
      <c r="EM1218" s="1"/>
      <c r="EN1218" s="1"/>
      <c r="EO1218" s="1"/>
      <c r="EP1218" s="1"/>
      <c r="EQ1218" s="1"/>
      <c r="ER1218" s="1"/>
      <c r="ES1218" s="1"/>
      <c r="ET1218" s="1"/>
      <c r="EU1218" s="1"/>
      <c r="EV1218" s="1"/>
      <c r="EW1218" s="1"/>
      <c r="EX1218" s="1"/>
      <c r="EY1218" s="1"/>
      <c r="EZ1218" s="1"/>
      <c r="FA1218" s="1"/>
      <c r="FB1218" s="1"/>
      <c r="FC1218" s="1"/>
      <c r="FD1218" s="1"/>
      <c r="FE1218" s="1"/>
      <c r="FF1218" s="1"/>
      <c r="FG1218" s="1"/>
      <c r="FH1218" s="1"/>
      <c r="FI1218" s="1"/>
      <c r="FJ1218" s="1"/>
      <c r="FK1218" s="1"/>
      <c r="FL1218" s="1"/>
      <c r="FM1218" s="1"/>
      <c r="FN1218" s="1"/>
      <c r="FO1218" s="1"/>
      <c r="FP1218" s="1"/>
      <c r="FQ1218" s="1"/>
      <c r="FR1218" s="1"/>
      <c r="FS1218" s="1"/>
      <c r="FT1218" s="1"/>
      <c r="FU1218" s="1"/>
      <c r="FV1218" s="1"/>
      <c r="FW1218" s="1"/>
      <c r="FX1218" s="1"/>
      <c r="FY1218" s="1"/>
      <c r="FZ1218" s="1"/>
      <c r="GA1218" s="1"/>
      <c r="GB1218" s="1"/>
      <c r="GC1218" s="1"/>
      <c r="GD1218" s="1"/>
      <c r="GE1218" s="1"/>
      <c r="GF1218" s="1"/>
      <c r="GG1218" s="1"/>
      <c r="GH1218" s="1"/>
      <c r="GI1218" s="1"/>
      <c r="GJ1218" s="1"/>
      <c r="GK1218" s="1"/>
      <c r="GL1218" s="1"/>
      <c r="GM1218" s="1"/>
      <c r="GN1218" s="1"/>
      <c r="GO1218" s="1"/>
      <c r="GP1218" s="1"/>
      <c r="GQ1218" s="1"/>
      <c r="GR1218" s="1"/>
      <c r="GS1218" s="1"/>
      <c r="GT1218" s="1"/>
      <c r="GU1218" s="1"/>
      <c r="GV1218" s="1"/>
      <c r="GW1218" s="1"/>
    </row>
    <row r="1219" spans="1:205" s="4" customFormat="1">
      <c r="A1219" s="6"/>
      <c r="B1219" s="6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2"/>
      <c r="U1219" s="2"/>
      <c r="V1219" s="90"/>
      <c r="W1219" s="167"/>
      <c r="X1219" s="145"/>
      <c r="Y1219" s="90"/>
      <c r="Z1219" s="87"/>
      <c r="AA1219" s="87"/>
      <c r="AB1219" s="2"/>
      <c r="AC1219" s="2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"/>
      <c r="EK1219" s="1"/>
      <c r="EL1219" s="1"/>
      <c r="EM1219" s="1"/>
      <c r="EN1219" s="1"/>
      <c r="EO1219" s="1"/>
      <c r="EP1219" s="1"/>
      <c r="EQ1219" s="1"/>
      <c r="ER1219" s="1"/>
      <c r="ES1219" s="1"/>
      <c r="ET1219" s="1"/>
      <c r="EU1219" s="1"/>
      <c r="EV1219" s="1"/>
      <c r="EW1219" s="1"/>
      <c r="EX1219" s="1"/>
      <c r="EY1219" s="1"/>
      <c r="EZ1219" s="1"/>
      <c r="FA1219" s="1"/>
      <c r="FB1219" s="1"/>
      <c r="FC1219" s="1"/>
      <c r="FD1219" s="1"/>
      <c r="FE1219" s="1"/>
      <c r="FF1219" s="1"/>
      <c r="FG1219" s="1"/>
      <c r="FH1219" s="1"/>
      <c r="FI1219" s="1"/>
      <c r="FJ1219" s="1"/>
      <c r="FK1219" s="1"/>
      <c r="FL1219" s="1"/>
      <c r="FM1219" s="1"/>
      <c r="FN1219" s="1"/>
      <c r="FO1219" s="1"/>
      <c r="FP1219" s="1"/>
      <c r="FQ1219" s="1"/>
      <c r="FR1219" s="1"/>
      <c r="FS1219" s="1"/>
      <c r="FT1219" s="1"/>
      <c r="FU1219" s="1"/>
      <c r="FV1219" s="1"/>
      <c r="FW1219" s="1"/>
      <c r="FX1219" s="1"/>
      <c r="FY1219" s="1"/>
      <c r="FZ1219" s="1"/>
      <c r="GA1219" s="1"/>
      <c r="GB1219" s="1"/>
      <c r="GC1219" s="1"/>
      <c r="GD1219" s="1"/>
      <c r="GE1219" s="1"/>
      <c r="GF1219" s="1"/>
      <c r="GG1219" s="1"/>
      <c r="GH1219" s="1"/>
      <c r="GI1219" s="1"/>
      <c r="GJ1219" s="1"/>
      <c r="GK1219" s="1"/>
      <c r="GL1219" s="1"/>
      <c r="GM1219" s="1"/>
      <c r="GN1219" s="1"/>
      <c r="GO1219" s="1"/>
      <c r="GP1219" s="1"/>
      <c r="GQ1219" s="1"/>
      <c r="GR1219" s="1"/>
      <c r="GS1219" s="1"/>
      <c r="GT1219" s="1"/>
      <c r="GU1219" s="1"/>
      <c r="GV1219" s="1"/>
      <c r="GW1219" s="1"/>
    </row>
    <row r="1220" spans="1:205" s="4" customFormat="1">
      <c r="A1220" s="6"/>
      <c r="B1220" s="6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2"/>
      <c r="U1220" s="2"/>
      <c r="V1220" s="90"/>
      <c r="W1220" s="167"/>
      <c r="X1220" s="145"/>
      <c r="Y1220" s="90"/>
      <c r="Z1220" s="87"/>
      <c r="AA1220" s="87"/>
      <c r="AB1220" s="2"/>
      <c r="AC1220" s="2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"/>
      <c r="EK1220" s="1"/>
      <c r="EL1220" s="1"/>
      <c r="EM1220" s="1"/>
      <c r="EN1220" s="1"/>
      <c r="EO1220" s="1"/>
      <c r="EP1220" s="1"/>
      <c r="EQ1220" s="1"/>
      <c r="ER1220" s="1"/>
      <c r="ES1220" s="1"/>
      <c r="ET1220" s="1"/>
      <c r="EU1220" s="1"/>
      <c r="EV1220" s="1"/>
      <c r="EW1220" s="1"/>
      <c r="EX1220" s="1"/>
      <c r="EY1220" s="1"/>
      <c r="EZ1220" s="1"/>
      <c r="FA1220" s="1"/>
      <c r="FB1220" s="1"/>
      <c r="FC1220" s="1"/>
      <c r="FD1220" s="1"/>
      <c r="FE1220" s="1"/>
      <c r="FF1220" s="1"/>
      <c r="FG1220" s="1"/>
      <c r="FH1220" s="1"/>
      <c r="FI1220" s="1"/>
      <c r="FJ1220" s="1"/>
      <c r="FK1220" s="1"/>
      <c r="FL1220" s="1"/>
      <c r="FM1220" s="1"/>
      <c r="FN1220" s="1"/>
      <c r="FO1220" s="1"/>
      <c r="FP1220" s="1"/>
      <c r="FQ1220" s="1"/>
      <c r="FR1220" s="1"/>
      <c r="FS1220" s="1"/>
      <c r="FT1220" s="1"/>
      <c r="FU1220" s="1"/>
      <c r="FV1220" s="1"/>
      <c r="FW1220" s="1"/>
      <c r="FX1220" s="1"/>
      <c r="FY1220" s="1"/>
      <c r="FZ1220" s="1"/>
      <c r="GA1220" s="1"/>
      <c r="GB1220" s="1"/>
      <c r="GC1220" s="1"/>
      <c r="GD1220" s="1"/>
      <c r="GE1220" s="1"/>
      <c r="GF1220" s="1"/>
      <c r="GG1220" s="1"/>
      <c r="GH1220" s="1"/>
      <c r="GI1220" s="1"/>
      <c r="GJ1220" s="1"/>
      <c r="GK1220" s="1"/>
      <c r="GL1220" s="1"/>
      <c r="GM1220" s="1"/>
      <c r="GN1220" s="1"/>
      <c r="GO1220" s="1"/>
      <c r="GP1220" s="1"/>
      <c r="GQ1220" s="1"/>
      <c r="GR1220" s="1"/>
      <c r="GS1220" s="1"/>
      <c r="GT1220" s="1"/>
      <c r="GU1220" s="1"/>
      <c r="GV1220" s="1"/>
      <c r="GW1220" s="1"/>
    </row>
    <row r="1221" spans="1:205" s="4" customFormat="1">
      <c r="A1221" s="6"/>
      <c r="B1221" s="6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2"/>
      <c r="U1221" s="2"/>
      <c r="V1221" s="90"/>
      <c r="W1221" s="167"/>
      <c r="X1221" s="145"/>
      <c r="Y1221" s="90"/>
      <c r="Z1221" s="87"/>
      <c r="AA1221" s="87"/>
      <c r="AB1221" s="2"/>
      <c r="AC1221" s="2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  <c r="EG1221" s="1"/>
      <c r="EH1221" s="1"/>
      <c r="EI1221" s="1"/>
      <c r="EJ1221" s="1"/>
      <c r="EK1221" s="1"/>
      <c r="EL1221" s="1"/>
      <c r="EM1221" s="1"/>
      <c r="EN1221" s="1"/>
      <c r="EO1221" s="1"/>
      <c r="EP1221" s="1"/>
      <c r="EQ1221" s="1"/>
      <c r="ER1221" s="1"/>
      <c r="ES1221" s="1"/>
      <c r="ET1221" s="1"/>
      <c r="EU1221" s="1"/>
      <c r="EV1221" s="1"/>
      <c r="EW1221" s="1"/>
      <c r="EX1221" s="1"/>
      <c r="EY1221" s="1"/>
      <c r="EZ1221" s="1"/>
      <c r="FA1221" s="1"/>
      <c r="FB1221" s="1"/>
      <c r="FC1221" s="1"/>
      <c r="FD1221" s="1"/>
      <c r="FE1221" s="1"/>
      <c r="FF1221" s="1"/>
      <c r="FG1221" s="1"/>
      <c r="FH1221" s="1"/>
      <c r="FI1221" s="1"/>
      <c r="FJ1221" s="1"/>
      <c r="FK1221" s="1"/>
      <c r="FL1221" s="1"/>
      <c r="FM1221" s="1"/>
      <c r="FN1221" s="1"/>
      <c r="FO1221" s="1"/>
      <c r="FP1221" s="1"/>
      <c r="FQ1221" s="1"/>
      <c r="FR1221" s="1"/>
      <c r="FS1221" s="1"/>
      <c r="FT1221" s="1"/>
      <c r="FU1221" s="1"/>
      <c r="FV1221" s="1"/>
      <c r="FW1221" s="1"/>
      <c r="FX1221" s="1"/>
      <c r="FY1221" s="1"/>
      <c r="FZ1221" s="1"/>
      <c r="GA1221" s="1"/>
      <c r="GB1221" s="1"/>
      <c r="GC1221" s="1"/>
      <c r="GD1221" s="1"/>
      <c r="GE1221" s="1"/>
      <c r="GF1221" s="1"/>
      <c r="GG1221" s="1"/>
      <c r="GH1221" s="1"/>
      <c r="GI1221" s="1"/>
      <c r="GJ1221" s="1"/>
      <c r="GK1221" s="1"/>
      <c r="GL1221" s="1"/>
      <c r="GM1221" s="1"/>
      <c r="GN1221" s="1"/>
      <c r="GO1221" s="1"/>
      <c r="GP1221" s="1"/>
      <c r="GQ1221" s="1"/>
      <c r="GR1221" s="1"/>
      <c r="GS1221" s="1"/>
      <c r="GT1221" s="1"/>
      <c r="GU1221" s="1"/>
      <c r="GV1221" s="1"/>
      <c r="GW1221" s="1"/>
    </row>
    <row r="1222" spans="1:205" s="4" customFormat="1">
      <c r="A1222" s="6"/>
      <c r="B1222" s="6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2"/>
      <c r="U1222" s="2"/>
      <c r="V1222" s="90"/>
      <c r="W1222" s="167"/>
      <c r="X1222" s="145"/>
      <c r="Y1222" s="90"/>
      <c r="Z1222" s="87"/>
      <c r="AA1222" s="87"/>
      <c r="AB1222" s="2"/>
      <c r="AC1222" s="2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  <c r="EG1222" s="1"/>
      <c r="EH1222" s="1"/>
      <c r="EI1222" s="1"/>
      <c r="EJ1222" s="1"/>
      <c r="EK1222" s="1"/>
      <c r="EL1222" s="1"/>
      <c r="EM1222" s="1"/>
      <c r="EN1222" s="1"/>
      <c r="EO1222" s="1"/>
      <c r="EP1222" s="1"/>
      <c r="EQ1222" s="1"/>
      <c r="ER1222" s="1"/>
      <c r="ES1222" s="1"/>
      <c r="ET1222" s="1"/>
      <c r="EU1222" s="1"/>
      <c r="EV1222" s="1"/>
      <c r="EW1222" s="1"/>
      <c r="EX1222" s="1"/>
      <c r="EY1222" s="1"/>
      <c r="EZ1222" s="1"/>
      <c r="FA1222" s="1"/>
      <c r="FB1222" s="1"/>
      <c r="FC1222" s="1"/>
      <c r="FD1222" s="1"/>
      <c r="FE1222" s="1"/>
      <c r="FF1222" s="1"/>
      <c r="FG1222" s="1"/>
      <c r="FH1222" s="1"/>
      <c r="FI1222" s="1"/>
      <c r="FJ1222" s="1"/>
      <c r="FK1222" s="1"/>
      <c r="FL1222" s="1"/>
      <c r="FM1222" s="1"/>
      <c r="FN1222" s="1"/>
      <c r="FO1222" s="1"/>
      <c r="FP1222" s="1"/>
      <c r="FQ1222" s="1"/>
      <c r="FR1222" s="1"/>
      <c r="FS1222" s="1"/>
      <c r="FT1222" s="1"/>
      <c r="FU1222" s="1"/>
      <c r="FV1222" s="1"/>
      <c r="FW1222" s="1"/>
      <c r="FX1222" s="1"/>
      <c r="FY1222" s="1"/>
      <c r="FZ1222" s="1"/>
      <c r="GA1222" s="1"/>
      <c r="GB1222" s="1"/>
      <c r="GC1222" s="1"/>
      <c r="GD1222" s="1"/>
      <c r="GE1222" s="1"/>
      <c r="GF1222" s="1"/>
      <c r="GG1222" s="1"/>
      <c r="GH1222" s="1"/>
      <c r="GI1222" s="1"/>
      <c r="GJ1222" s="1"/>
      <c r="GK1222" s="1"/>
      <c r="GL1222" s="1"/>
      <c r="GM1222" s="1"/>
      <c r="GN1222" s="1"/>
      <c r="GO1222" s="1"/>
      <c r="GP1222" s="1"/>
      <c r="GQ1222" s="1"/>
      <c r="GR1222" s="1"/>
      <c r="GS1222" s="1"/>
      <c r="GT1222" s="1"/>
      <c r="GU1222" s="1"/>
      <c r="GV1222" s="1"/>
      <c r="GW1222" s="1"/>
    </row>
    <row r="1223" spans="1:205" s="4" customFormat="1">
      <c r="A1223" s="6"/>
      <c r="B1223" s="6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2"/>
      <c r="U1223" s="2"/>
      <c r="V1223" s="90"/>
      <c r="W1223" s="167"/>
      <c r="X1223" s="145"/>
      <c r="Y1223" s="90"/>
      <c r="Z1223" s="87"/>
      <c r="AA1223" s="87"/>
      <c r="AB1223" s="2"/>
      <c r="AC1223" s="2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  <c r="EL1223" s="1"/>
      <c r="EM1223" s="1"/>
      <c r="EN1223" s="1"/>
      <c r="EO1223" s="1"/>
      <c r="EP1223" s="1"/>
      <c r="EQ1223" s="1"/>
      <c r="ER1223" s="1"/>
      <c r="ES1223" s="1"/>
      <c r="ET1223" s="1"/>
      <c r="EU1223" s="1"/>
      <c r="EV1223" s="1"/>
      <c r="EW1223" s="1"/>
      <c r="EX1223" s="1"/>
      <c r="EY1223" s="1"/>
      <c r="EZ1223" s="1"/>
      <c r="FA1223" s="1"/>
      <c r="FB1223" s="1"/>
      <c r="FC1223" s="1"/>
      <c r="FD1223" s="1"/>
      <c r="FE1223" s="1"/>
      <c r="FF1223" s="1"/>
      <c r="FG1223" s="1"/>
      <c r="FH1223" s="1"/>
      <c r="FI1223" s="1"/>
      <c r="FJ1223" s="1"/>
      <c r="FK1223" s="1"/>
      <c r="FL1223" s="1"/>
      <c r="FM1223" s="1"/>
      <c r="FN1223" s="1"/>
      <c r="FO1223" s="1"/>
      <c r="FP1223" s="1"/>
      <c r="FQ1223" s="1"/>
      <c r="FR1223" s="1"/>
      <c r="FS1223" s="1"/>
      <c r="FT1223" s="1"/>
      <c r="FU1223" s="1"/>
      <c r="FV1223" s="1"/>
      <c r="FW1223" s="1"/>
      <c r="FX1223" s="1"/>
      <c r="FY1223" s="1"/>
      <c r="FZ1223" s="1"/>
      <c r="GA1223" s="1"/>
      <c r="GB1223" s="1"/>
      <c r="GC1223" s="1"/>
      <c r="GD1223" s="1"/>
      <c r="GE1223" s="1"/>
      <c r="GF1223" s="1"/>
      <c r="GG1223" s="1"/>
      <c r="GH1223" s="1"/>
      <c r="GI1223" s="1"/>
      <c r="GJ1223" s="1"/>
      <c r="GK1223" s="1"/>
      <c r="GL1223" s="1"/>
      <c r="GM1223" s="1"/>
      <c r="GN1223" s="1"/>
      <c r="GO1223" s="1"/>
      <c r="GP1223" s="1"/>
      <c r="GQ1223" s="1"/>
      <c r="GR1223" s="1"/>
      <c r="GS1223" s="1"/>
      <c r="GT1223" s="1"/>
      <c r="GU1223" s="1"/>
      <c r="GV1223" s="1"/>
      <c r="GW1223" s="1"/>
    </row>
    <row r="1224" spans="1:205" s="4" customFormat="1">
      <c r="A1224" s="6"/>
      <c r="B1224" s="6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2"/>
      <c r="U1224" s="2"/>
      <c r="V1224" s="90"/>
      <c r="W1224" s="167"/>
      <c r="X1224" s="145"/>
      <c r="Y1224" s="90"/>
      <c r="Z1224" s="87"/>
      <c r="AA1224" s="87"/>
      <c r="AB1224" s="2"/>
      <c r="AC1224" s="2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"/>
      <c r="EK1224" s="1"/>
      <c r="EL1224" s="1"/>
      <c r="EM1224" s="1"/>
      <c r="EN1224" s="1"/>
      <c r="EO1224" s="1"/>
      <c r="EP1224" s="1"/>
      <c r="EQ1224" s="1"/>
      <c r="ER1224" s="1"/>
      <c r="ES1224" s="1"/>
      <c r="ET1224" s="1"/>
      <c r="EU1224" s="1"/>
      <c r="EV1224" s="1"/>
      <c r="EW1224" s="1"/>
      <c r="EX1224" s="1"/>
      <c r="EY1224" s="1"/>
      <c r="EZ1224" s="1"/>
      <c r="FA1224" s="1"/>
      <c r="FB1224" s="1"/>
      <c r="FC1224" s="1"/>
      <c r="FD1224" s="1"/>
      <c r="FE1224" s="1"/>
      <c r="FF1224" s="1"/>
      <c r="FG1224" s="1"/>
      <c r="FH1224" s="1"/>
      <c r="FI1224" s="1"/>
      <c r="FJ1224" s="1"/>
      <c r="FK1224" s="1"/>
      <c r="FL1224" s="1"/>
      <c r="FM1224" s="1"/>
      <c r="FN1224" s="1"/>
      <c r="FO1224" s="1"/>
      <c r="FP1224" s="1"/>
      <c r="FQ1224" s="1"/>
      <c r="FR1224" s="1"/>
      <c r="FS1224" s="1"/>
      <c r="FT1224" s="1"/>
      <c r="FU1224" s="1"/>
      <c r="FV1224" s="1"/>
      <c r="FW1224" s="1"/>
      <c r="FX1224" s="1"/>
      <c r="FY1224" s="1"/>
      <c r="FZ1224" s="1"/>
      <c r="GA1224" s="1"/>
      <c r="GB1224" s="1"/>
      <c r="GC1224" s="1"/>
      <c r="GD1224" s="1"/>
      <c r="GE1224" s="1"/>
      <c r="GF1224" s="1"/>
      <c r="GG1224" s="1"/>
      <c r="GH1224" s="1"/>
      <c r="GI1224" s="1"/>
      <c r="GJ1224" s="1"/>
      <c r="GK1224" s="1"/>
      <c r="GL1224" s="1"/>
      <c r="GM1224" s="1"/>
      <c r="GN1224" s="1"/>
      <c r="GO1224" s="1"/>
      <c r="GP1224" s="1"/>
      <c r="GQ1224" s="1"/>
      <c r="GR1224" s="1"/>
      <c r="GS1224" s="1"/>
      <c r="GT1224" s="1"/>
      <c r="GU1224" s="1"/>
      <c r="GV1224" s="1"/>
      <c r="GW1224" s="1"/>
    </row>
    <row r="1225" spans="1:205" s="4" customFormat="1">
      <c r="A1225" s="6"/>
      <c r="B1225" s="6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2"/>
      <c r="U1225" s="2"/>
      <c r="V1225" s="90"/>
      <c r="W1225" s="167"/>
      <c r="X1225" s="145"/>
      <c r="Y1225" s="90"/>
      <c r="Z1225" s="87"/>
      <c r="AA1225" s="87"/>
      <c r="AB1225" s="2"/>
      <c r="AC1225" s="2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"/>
      <c r="EK1225" s="1"/>
      <c r="EL1225" s="1"/>
      <c r="EM1225" s="1"/>
      <c r="EN1225" s="1"/>
      <c r="EO1225" s="1"/>
      <c r="EP1225" s="1"/>
      <c r="EQ1225" s="1"/>
      <c r="ER1225" s="1"/>
      <c r="ES1225" s="1"/>
      <c r="ET1225" s="1"/>
      <c r="EU1225" s="1"/>
      <c r="EV1225" s="1"/>
      <c r="EW1225" s="1"/>
      <c r="EX1225" s="1"/>
      <c r="EY1225" s="1"/>
      <c r="EZ1225" s="1"/>
      <c r="FA1225" s="1"/>
      <c r="FB1225" s="1"/>
      <c r="FC1225" s="1"/>
      <c r="FD1225" s="1"/>
      <c r="FE1225" s="1"/>
      <c r="FF1225" s="1"/>
      <c r="FG1225" s="1"/>
      <c r="FH1225" s="1"/>
      <c r="FI1225" s="1"/>
      <c r="FJ1225" s="1"/>
      <c r="FK1225" s="1"/>
      <c r="FL1225" s="1"/>
      <c r="FM1225" s="1"/>
      <c r="FN1225" s="1"/>
      <c r="FO1225" s="1"/>
      <c r="FP1225" s="1"/>
      <c r="FQ1225" s="1"/>
      <c r="FR1225" s="1"/>
      <c r="FS1225" s="1"/>
      <c r="FT1225" s="1"/>
      <c r="FU1225" s="1"/>
      <c r="FV1225" s="1"/>
      <c r="FW1225" s="1"/>
      <c r="FX1225" s="1"/>
      <c r="FY1225" s="1"/>
      <c r="FZ1225" s="1"/>
      <c r="GA1225" s="1"/>
      <c r="GB1225" s="1"/>
      <c r="GC1225" s="1"/>
      <c r="GD1225" s="1"/>
      <c r="GE1225" s="1"/>
      <c r="GF1225" s="1"/>
      <c r="GG1225" s="1"/>
      <c r="GH1225" s="1"/>
      <c r="GI1225" s="1"/>
      <c r="GJ1225" s="1"/>
      <c r="GK1225" s="1"/>
      <c r="GL1225" s="1"/>
      <c r="GM1225" s="1"/>
      <c r="GN1225" s="1"/>
      <c r="GO1225" s="1"/>
      <c r="GP1225" s="1"/>
      <c r="GQ1225" s="1"/>
      <c r="GR1225" s="1"/>
      <c r="GS1225" s="1"/>
      <c r="GT1225" s="1"/>
      <c r="GU1225" s="1"/>
      <c r="GV1225" s="1"/>
      <c r="GW1225" s="1"/>
    </row>
    <row r="1226" spans="1:205" s="4" customFormat="1">
      <c r="A1226" s="6"/>
      <c r="B1226" s="6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2"/>
      <c r="U1226" s="2"/>
      <c r="V1226" s="90"/>
      <c r="W1226" s="167"/>
      <c r="X1226" s="145"/>
      <c r="Y1226" s="90"/>
      <c r="Z1226" s="87"/>
      <c r="AA1226" s="87"/>
      <c r="AB1226" s="2"/>
      <c r="AC1226" s="2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"/>
      <c r="EK1226" s="1"/>
      <c r="EL1226" s="1"/>
      <c r="EM1226" s="1"/>
      <c r="EN1226" s="1"/>
      <c r="EO1226" s="1"/>
      <c r="EP1226" s="1"/>
      <c r="EQ1226" s="1"/>
      <c r="ER1226" s="1"/>
      <c r="ES1226" s="1"/>
      <c r="ET1226" s="1"/>
      <c r="EU1226" s="1"/>
      <c r="EV1226" s="1"/>
      <c r="EW1226" s="1"/>
      <c r="EX1226" s="1"/>
      <c r="EY1226" s="1"/>
      <c r="EZ1226" s="1"/>
      <c r="FA1226" s="1"/>
      <c r="FB1226" s="1"/>
      <c r="FC1226" s="1"/>
      <c r="FD1226" s="1"/>
      <c r="FE1226" s="1"/>
      <c r="FF1226" s="1"/>
      <c r="FG1226" s="1"/>
      <c r="FH1226" s="1"/>
      <c r="FI1226" s="1"/>
      <c r="FJ1226" s="1"/>
      <c r="FK1226" s="1"/>
      <c r="FL1226" s="1"/>
      <c r="FM1226" s="1"/>
      <c r="FN1226" s="1"/>
      <c r="FO1226" s="1"/>
      <c r="FP1226" s="1"/>
      <c r="FQ1226" s="1"/>
      <c r="FR1226" s="1"/>
      <c r="FS1226" s="1"/>
      <c r="FT1226" s="1"/>
      <c r="FU1226" s="1"/>
      <c r="FV1226" s="1"/>
      <c r="FW1226" s="1"/>
      <c r="FX1226" s="1"/>
      <c r="FY1226" s="1"/>
      <c r="FZ1226" s="1"/>
      <c r="GA1226" s="1"/>
      <c r="GB1226" s="1"/>
      <c r="GC1226" s="1"/>
      <c r="GD1226" s="1"/>
      <c r="GE1226" s="1"/>
      <c r="GF1226" s="1"/>
      <c r="GG1226" s="1"/>
      <c r="GH1226" s="1"/>
      <c r="GI1226" s="1"/>
      <c r="GJ1226" s="1"/>
      <c r="GK1226" s="1"/>
      <c r="GL1226" s="1"/>
      <c r="GM1226" s="1"/>
      <c r="GN1226" s="1"/>
      <c r="GO1226" s="1"/>
      <c r="GP1226" s="1"/>
      <c r="GQ1226" s="1"/>
      <c r="GR1226" s="1"/>
      <c r="GS1226" s="1"/>
      <c r="GT1226" s="1"/>
      <c r="GU1226" s="1"/>
      <c r="GV1226" s="1"/>
      <c r="GW1226" s="1"/>
    </row>
    <row r="1227" spans="1:205" s="4" customFormat="1">
      <c r="A1227" s="6"/>
      <c r="B1227" s="6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2"/>
      <c r="U1227" s="2"/>
      <c r="V1227" s="90"/>
      <c r="W1227" s="167"/>
      <c r="X1227" s="145"/>
      <c r="Y1227" s="90"/>
      <c r="Z1227" s="87"/>
      <c r="AA1227" s="87"/>
      <c r="AB1227" s="2"/>
      <c r="AC1227" s="2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"/>
      <c r="EK1227" s="1"/>
      <c r="EL1227" s="1"/>
      <c r="EM1227" s="1"/>
      <c r="EN1227" s="1"/>
      <c r="EO1227" s="1"/>
      <c r="EP1227" s="1"/>
      <c r="EQ1227" s="1"/>
      <c r="ER1227" s="1"/>
      <c r="ES1227" s="1"/>
      <c r="ET1227" s="1"/>
      <c r="EU1227" s="1"/>
      <c r="EV1227" s="1"/>
      <c r="EW1227" s="1"/>
      <c r="EX1227" s="1"/>
      <c r="EY1227" s="1"/>
      <c r="EZ1227" s="1"/>
      <c r="FA1227" s="1"/>
      <c r="FB1227" s="1"/>
      <c r="FC1227" s="1"/>
      <c r="FD1227" s="1"/>
      <c r="FE1227" s="1"/>
      <c r="FF1227" s="1"/>
      <c r="FG1227" s="1"/>
      <c r="FH1227" s="1"/>
      <c r="FI1227" s="1"/>
      <c r="FJ1227" s="1"/>
      <c r="FK1227" s="1"/>
      <c r="FL1227" s="1"/>
      <c r="FM1227" s="1"/>
      <c r="FN1227" s="1"/>
      <c r="FO1227" s="1"/>
      <c r="FP1227" s="1"/>
      <c r="FQ1227" s="1"/>
      <c r="FR1227" s="1"/>
      <c r="FS1227" s="1"/>
      <c r="FT1227" s="1"/>
      <c r="FU1227" s="1"/>
      <c r="FV1227" s="1"/>
      <c r="FW1227" s="1"/>
      <c r="FX1227" s="1"/>
      <c r="FY1227" s="1"/>
      <c r="FZ1227" s="1"/>
      <c r="GA1227" s="1"/>
      <c r="GB1227" s="1"/>
      <c r="GC1227" s="1"/>
      <c r="GD1227" s="1"/>
      <c r="GE1227" s="1"/>
      <c r="GF1227" s="1"/>
      <c r="GG1227" s="1"/>
      <c r="GH1227" s="1"/>
      <c r="GI1227" s="1"/>
      <c r="GJ1227" s="1"/>
      <c r="GK1227" s="1"/>
      <c r="GL1227" s="1"/>
      <c r="GM1227" s="1"/>
      <c r="GN1227" s="1"/>
      <c r="GO1227" s="1"/>
      <c r="GP1227" s="1"/>
      <c r="GQ1227" s="1"/>
      <c r="GR1227" s="1"/>
      <c r="GS1227" s="1"/>
      <c r="GT1227" s="1"/>
      <c r="GU1227" s="1"/>
      <c r="GV1227" s="1"/>
      <c r="GW1227" s="1"/>
    </row>
    <row r="1228" spans="1:205" s="4" customFormat="1">
      <c r="A1228" s="6"/>
      <c r="B1228" s="6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2"/>
      <c r="U1228" s="2"/>
      <c r="V1228" s="90"/>
      <c r="W1228" s="167"/>
      <c r="X1228" s="145"/>
      <c r="Y1228" s="90"/>
      <c r="Z1228" s="87"/>
      <c r="AA1228" s="87"/>
      <c r="AB1228" s="2"/>
      <c r="AC1228" s="2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  <c r="EG1228" s="1"/>
      <c r="EH1228" s="1"/>
      <c r="EI1228" s="1"/>
      <c r="EJ1228" s="1"/>
      <c r="EK1228" s="1"/>
      <c r="EL1228" s="1"/>
      <c r="EM1228" s="1"/>
      <c r="EN1228" s="1"/>
      <c r="EO1228" s="1"/>
      <c r="EP1228" s="1"/>
      <c r="EQ1228" s="1"/>
      <c r="ER1228" s="1"/>
      <c r="ES1228" s="1"/>
      <c r="ET1228" s="1"/>
      <c r="EU1228" s="1"/>
      <c r="EV1228" s="1"/>
      <c r="EW1228" s="1"/>
      <c r="EX1228" s="1"/>
      <c r="EY1228" s="1"/>
      <c r="EZ1228" s="1"/>
      <c r="FA1228" s="1"/>
      <c r="FB1228" s="1"/>
      <c r="FC1228" s="1"/>
      <c r="FD1228" s="1"/>
      <c r="FE1228" s="1"/>
      <c r="FF1228" s="1"/>
      <c r="FG1228" s="1"/>
      <c r="FH1228" s="1"/>
      <c r="FI1228" s="1"/>
      <c r="FJ1228" s="1"/>
      <c r="FK1228" s="1"/>
      <c r="FL1228" s="1"/>
      <c r="FM1228" s="1"/>
      <c r="FN1228" s="1"/>
      <c r="FO1228" s="1"/>
      <c r="FP1228" s="1"/>
      <c r="FQ1228" s="1"/>
      <c r="FR1228" s="1"/>
      <c r="FS1228" s="1"/>
      <c r="FT1228" s="1"/>
      <c r="FU1228" s="1"/>
      <c r="FV1228" s="1"/>
      <c r="FW1228" s="1"/>
      <c r="FX1228" s="1"/>
      <c r="FY1228" s="1"/>
      <c r="FZ1228" s="1"/>
      <c r="GA1228" s="1"/>
      <c r="GB1228" s="1"/>
      <c r="GC1228" s="1"/>
      <c r="GD1228" s="1"/>
      <c r="GE1228" s="1"/>
      <c r="GF1228" s="1"/>
      <c r="GG1228" s="1"/>
      <c r="GH1228" s="1"/>
      <c r="GI1228" s="1"/>
      <c r="GJ1228" s="1"/>
      <c r="GK1228" s="1"/>
      <c r="GL1228" s="1"/>
      <c r="GM1228" s="1"/>
      <c r="GN1228" s="1"/>
      <c r="GO1228" s="1"/>
      <c r="GP1228" s="1"/>
      <c r="GQ1228" s="1"/>
      <c r="GR1228" s="1"/>
      <c r="GS1228" s="1"/>
      <c r="GT1228" s="1"/>
      <c r="GU1228" s="1"/>
      <c r="GV1228" s="1"/>
      <c r="GW1228" s="1"/>
    </row>
    <row r="1229" spans="1:205" s="4" customFormat="1">
      <c r="A1229" s="6"/>
      <c r="B1229" s="6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2"/>
      <c r="U1229" s="2"/>
      <c r="V1229" s="90"/>
      <c r="W1229" s="167"/>
      <c r="X1229" s="145"/>
      <c r="Y1229" s="90"/>
      <c r="Z1229" s="87"/>
      <c r="AA1229" s="87"/>
      <c r="AB1229" s="2"/>
      <c r="AC1229" s="2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"/>
      <c r="EK1229" s="1"/>
      <c r="EL1229" s="1"/>
      <c r="EM1229" s="1"/>
      <c r="EN1229" s="1"/>
      <c r="EO1229" s="1"/>
      <c r="EP1229" s="1"/>
      <c r="EQ1229" s="1"/>
      <c r="ER1229" s="1"/>
      <c r="ES1229" s="1"/>
      <c r="ET1229" s="1"/>
      <c r="EU1229" s="1"/>
      <c r="EV1229" s="1"/>
      <c r="EW1229" s="1"/>
      <c r="EX1229" s="1"/>
      <c r="EY1229" s="1"/>
      <c r="EZ1229" s="1"/>
      <c r="FA1229" s="1"/>
      <c r="FB1229" s="1"/>
      <c r="FC1229" s="1"/>
      <c r="FD1229" s="1"/>
      <c r="FE1229" s="1"/>
      <c r="FF1229" s="1"/>
      <c r="FG1229" s="1"/>
      <c r="FH1229" s="1"/>
      <c r="FI1229" s="1"/>
      <c r="FJ1229" s="1"/>
      <c r="FK1229" s="1"/>
      <c r="FL1229" s="1"/>
      <c r="FM1229" s="1"/>
      <c r="FN1229" s="1"/>
      <c r="FO1229" s="1"/>
      <c r="FP1229" s="1"/>
      <c r="FQ1229" s="1"/>
      <c r="FR1229" s="1"/>
      <c r="FS1229" s="1"/>
      <c r="FT1229" s="1"/>
      <c r="FU1229" s="1"/>
      <c r="FV1229" s="1"/>
      <c r="FW1229" s="1"/>
      <c r="FX1229" s="1"/>
      <c r="FY1229" s="1"/>
      <c r="FZ1229" s="1"/>
      <c r="GA1229" s="1"/>
      <c r="GB1229" s="1"/>
      <c r="GC1229" s="1"/>
      <c r="GD1229" s="1"/>
      <c r="GE1229" s="1"/>
      <c r="GF1229" s="1"/>
      <c r="GG1229" s="1"/>
      <c r="GH1229" s="1"/>
      <c r="GI1229" s="1"/>
      <c r="GJ1229" s="1"/>
      <c r="GK1229" s="1"/>
      <c r="GL1229" s="1"/>
      <c r="GM1229" s="1"/>
      <c r="GN1229" s="1"/>
      <c r="GO1229" s="1"/>
      <c r="GP1229" s="1"/>
      <c r="GQ1229" s="1"/>
      <c r="GR1229" s="1"/>
      <c r="GS1229" s="1"/>
      <c r="GT1229" s="1"/>
      <c r="GU1229" s="1"/>
      <c r="GV1229" s="1"/>
      <c r="GW1229" s="1"/>
    </row>
    <row r="1230" spans="1:205" s="4" customFormat="1">
      <c r="A1230" s="6"/>
      <c r="B1230" s="6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2"/>
      <c r="U1230" s="2"/>
      <c r="V1230" s="90"/>
      <c r="W1230" s="167"/>
      <c r="X1230" s="145"/>
      <c r="Y1230" s="90"/>
      <c r="Z1230" s="87"/>
      <c r="AA1230" s="87"/>
      <c r="AB1230" s="2"/>
      <c r="AC1230" s="2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"/>
      <c r="EK1230" s="1"/>
      <c r="EL1230" s="1"/>
      <c r="EM1230" s="1"/>
      <c r="EN1230" s="1"/>
      <c r="EO1230" s="1"/>
      <c r="EP1230" s="1"/>
      <c r="EQ1230" s="1"/>
      <c r="ER1230" s="1"/>
      <c r="ES1230" s="1"/>
      <c r="ET1230" s="1"/>
      <c r="EU1230" s="1"/>
      <c r="EV1230" s="1"/>
      <c r="EW1230" s="1"/>
      <c r="EX1230" s="1"/>
      <c r="EY1230" s="1"/>
      <c r="EZ1230" s="1"/>
      <c r="FA1230" s="1"/>
      <c r="FB1230" s="1"/>
      <c r="FC1230" s="1"/>
      <c r="FD1230" s="1"/>
      <c r="FE1230" s="1"/>
      <c r="FF1230" s="1"/>
      <c r="FG1230" s="1"/>
      <c r="FH1230" s="1"/>
      <c r="FI1230" s="1"/>
      <c r="FJ1230" s="1"/>
      <c r="FK1230" s="1"/>
      <c r="FL1230" s="1"/>
      <c r="FM1230" s="1"/>
      <c r="FN1230" s="1"/>
      <c r="FO1230" s="1"/>
      <c r="FP1230" s="1"/>
      <c r="FQ1230" s="1"/>
      <c r="FR1230" s="1"/>
      <c r="FS1230" s="1"/>
      <c r="FT1230" s="1"/>
      <c r="FU1230" s="1"/>
      <c r="FV1230" s="1"/>
      <c r="FW1230" s="1"/>
      <c r="FX1230" s="1"/>
      <c r="FY1230" s="1"/>
      <c r="FZ1230" s="1"/>
      <c r="GA1230" s="1"/>
      <c r="GB1230" s="1"/>
      <c r="GC1230" s="1"/>
      <c r="GD1230" s="1"/>
      <c r="GE1230" s="1"/>
      <c r="GF1230" s="1"/>
      <c r="GG1230" s="1"/>
      <c r="GH1230" s="1"/>
      <c r="GI1230" s="1"/>
      <c r="GJ1230" s="1"/>
      <c r="GK1230" s="1"/>
      <c r="GL1230" s="1"/>
      <c r="GM1230" s="1"/>
      <c r="GN1230" s="1"/>
      <c r="GO1230" s="1"/>
      <c r="GP1230" s="1"/>
      <c r="GQ1230" s="1"/>
      <c r="GR1230" s="1"/>
      <c r="GS1230" s="1"/>
      <c r="GT1230" s="1"/>
      <c r="GU1230" s="1"/>
      <c r="GV1230" s="1"/>
      <c r="GW1230" s="1"/>
    </row>
    <row r="1231" spans="1:205" s="4" customFormat="1">
      <c r="A1231" s="6"/>
      <c r="B1231" s="6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2"/>
      <c r="U1231" s="2"/>
      <c r="V1231" s="90"/>
      <c r="W1231" s="167"/>
      <c r="X1231" s="145"/>
      <c r="Y1231" s="90"/>
      <c r="Z1231" s="87"/>
      <c r="AA1231" s="87"/>
      <c r="AB1231" s="2"/>
      <c r="AC1231" s="2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"/>
      <c r="EK1231" s="1"/>
      <c r="EL1231" s="1"/>
      <c r="EM1231" s="1"/>
      <c r="EN1231" s="1"/>
      <c r="EO1231" s="1"/>
      <c r="EP1231" s="1"/>
      <c r="EQ1231" s="1"/>
      <c r="ER1231" s="1"/>
      <c r="ES1231" s="1"/>
      <c r="ET1231" s="1"/>
      <c r="EU1231" s="1"/>
      <c r="EV1231" s="1"/>
      <c r="EW1231" s="1"/>
      <c r="EX1231" s="1"/>
      <c r="EY1231" s="1"/>
      <c r="EZ1231" s="1"/>
      <c r="FA1231" s="1"/>
      <c r="FB1231" s="1"/>
      <c r="FC1231" s="1"/>
      <c r="FD1231" s="1"/>
      <c r="FE1231" s="1"/>
      <c r="FF1231" s="1"/>
      <c r="FG1231" s="1"/>
      <c r="FH1231" s="1"/>
      <c r="FI1231" s="1"/>
      <c r="FJ1231" s="1"/>
      <c r="FK1231" s="1"/>
      <c r="FL1231" s="1"/>
      <c r="FM1231" s="1"/>
      <c r="FN1231" s="1"/>
      <c r="FO1231" s="1"/>
      <c r="FP1231" s="1"/>
      <c r="FQ1231" s="1"/>
      <c r="FR1231" s="1"/>
      <c r="FS1231" s="1"/>
      <c r="FT1231" s="1"/>
      <c r="FU1231" s="1"/>
      <c r="FV1231" s="1"/>
      <c r="FW1231" s="1"/>
      <c r="FX1231" s="1"/>
      <c r="FY1231" s="1"/>
      <c r="FZ1231" s="1"/>
      <c r="GA1231" s="1"/>
      <c r="GB1231" s="1"/>
      <c r="GC1231" s="1"/>
      <c r="GD1231" s="1"/>
      <c r="GE1231" s="1"/>
      <c r="GF1231" s="1"/>
      <c r="GG1231" s="1"/>
      <c r="GH1231" s="1"/>
      <c r="GI1231" s="1"/>
      <c r="GJ1231" s="1"/>
      <c r="GK1231" s="1"/>
      <c r="GL1231" s="1"/>
      <c r="GM1231" s="1"/>
      <c r="GN1231" s="1"/>
      <c r="GO1231" s="1"/>
      <c r="GP1231" s="1"/>
      <c r="GQ1231" s="1"/>
      <c r="GR1231" s="1"/>
      <c r="GS1231" s="1"/>
      <c r="GT1231" s="1"/>
      <c r="GU1231" s="1"/>
      <c r="GV1231" s="1"/>
      <c r="GW1231" s="1"/>
    </row>
    <row r="1232" spans="1:205" s="4" customFormat="1">
      <c r="A1232" s="6"/>
      <c r="B1232" s="6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2"/>
      <c r="U1232" s="2"/>
      <c r="V1232" s="90"/>
      <c r="W1232" s="167"/>
      <c r="X1232" s="145"/>
      <c r="Y1232" s="90"/>
      <c r="Z1232" s="87"/>
      <c r="AA1232" s="87"/>
      <c r="AB1232" s="2"/>
      <c r="AC1232" s="2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  <c r="EG1232" s="1"/>
      <c r="EH1232" s="1"/>
      <c r="EI1232" s="1"/>
      <c r="EJ1232" s="1"/>
      <c r="EK1232" s="1"/>
      <c r="EL1232" s="1"/>
      <c r="EM1232" s="1"/>
      <c r="EN1232" s="1"/>
      <c r="EO1232" s="1"/>
      <c r="EP1232" s="1"/>
      <c r="EQ1232" s="1"/>
      <c r="ER1232" s="1"/>
      <c r="ES1232" s="1"/>
      <c r="ET1232" s="1"/>
      <c r="EU1232" s="1"/>
      <c r="EV1232" s="1"/>
      <c r="EW1232" s="1"/>
      <c r="EX1232" s="1"/>
      <c r="EY1232" s="1"/>
      <c r="EZ1232" s="1"/>
      <c r="FA1232" s="1"/>
      <c r="FB1232" s="1"/>
      <c r="FC1232" s="1"/>
      <c r="FD1232" s="1"/>
      <c r="FE1232" s="1"/>
      <c r="FF1232" s="1"/>
      <c r="FG1232" s="1"/>
      <c r="FH1232" s="1"/>
      <c r="FI1232" s="1"/>
      <c r="FJ1232" s="1"/>
      <c r="FK1232" s="1"/>
      <c r="FL1232" s="1"/>
      <c r="FM1232" s="1"/>
      <c r="FN1232" s="1"/>
      <c r="FO1232" s="1"/>
      <c r="FP1232" s="1"/>
      <c r="FQ1232" s="1"/>
      <c r="FR1232" s="1"/>
      <c r="FS1232" s="1"/>
      <c r="FT1232" s="1"/>
      <c r="FU1232" s="1"/>
      <c r="FV1232" s="1"/>
      <c r="FW1232" s="1"/>
      <c r="FX1232" s="1"/>
      <c r="FY1232" s="1"/>
      <c r="FZ1232" s="1"/>
      <c r="GA1232" s="1"/>
      <c r="GB1232" s="1"/>
      <c r="GC1232" s="1"/>
      <c r="GD1232" s="1"/>
      <c r="GE1232" s="1"/>
      <c r="GF1232" s="1"/>
      <c r="GG1232" s="1"/>
      <c r="GH1232" s="1"/>
      <c r="GI1232" s="1"/>
      <c r="GJ1232" s="1"/>
      <c r="GK1232" s="1"/>
      <c r="GL1232" s="1"/>
      <c r="GM1232" s="1"/>
      <c r="GN1232" s="1"/>
      <c r="GO1232" s="1"/>
      <c r="GP1232" s="1"/>
      <c r="GQ1232" s="1"/>
      <c r="GR1232" s="1"/>
      <c r="GS1232" s="1"/>
      <c r="GT1232" s="1"/>
      <c r="GU1232" s="1"/>
      <c r="GV1232" s="1"/>
      <c r="GW1232" s="1"/>
    </row>
    <row r="1233" spans="1:205" s="4" customFormat="1">
      <c r="A1233" s="6"/>
      <c r="B1233" s="6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2"/>
      <c r="U1233" s="2"/>
      <c r="V1233" s="90"/>
      <c r="W1233" s="167"/>
      <c r="X1233" s="145"/>
      <c r="Y1233" s="90"/>
      <c r="Z1233" s="87"/>
      <c r="AA1233" s="87"/>
      <c r="AB1233" s="2"/>
      <c r="AC1233" s="2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  <c r="EG1233" s="1"/>
      <c r="EH1233" s="1"/>
      <c r="EI1233" s="1"/>
      <c r="EJ1233" s="1"/>
      <c r="EK1233" s="1"/>
      <c r="EL1233" s="1"/>
      <c r="EM1233" s="1"/>
      <c r="EN1233" s="1"/>
      <c r="EO1233" s="1"/>
      <c r="EP1233" s="1"/>
      <c r="EQ1233" s="1"/>
      <c r="ER1233" s="1"/>
      <c r="ES1233" s="1"/>
      <c r="ET1233" s="1"/>
      <c r="EU1233" s="1"/>
      <c r="EV1233" s="1"/>
      <c r="EW1233" s="1"/>
      <c r="EX1233" s="1"/>
      <c r="EY1233" s="1"/>
      <c r="EZ1233" s="1"/>
      <c r="FA1233" s="1"/>
      <c r="FB1233" s="1"/>
      <c r="FC1233" s="1"/>
      <c r="FD1233" s="1"/>
      <c r="FE1233" s="1"/>
      <c r="FF1233" s="1"/>
      <c r="FG1233" s="1"/>
      <c r="FH1233" s="1"/>
      <c r="FI1233" s="1"/>
      <c r="FJ1233" s="1"/>
      <c r="FK1233" s="1"/>
      <c r="FL1233" s="1"/>
      <c r="FM1233" s="1"/>
      <c r="FN1233" s="1"/>
      <c r="FO1233" s="1"/>
      <c r="FP1233" s="1"/>
      <c r="FQ1233" s="1"/>
      <c r="FR1233" s="1"/>
      <c r="FS1233" s="1"/>
      <c r="FT1233" s="1"/>
      <c r="FU1233" s="1"/>
      <c r="FV1233" s="1"/>
      <c r="FW1233" s="1"/>
      <c r="FX1233" s="1"/>
      <c r="FY1233" s="1"/>
      <c r="FZ1233" s="1"/>
      <c r="GA1233" s="1"/>
      <c r="GB1233" s="1"/>
      <c r="GC1233" s="1"/>
      <c r="GD1233" s="1"/>
      <c r="GE1233" s="1"/>
      <c r="GF1233" s="1"/>
      <c r="GG1233" s="1"/>
      <c r="GH1233" s="1"/>
      <c r="GI1233" s="1"/>
      <c r="GJ1233" s="1"/>
      <c r="GK1233" s="1"/>
      <c r="GL1233" s="1"/>
      <c r="GM1233" s="1"/>
      <c r="GN1233" s="1"/>
      <c r="GO1233" s="1"/>
      <c r="GP1233" s="1"/>
      <c r="GQ1233" s="1"/>
      <c r="GR1233" s="1"/>
      <c r="GS1233" s="1"/>
      <c r="GT1233" s="1"/>
      <c r="GU1233" s="1"/>
      <c r="GV1233" s="1"/>
      <c r="GW1233" s="1"/>
    </row>
    <row r="1234" spans="1:205" s="4" customFormat="1">
      <c r="A1234" s="6"/>
      <c r="B1234" s="6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2"/>
      <c r="U1234" s="2"/>
      <c r="V1234" s="90"/>
      <c r="W1234" s="167"/>
      <c r="X1234" s="145"/>
      <c r="Y1234" s="90"/>
      <c r="Z1234" s="87"/>
      <c r="AA1234" s="87"/>
      <c r="AB1234" s="2"/>
      <c r="AC1234" s="2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  <c r="EG1234" s="1"/>
      <c r="EH1234" s="1"/>
      <c r="EI1234" s="1"/>
      <c r="EJ1234" s="1"/>
      <c r="EK1234" s="1"/>
      <c r="EL1234" s="1"/>
      <c r="EM1234" s="1"/>
      <c r="EN1234" s="1"/>
      <c r="EO1234" s="1"/>
      <c r="EP1234" s="1"/>
      <c r="EQ1234" s="1"/>
      <c r="ER1234" s="1"/>
      <c r="ES1234" s="1"/>
      <c r="ET1234" s="1"/>
      <c r="EU1234" s="1"/>
      <c r="EV1234" s="1"/>
      <c r="EW1234" s="1"/>
      <c r="EX1234" s="1"/>
      <c r="EY1234" s="1"/>
      <c r="EZ1234" s="1"/>
      <c r="FA1234" s="1"/>
      <c r="FB1234" s="1"/>
      <c r="FC1234" s="1"/>
      <c r="FD1234" s="1"/>
      <c r="FE1234" s="1"/>
      <c r="FF1234" s="1"/>
      <c r="FG1234" s="1"/>
      <c r="FH1234" s="1"/>
      <c r="FI1234" s="1"/>
      <c r="FJ1234" s="1"/>
      <c r="FK1234" s="1"/>
      <c r="FL1234" s="1"/>
      <c r="FM1234" s="1"/>
      <c r="FN1234" s="1"/>
      <c r="FO1234" s="1"/>
      <c r="FP1234" s="1"/>
      <c r="FQ1234" s="1"/>
      <c r="FR1234" s="1"/>
      <c r="FS1234" s="1"/>
      <c r="FT1234" s="1"/>
      <c r="FU1234" s="1"/>
      <c r="FV1234" s="1"/>
      <c r="FW1234" s="1"/>
      <c r="FX1234" s="1"/>
      <c r="FY1234" s="1"/>
      <c r="FZ1234" s="1"/>
      <c r="GA1234" s="1"/>
      <c r="GB1234" s="1"/>
      <c r="GC1234" s="1"/>
      <c r="GD1234" s="1"/>
      <c r="GE1234" s="1"/>
      <c r="GF1234" s="1"/>
      <c r="GG1234" s="1"/>
      <c r="GH1234" s="1"/>
      <c r="GI1234" s="1"/>
      <c r="GJ1234" s="1"/>
      <c r="GK1234" s="1"/>
      <c r="GL1234" s="1"/>
      <c r="GM1234" s="1"/>
      <c r="GN1234" s="1"/>
      <c r="GO1234" s="1"/>
      <c r="GP1234" s="1"/>
      <c r="GQ1234" s="1"/>
      <c r="GR1234" s="1"/>
      <c r="GS1234" s="1"/>
      <c r="GT1234" s="1"/>
      <c r="GU1234" s="1"/>
      <c r="GV1234" s="1"/>
      <c r="GW1234" s="1"/>
    </row>
    <row r="1235" spans="1:205" s="4" customFormat="1">
      <c r="A1235" s="6"/>
      <c r="B1235" s="6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2"/>
      <c r="U1235" s="2"/>
      <c r="V1235" s="90"/>
      <c r="W1235" s="167"/>
      <c r="X1235" s="145"/>
      <c r="Y1235" s="90"/>
      <c r="Z1235" s="87"/>
      <c r="AA1235" s="87"/>
      <c r="AB1235" s="2"/>
      <c r="AC1235" s="2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  <c r="EG1235" s="1"/>
      <c r="EH1235" s="1"/>
      <c r="EI1235" s="1"/>
      <c r="EJ1235" s="1"/>
      <c r="EK1235" s="1"/>
      <c r="EL1235" s="1"/>
      <c r="EM1235" s="1"/>
      <c r="EN1235" s="1"/>
      <c r="EO1235" s="1"/>
      <c r="EP1235" s="1"/>
      <c r="EQ1235" s="1"/>
      <c r="ER1235" s="1"/>
      <c r="ES1235" s="1"/>
      <c r="ET1235" s="1"/>
      <c r="EU1235" s="1"/>
      <c r="EV1235" s="1"/>
      <c r="EW1235" s="1"/>
      <c r="EX1235" s="1"/>
      <c r="EY1235" s="1"/>
      <c r="EZ1235" s="1"/>
      <c r="FA1235" s="1"/>
      <c r="FB1235" s="1"/>
      <c r="FC1235" s="1"/>
      <c r="FD1235" s="1"/>
      <c r="FE1235" s="1"/>
      <c r="FF1235" s="1"/>
      <c r="FG1235" s="1"/>
      <c r="FH1235" s="1"/>
      <c r="FI1235" s="1"/>
      <c r="FJ1235" s="1"/>
      <c r="FK1235" s="1"/>
      <c r="FL1235" s="1"/>
      <c r="FM1235" s="1"/>
      <c r="FN1235" s="1"/>
      <c r="FO1235" s="1"/>
      <c r="FP1235" s="1"/>
      <c r="FQ1235" s="1"/>
      <c r="FR1235" s="1"/>
      <c r="FS1235" s="1"/>
      <c r="FT1235" s="1"/>
      <c r="FU1235" s="1"/>
      <c r="FV1235" s="1"/>
      <c r="FW1235" s="1"/>
      <c r="FX1235" s="1"/>
      <c r="FY1235" s="1"/>
      <c r="FZ1235" s="1"/>
      <c r="GA1235" s="1"/>
      <c r="GB1235" s="1"/>
      <c r="GC1235" s="1"/>
      <c r="GD1235" s="1"/>
      <c r="GE1235" s="1"/>
      <c r="GF1235" s="1"/>
      <c r="GG1235" s="1"/>
      <c r="GH1235" s="1"/>
      <c r="GI1235" s="1"/>
      <c r="GJ1235" s="1"/>
      <c r="GK1235" s="1"/>
      <c r="GL1235" s="1"/>
      <c r="GM1235" s="1"/>
      <c r="GN1235" s="1"/>
      <c r="GO1235" s="1"/>
      <c r="GP1235" s="1"/>
      <c r="GQ1235" s="1"/>
      <c r="GR1235" s="1"/>
      <c r="GS1235" s="1"/>
      <c r="GT1235" s="1"/>
      <c r="GU1235" s="1"/>
      <c r="GV1235" s="1"/>
      <c r="GW1235" s="1"/>
    </row>
    <row r="1236" spans="1:205" s="4" customFormat="1">
      <c r="A1236" s="6"/>
      <c r="B1236" s="6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2"/>
      <c r="U1236" s="2"/>
      <c r="V1236" s="90"/>
      <c r="W1236" s="167"/>
      <c r="X1236" s="145"/>
      <c r="Y1236" s="90"/>
      <c r="Z1236" s="87"/>
      <c r="AA1236" s="87"/>
      <c r="AB1236" s="2"/>
      <c r="AC1236" s="2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  <c r="EG1236" s="1"/>
      <c r="EH1236" s="1"/>
      <c r="EI1236" s="1"/>
      <c r="EJ1236" s="1"/>
      <c r="EK1236" s="1"/>
      <c r="EL1236" s="1"/>
      <c r="EM1236" s="1"/>
      <c r="EN1236" s="1"/>
      <c r="EO1236" s="1"/>
      <c r="EP1236" s="1"/>
      <c r="EQ1236" s="1"/>
      <c r="ER1236" s="1"/>
      <c r="ES1236" s="1"/>
      <c r="ET1236" s="1"/>
      <c r="EU1236" s="1"/>
      <c r="EV1236" s="1"/>
      <c r="EW1236" s="1"/>
      <c r="EX1236" s="1"/>
      <c r="EY1236" s="1"/>
      <c r="EZ1236" s="1"/>
      <c r="FA1236" s="1"/>
      <c r="FB1236" s="1"/>
      <c r="FC1236" s="1"/>
      <c r="FD1236" s="1"/>
      <c r="FE1236" s="1"/>
      <c r="FF1236" s="1"/>
      <c r="FG1236" s="1"/>
      <c r="FH1236" s="1"/>
      <c r="FI1236" s="1"/>
      <c r="FJ1236" s="1"/>
      <c r="FK1236" s="1"/>
      <c r="FL1236" s="1"/>
      <c r="FM1236" s="1"/>
      <c r="FN1236" s="1"/>
      <c r="FO1236" s="1"/>
      <c r="FP1236" s="1"/>
      <c r="FQ1236" s="1"/>
      <c r="FR1236" s="1"/>
      <c r="FS1236" s="1"/>
      <c r="FT1236" s="1"/>
      <c r="FU1236" s="1"/>
      <c r="FV1236" s="1"/>
      <c r="FW1236" s="1"/>
      <c r="FX1236" s="1"/>
      <c r="FY1236" s="1"/>
      <c r="FZ1236" s="1"/>
      <c r="GA1236" s="1"/>
      <c r="GB1236" s="1"/>
      <c r="GC1236" s="1"/>
      <c r="GD1236" s="1"/>
      <c r="GE1236" s="1"/>
      <c r="GF1236" s="1"/>
      <c r="GG1236" s="1"/>
      <c r="GH1236" s="1"/>
      <c r="GI1236" s="1"/>
      <c r="GJ1236" s="1"/>
      <c r="GK1236" s="1"/>
      <c r="GL1236" s="1"/>
      <c r="GM1236" s="1"/>
      <c r="GN1236" s="1"/>
      <c r="GO1236" s="1"/>
      <c r="GP1236" s="1"/>
      <c r="GQ1236" s="1"/>
      <c r="GR1236" s="1"/>
      <c r="GS1236" s="1"/>
      <c r="GT1236" s="1"/>
      <c r="GU1236" s="1"/>
      <c r="GV1236" s="1"/>
      <c r="GW1236" s="1"/>
    </row>
    <row r="1237" spans="1:205" s="4" customFormat="1">
      <c r="A1237" s="6"/>
      <c r="B1237" s="6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2"/>
      <c r="U1237" s="2"/>
      <c r="V1237" s="90"/>
      <c r="W1237" s="167"/>
      <c r="X1237" s="145"/>
      <c r="Y1237" s="90"/>
      <c r="Z1237" s="87"/>
      <c r="AA1237" s="87"/>
      <c r="AB1237" s="2"/>
      <c r="AC1237" s="2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  <c r="EG1237" s="1"/>
      <c r="EH1237" s="1"/>
      <c r="EI1237" s="1"/>
      <c r="EJ1237" s="1"/>
      <c r="EK1237" s="1"/>
      <c r="EL1237" s="1"/>
      <c r="EM1237" s="1"/>
      <c r="EN1237" s="1"/>
      <c r="EO1237" s="1"/>
      <c r="EP1237" s="1"/>
      <c r="EQ1237" s="1"/>
      <c r="ER1237" s="1"/>
      <c r="ES1237" s="1"/>
      <c r="ET1237" s="1"/>
      <c r="EU1237" s="1"/>
      <c r="EV1237" s="1"/>
      <c r="EW1237" s="1"/>
      <c r="EX1237" s="1"/>
      <c r="EY1237" s="1"/>
      <c r="EZ1237" s="1"/>
      <c r="FA1237" s="1"/>
      <c r="FB1237" s="1"/>
      <c r="FC1237" s="1"/>
      <c r="FD1237" s="1"/>
      <c r="FE1237" s="1"/>
      <c r="FF1237" s="1"/>
      <c r="FG1237" s="1"/>
      <c r="FH1237" s="1"/>
      <c r="FI1237" s="1"/>
      <c r="FJ1237" s="1"/>
      <c r="FK1237" s="1"/>
      <c r="FL1237" s="1"/>
      <c r="FM1237" s="1"/>
      <c r="FN1237" s="1"/>
      <c r="FO1237" s="1"/>
      <c r="FP1237" s="1"/>
      <c r="FQ1237" s="1"/>
      <c r="FR1237" s="1"/>
      <c r="FS1237" s="1"/>
      <c r="FT1237" s="1"/>
      <c r="FU1237" s="1"/>
      <c r="FV1237" s="1"/>
      <c r="FW1237" s="1"/>
      <c r="FX1237" s="1"/>
      <c r="FY1237" s="1"/>
      <c r="FZ1237" s="1"/>
      <c r="GA1237" s="1"/>
      <c r="GB1237" s="1"/>
      <c r="GC1237" s="1"/>
      <c r="GD1237" s="1"/>
      <c r="GE1237" s="1"/>
      <c r="GF1237" s="1"/>
      <c r="GG1237" s="1"/>
      <c r="GH1237" s="1"/>
      <c r="GI1237" s="1"/>
      <c r="GJ1237" s="1"/>
      <c r="GK1237" s="1"/>
      <c r="GL1237" s="1"/>
      <c r="GM1237" s="1"/>
      <c r="GN1237" s="1"/>
      <c r="GO1237" s="1"/>
      <c r="GP1237" s="1"/>
      <c r="GQ1237" s="1"/>
      <c r="GR1237" s="1"/>
      <c r="GS1237" s="1"/>
      <c r="GT1237" s="1"/>
      <c r="GU1237" s="1"/>
      <c r="GV1237" s="1"/>
      <c r="GW1237" s="1"/>
    </row>
    <row r="1238" spans="1:205" s="4" customFormat="1">
      <c r="A1238" s="6"/>
      <c r="B1238" s="6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2"/>
      <c r="U1238" s="2"/>
      <c r="V1238" s="90"/>
      <c r="W1238" s="167"/>
      <c r="X1238" s="145"/>
      <c r="Y1238" s="90"/>
      <c r="Z1238" s="87"/>
      <c r="AA1238" s="87"/>
      <c r="AB1238" s="2"/>
      <c r="AC1238" s="2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  <c r="EG1238" s="1"/>
      <c r="EH1238" s="1"/>
      <c r="EI1238" s="1"/>
      <c r="EJ1238" s="1"/>
      <c r="EK1238" s="1"/>
      <c r="EL1238" s="1"/>
      <c r="EM1238" s="1"/>
      <c r="EN1238" s="1"/>
      <c r="EO1238" s="1"/>
      <c r="EP1238" s="1"/>
      <c r="EQ1238" s="1"/>
      <c r="ER1238" s="1"/>
      <c r="ES1238" s="1"/>
      <c r="ET1238" s="1"/>
      <c r="EU1238" s="1"/>
      <c r="EV1238" s="1"/>
      <c r="EW1238" s="1"/>
      <c r="EX1238" s="1"/>
      <c r="EY1238" s="1"/>
      <c r="EZ1238" s="1"/>
      <c r="FA1238" s="1"/>
      <c r="FB1238" s="1"/>
      <c r="FC1238" s="1"/>
      <c r="FD1238" s="1"/>
      <c r="FE1238" s="1"/>
      <c r="FF1238" s="1"/>
      <c r="FG1238" s="1"/>
      <c r="FH1238" s="1"/>
      <c r="FI1238" s="1"/>
      <c r="FJ1238" s="1"/>
      <c r="FK1238" s="1"/>
      <c r="FL1238" s="1"/>
      <c r="FM1238" s="1"/>
      <c r="FN1238" s="1"/>
      <c r="FO1238" s="1"/>
      <c r="FP1238" s="1"/>
      <c r="FQ1238" s="1"/>
      <c r="FR1238" s="1"/>
      <c r="FS1238" s="1"/>
      <c r="FT1238" s="1"/>
      <c r="FU1238" s="1"/>
      <c r="FV1238" s="1"/>
      <c r="FW1238" s="1"/>
      <c r="FX1238" s="1"/>
      <c r="FY1238" s="1"/>
      <c r="FZ1238" s="1"/>
      <c r="GA1238" s="1"/>
      <c r="GB1238" s="1"/>
      <c r="GC1238" s="1"/>
      <c r="GD1238" s="1"/>
      <c r="GE1238" s="1"/>
      <c r="GF1238" s="1"/>
      <c r="GG1238" s="1"/>
      <c r="GH1238" s="1"/>
      <c r="GI1238" s="1"/>
      <c r="GJ1238" s="1"/>
      <c r="GK1238" s="1"/>
      <c r="GL1238" s="1"/>
      <c r="GM1238" s="1"/>
      <c r="GN1238" s="1"/>
      <c r="GO1238" s="1"/>
      <c r="GP1238" s="1"/>
      <c r="GQ1238" s="1"/>
      <c r="GR1238" s="1"/>
      <c r="GS1238" s="1"/>
      <c r="GT1238" s="1"/>
      <c r="GU1238" s="1"/>
      <c r="GV1238" s="1"/>
      <c r="GW1238" s="1"/>
    </row>
    <row r="1239" spans="1:205" s="4" customFormat="1">
      <c r="A1239" s="6"/>
      <c r="B1239" s="6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2"/>
      <c r="U1239" s="2"/>
      <c r="V1239" s="90"/>
      <c r="W1239" s="167"/>
      <c r="X1239" s="145"/>
      <c r="Y1239" s="90"/>
      <c r="Z1239" s="87"/>
      <c r="AA1239" s="87"/>
      <c r="AB1239" s="2"/>
      <c r="AC1239" s="2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  <c r="EG1239" s="1"/>
      <c r="EH1239" s="1"/>
      <c r="EI1239" s="1"/>
      <c r="EJ1239" s="1"/>
      <c r="EK1239" s="1"/>
      <c r="EL1239" s="1"/>
      <c r="EM1239" s="1"/>
      <c r="EN1239" s="1"/>
      <c r="EO1239" s="1"/>
      <c r="EP1239" s="1"/>
      <c r="EQ1239" s="1"/>
      <c r="ER1239" s="1"/>
      <c r="ES1239" s="1"/>
      <c r="ET1239" s="1"/>
      <c r="EU1239" s="1"/>
      <c r="EV1239" s="1"/>
      <c r="EW1239" s="1"/>
      <c r="EX1239" s="1"/>
      <c r="EY1239" s="1"/>
      <c r="EZ1239" s="1"/>
      <c r="FA1239" s="1"/>
      <c r="FB1239" s="1"/>
      <c r="FC1239" s="1"/>
      <c r="FD1239" s="1"/>
      <c r="FE1239" s="1"/>
      <c r="FF1239" s="1"/>
      <c r="FG1239" s="1"/>
      <c r="FH1239" s="1"/>
      <c r="FI1239" s="1"/>
      <c r="FJ1239" s="1"/>
      <c r="FK1239" s="1"/>
      <c r="FL1239" s="1"/>
      <c r="FM1239" s="1"/>
      <c r="FN1239" s="1"/>
      <c r="FO1239" s="1"/>
      <c r="FP1239" s="1"/>
      <c r="FQ1239" s="1"/>
      <c r="FR1239" s="1"/>
      <c r="FS1239" s="1"/>
      <c r="FT1239" s="1"/>
      <c r="FU1239" s="1"/>
      <c r="FV1239" s="1"/>
      <c r="FW1239" s="1"/>
      <c r="FX1239" s="1"/>
      <c r="FY1239" s="1"/>
      <c r="FZ1239" s="1"/>
      <c r="GA1239" s="1"/>
      <c r="GB1239" s="1"/>
      <c r="GC1239" s="1"/>
      <c r="GD1239" s="1"/>
      <c r="GE1239" s="1"/>
      <c r="GF1239" s="1"/>
      <c r="GG1239" s="1"/>
      <c r="GH1239" s="1"/>
      <c r="GI1239" s="1"/>
      <c r="GJ1239" s="1"/>
      <c r="GK1239" s="1"/>
      <c r="GL1239" s="1"/>
      <c r="GM1239" s="1"/>
      <c r="GN1239" s="1"/>
      <c r="GO1239" s="1"/>
      <c r="GP1239" s="1"/>
      <c r="GQ1239" s="1"/>
      <c r="GR1239" s="1"/>
      <c r="GS1239" s="1"/>
      <c r="GT1239" s="1"/>
      <c r="GU1239" s="1"/>
      <c r="GV1239" s="1"/>
      <c r="GW1239" s="1"/>
    </row>
    <row r="1240" spans="1:205" s="4" customFormat="1">
      <c r="A1240" s="6"/>
      <c r="B1240" s="6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2"/>
      <c r="U1240" s="2"/>
      <c r="V1240" s="90"/>
      <c r="W1240" s="167"/>
      <c r="X1240" s="145"/>
      <c r="Y1240" s="90"/>
      <c r="Z1240" s="87"/>
      <c r="AA1240" s="87"/>
      <c r="AB1240" s="2"/>
      <c r="AC1240" s="2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  <c r="EG1240" s="1"/>
      <c r="EH1240" s="1"/>
      <c r="EI1240" s="1"/>
      <c r="EJ1240" s="1"/>
      <c r="EK1240" s="1"/>
      <c r="EL1240" s="1"/>
      <c r="EM1240" s="1"/>
      <c r="EN1240" s="1"/>
      <c r="EO1240" s="1"/>
      <c r="EP1240" s="1"/>
      <c r="EQ1240" s="1"/>
      <c r="ER1240" s="1"/>
      <c r="ES1240" s="1"/>
      <c r="ET1240" s="1"/>
      <c r="EU1240" s="1"/>
      <c r="EV1240" s="1"/>
      <c r="EW1240" s="1"/>
      <c r="EX1240" s="1"/>
      <c r="EY1240" s="1"/>
      <c r="EZ1240" s="1"/>
      <c r="FA1240" s="1"/>
      <c r="FB1240" s="1"/>
      <c r="FC1240" s="1"/>
      <c r="FD1240" s="1"/>
      <c r="FE1240" s="1"/>
      <c r="FF1240" s="1"/>
      <c r="FG1240" s="1"/>
      <c r="FH1240" s="1"/>
      <c r="FI1240" s="1"/>
      <c r="FJ1240" s="1"/>
      <c r="FK1240" s="1"/>
      <c r="FL1240" s="1"/>
      <c r="FM1240" s="1"/>
      <c r="FN1240" s="1"/>
      <c r="FO1240" s="1"/>
      <c r="FP1240" s="1"/>
      <c r="FQ1240" s="1"/>
      <c r="FR1240" s="1"/>
      <c r="FS1240" s="1"/>
      <c r="FT1240" s="1"/>
      <c r="FU1240" s="1"/>
      <c r="FV1240" s="1"/>
      <c r="FW1240" s="1"/>
      <c r="FX1240" s="1"/>
      <c r="FY1240" s="1"/>
      <c r="FZ1240" s="1"/>
      <c r="GA1240" s="1"/>
      <c r="GB1240" s="1"/>
      <c r="GC1240" s="1"/>
      <c r="GD1240" s="1"/>
      <c r="GE1240" s="1"/>
      <c r="GF1240" s="1"/>
      <c r="GG1240" s="1"/>
      <c r="GH1240" s="1"/>
      <c r="GI1240" s="1"/>
      <c r="GJ1240" s="1"/>
      <c r="GK1240" s="1"/>
      <c r="GL1240" s="1"/>
      <c r="GM1240" s="1"/>
      <c r="GN1240" s="1"/>
      <c r="GO1240" s="1"/>
      <c r="GP1240" s="1"/>
      <c r="GQ1240" s="1"/>
      <c r="GR1240" s="1"/>
      <c r="GS1240" s="1"/>
      <c r="GT1240" s="1"/>
      <c r="GU1240" s="1"/>
      <c r="GV1240" s="1"/>
      <c r="GW1240" s="1"/>
    </row>
    <row r="1241" spans="1:205" s="4" customFormat="1">
      <c r="A1241" s="6"/>
      <c r="B1241" s="6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2"/>
      <c r="U1241" s="2"/>
      <c r="V1241" s="90"/>
      <c r="W1241" s="167"/>
      <c r="X1241" s="145"/>
      <c r="Y1241" s="90"/>
      <c r="Z1241" s="87"/>
      <c r="AA1241" s="87"/>
      <c r="AB1241" s="2"/>
      <c r="AC1241" s="2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  <c r="EG1241" s="1"/>
      <c r="EH1241" s="1"/>
      <c r="EI1241" s="1"/>
      <c r="EJ1241" s="1"/>
      <c r="EK1241" s="1"/>
      <c r="EL1241" s="1"/>
      <c r="EM1241" s="1"/>
      <c r="EN1241" s="1"/>
      <c r="EO1241" s="1"/>
      <c r="EP1241" s="1"/>
      <c r="EQ1241" s="1"/>
      <c r="ER1241" s="1"/>
      <c r="ES1241" s="1"/>
      <c r="ET1241" s="1"/>
      <c r="EU1241" s="1"/>
      <c r="EV1241" s="1"/>
      <c r="EW1241" s="1"/>
      <c r="EX1241" s="1"/>
      <c r="EY1241" s="1"/>
      <c r="EZ1241" s="1"/>
      <c r="FA1241" s="1"/>
      <c r="FB1241" s="1"/>
      <c r="FC1241" s="1"/>
      <c r="FD1241" s="1"/>
      <c r="FE1241" s="1"/>
      <c r="FF1241" s="1"/>
      <c r="FG1241" s="1"/>
      <c r="FH1241" s="1"/>
      <c r="FI1241" s="1"/>
      <c r="FJ1241" s="1"/>
      <c r="FK1241" s="1"/>
      <c r="FL1241" s="1"/>
      <c r="FM1241" s="1"/>
      <c r="FN1241" s="1"/>
      <c r="FO1241" s="1"/>
      <c r="FP1241" s="1"/>
      <c r="FQ1241" s="1"/>
      <c r="FR1241" s="1"/>
      <c r="FS1241" s="1"/>
      <c r="FT1241" s="1"/>
      <c r="FU1241" s="1"/>
      <c r="FV1241" s="1"/>
      <c r="FW1241" s="1"/>
      <c r="FX1241" s="1"/>
      <c r="FY1241" s="1"/>
      <c r="FZ1241" s="1"/>
      <c r="GA1241" s="1"/>
      <c r="GB1241" s="1"/>
      <c r="GC1241" s="1"/>
      <c r="GD1241" s="1"/>
      <c r="GE1241" s="1"/>
      <c r="GF1241" s="1"/>
      <c r="GG1241" s="1"/>
      <c r="GH1241" s="1"/>
      <c r="GI1241" s="1"/>
      <c r="GJ1241" s="1"/>
      <c r="GK1241" s="1"/>
      <c r="GL1241" s="1"/>
      <c r="GM1241" s="1"/>
      <c r="GN1241" s="1"/>
      <c r="GO1241" s="1"/>
      <c r="GP1241" s="1"/>
      <c r="GQ1241" s="1"/>
      <c r="GR1241" s="1"/>
      <c r="GS1241" s="1"/>
      <c r="GT1241" s="1"/>
      <c r="GU1241" s="1"/>
      <c r="GV1241" s="1"/>
      <c r="GW1241" s="1"/>
    </row>
    <row r="1242" spans="1:205" s="4" customFormat="1">
      <c r="A1242" s="6"/>
      <c r="B1242" s="6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2"/>
      <c r="U1242" s="2"/>
      <c r="V1242" s="90"/>
      <c r="W1242" s="167"/>
      <c r="X1242" s="145"/>
      <c r="Y1242" s="90"/>
      <c r="Z1242" s="87"/>
      <c r="AA1242" s="87"/>
      <c r="AB1242" s="2"/>
      <c r="AC1242" s="2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  <c r="EG1242" s="1"/>
      <c r="EH1242" s="1"/>
      <c r="EI1242" s="1"/>
      <c r="EJ1242" s="1"/>
      <c r="EK1242" s="1"/>
      <c r="EL1242" s="1"/>
      <c r="EM1242" s="1"/>
      <c r="EN1242" s="1"/>
      <c r="EO1242" s="1"/>
      <c r="EP1242" s="1"/>
      <c r="EQ1242" s="1"/>
      <c r="ER1242" s="1"/>
      <c r="ES1242" s="1"/>
      <c r="ET1242" s="1"/>
      <c r="EU1242" s="1"/>
      <c r="EV1242" s="1"/>
      <c r="EW1242" s="1"/>
      <c r="EX1242" s="1"/>
      <c r="EY1242" s="1"/>
      <c r="EZ1242" s="1"/>
      <c r="FA1242" s="1"/>
      <c r="FB1242" s="1"/>
      <c r="FC1242" s="1"/>
      <c r="FD1242" s="1"/>
      <c r="FE1242" s="1"/>
      <c r="FF1242" s="1"/>
      <c r="FG1242" s="1"/>
      <c r="FH1242" s="1"/>
      <c r="FI1242" s="1"/>
      <c r="FJ1242" s="1"/>
      <c r="FK1242" s="1"/>
      <c r="FL1242" s="1"/>
      <c r="FM1242" s="1"/>
      <c r="FN1242" s="1"/>
      <c r="FO1242" s="1"/>
      <c r="FP1242" s="1"/>
      <c r="FQ1242" s="1"/>
      <c r="FR1242" s="1"/>
      <c r="FS1242" s="1"/>
      <c r="FT1242" s="1"/>
      <c r="FU1242" s="1"/>
      <c r="FV1242" s="1"/>
      <c r="FW1242" s="1"/>
      <c r="FX1242" s="1"/>
      <c r="FY1242" s="1"/>
      <c r="FZ1242" s="1"/>
      <c r="GA1242" s="1"/>
      <c r="GB1242" s="1"/>
      <c r="GC1242" s="1"/>
      <c r="GD1242" s="1"/>
      <c r="GE1242" s="1"/>
      <c r="GF1242" s="1"/>
      <c r="GG1242" s="1"/>
      <c r="GH1242" s="1"/>
      <c r="GI1242" s="1"/>
      <c r="GJ1242" s="1"/>
      <c r="GK1242" s="1"/>
      <c r="GL1242" s="1"/>
      <c r="GM1242" s="1"/>
      <c r="GN1242" s="1"/>
      <c r="GO1242" s="1"/>
      <c r="GP1242" s="1"/>
      <c r="GQ1242" s="1"/>
      <c r="GR1242" s="1"/>
      <c r="GS1242" s="1"/>
      <c r="GT1242" s="1"/>
      <c r="GU1242" s="1"/>
      <c r="GV1242" s="1"/>
      <c r="GW1242" s="1"/>
    </row>
    <row r="1243" spans="1:205" s="4" customFormat="1">
      <c r="A1243" s="6"/>
      <c r="B1243" s="6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2"/>
      <c r="U1243" s="2"/>
      <c r="V1243" s="90"/>
      <c r="W1243" s="167"/>
      <c r="X1243" s="145"/>
      <c r="Y1243" s="90"/>
      <c r="Z1243" s="87"/>
      <c r="AA1243" s="87"/>
      <c r="AB1243" s="2"/>
      <c r="AC1243" s="2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  <c r="EG1243" s="1"/>
      <c r="EH1243" s="1"/>
      <c r="EI1243" s="1"/>
      <c r="EJ1243" s="1"/>
      <c r="EK1243" s="1"/>
      <c r="EL1243" s="1"/>
      <c r="EM1243" s="1"/>
      <c r="EN1243" s="1"/>
      <c r="EO1243" s="1"/>
      <c r="EP1243" s="1"/>
      <c r="EQ1243" s="1"/>
      <c r="ER1243" s="1"/>
      <c r="ES1243" s="1"/>
      <c r="ET1243" s="1"/>
      <c r="EU1243" s="1"/>
      <c r="EV1243" s="1"/>
      <c r="EW1243" s="1"/>
      <c r="EX1243" s="1"/>
      <c r="EY1243" s="1"/>
      <c r="EZ1243" s="1"/>
      <c r="FA1243" s="1"/>
      <c r="FB1243" s="1"/>
      <c r="FC1243" s="1"/>
      <c r="FD1243" s="1"/>
      <c r="FE1243" s="1"/>
      <c r="FF1243" s="1"/>
      <c r="FG1243" s="1"/>
      <c r="FH1243" s="1"/>
      <c r="FI1243" s="1"/>
      <c r="FJ1243" s="1"/>
      <c r="FK1243" s="1"/>
      <c r="FL1243" s="1"/>
      <c r="FM1243" s="1"/>
      <c r="FN1243" s="1"/>
      <c r="FO1243" s="1"/>
      <c r="FP1243" s="1"/>
      <c r="FQ1243" s="1"/>
      <c r="FR1243" s="1"/>
      <c r="FS1243" s="1"/>
      <c r="FT1243" s="1"/>
      <c r="FU1243" s="1"/>
      <c r="FV1243" s="1"/>
      <c r="FW1243" s="1"/>
      <c r="FX1243" s="1"/>
      <c r="FY1243" s="1"/>
      <c r="FZ1243" s="1"/>
      <c r="GA1243" s="1"/>
      <c r="GB1243" s="1"/>
      <c r="GC1243" s="1"/>
      <c r="GD1243" s="1"/>
      <c r="GE1243" s="1"/>
      <c r="GF1243" s="1"/>
      <c r="GG1243" s="1"/>
      <c r="GH1243" s="1"/>
      <c r="GI1243" s="1"/>
      <c r="GJ1243" s="1"/>
      <c r="GK1243" s="1"/>
      <c r="GL1243" s="1"/>
      <c r="GM1243" s="1"/>
      <c r="GN1243" s="1"/>
      <c r="GO1243" s="1"/>
      <c r="GP1243" s="1"/>
      <c r="GQ1243" s="1"/>
      <c r="GR1243" s="1"/>
      <c r="GS1243" s="1"/>
      <c r="GT1243" s="1"/>
      <c r="GU1243" s="1"/>
      <c r="GV1243" s="1"/>
      <c r="GW1243" s="1"/>
    </row>
    <row r="1244" spans="1:205" s="4" customFormat="1">
      <c r="A1244" s="6"/>
      <c r="B1244" s="6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2"/>
      <c r="U1244" s="2"/>
      <c r="V1244" s="90"/>
      <c r="W1244" s="167"/>
      <c r="X1244" s="145"/>
      <c r="Y1244" s="90"/>
      <c r="Z1244" s="87"/>
      <c r="AA1244" s="87"/>
      <c r="AB1244" s="2"/>
      <c r="AC1244" s="2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  <c r="EG1244" s="1"/>
      <c r="EH1244" s="1"/>
      <c r="EI1244" s="1"/>
      <c r="EJ1244" s="1"/>
      <c r="EK1244" s="1"/>
      <c r="EL1244" s="1"/>
      <c r="EM1244" s="1"/>
      <c r="EN1244" s="1"/>
      <c r="EO1244" s="1"/>
      <c r="EP1244" s="1"/>
      <c r="EQ1244" s="1"/>
      <c r="ER1244" s="1"/>
      <c r="ES1244" s="1"/>
      <c r="ET1244" s="1"/>
      <c r="EU1244" s="1"/>
      <c r="EV1244" s="1"/>
      <c r="EW1244" s="1"/>
      <c r="EX1244" s="1"/>
      <c r="EY1244" s="1"/>
      <c r="EZ1244" s="1"/>
      <c r="FA1244" s="1"/>
      <c r="FB1244" s="1"/>
      <c r="FC1244" s="1"/>
      <c r="FD1244" s="1"/>
      <c r="FE1244" s="1"/>
      <c r="FF1244" s="1"/>
      <c r="FG1244" s="1"/>
      <c r="FH1244" s="1"/>
      <c r="FI1244" s="1"/>
      <c r="FJ1244" s="1"/>
      <c r="FK1244" s="1"/>
      <c r="FL1244" s="1"/>
      <c r="FM1244" s="1"/>
      <c r="FN1244" s="1"/>
      <c r="FO1244" s="1"/>
      <c r="FP1244" s="1"/>
      <c r="FQ1244" s="1"/>
      <c r="FR1244" s="1"/>
      <c r="FS1244" s="1"/>
      <c r="FT1244" s="1"/>
      <c r="FU1244" s="1"/>
      <c r="FV1244" s="1"/>
      <c r="FW1244" s="1"/>
      <c r="FX1244" s="1"/>
      <c r="FY1244" s="1"/>
      <c r="FZ1244" s="1"/>
      <c r="GA1244" s="1"/>
      <c r="GB1244" s="1"/>
      <c r="GC1244" s="1"/>
      <c r="GD1244" s="1"/>
      <c r="GE1244" s="1"/>
      <c r="GF1244" s="1"/>
      <c r="GG1244" s="1"/>
      <c r="GH1244" s="1"/>
      <c r="GI1244" s="1"/>
      <c r="GJ1244" s="1"/>
      <c r="GK1244" s="1"/>
      <c r="GL1244" s="1"/>
      <c r="GM1244" s="1"/>
      <c r="GN1244" s="1"/>
      <c r="GO1244" s="1"/>
      <c r="GP1244" s="1"/>
      <c r="GQ1244" s="1"/>
      <c r="GR1244" s="1"/>
      <c r="GS1244" s="1"/>
      <c r="GT1244" s="1"/>
      <c r="GU1244" s="1"/>
      <c r="GV1244" s="1"/>
      <c r="GW1244" s="1"/>
    </row>
    <row r="1245" spans="1:205" s="4" customFormat="1">
      <c r="A1245" s="6"/>
      <c r="B1245" s="6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2"/>
      <c r="U1245" s="2"/>
      <c r="V1245" s="90"/>
      <c r="W1245" s="167"/>
      <c r="X1245" s="145"/>
      <c r="Y1245" s="90"/>
      <c r="Z1245" s="87"/>
      <c r="AA1245" s="87"/>
      <c r="AB1245" s="2"/>
      <c r="AC1245" s="2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  <c r="EG1245" s="1"/>
      <c r="EH1245" s="1"/>
      <c r="EI1245" s="1"/>
      <c r="EJ1245" s="1"/>
      <c r="EK1245" s="1"/>
      <c r="EL1245" s="1"/>
      <c r="EM1245" s="1"/>
      <c r="EN1245" s="1"/>
      <c r="EO1245" s="1"/>
      <c r="EP1245" s="1"/>
      <c r="EQ1245" s="1"/>
      <c r="ER1245" s="1"/>
      <c r="ES1245" s="1"/>
      <c r="ET1245" s="1"/>
      <c r="EU1245" s="1"/>
      <c r="EV1245" s="1"/>
      <c r="EW1245" s="1"/>
      <c r="EX1245" s="1"/>
      <c r="EY1245" s="1"/>
      <c r="EZ1245" s="1"/>
      <c r="FA1245" s="1"/>
      <c r="FB1245" s="1"/>
      <c r="FC1245" s="1"/>
      <c r="FD1245" s="1"/>
      <c r="FE1245" s="1"/>
      <c r="FF1245" s="1"/>
      <c r="FG1245" s="1"/>
      <c r="FH1245" s="1"/>
      <c r="FI1245" s="1"/>
      <c r="FJ1245" s="1"/>
      <c r="FK1245" s="1"/>
      <c r="FL1245" s="1"/>
      <c r="FM1245" s="1"/>
      <c r="FN1245" s="1"/>
      <c r="FO1245" s="1"/>
      <c r="FP1245" s="1"/>
      <c r="FQ1245" s="1"/>
      <c r="FR1245" s="1"/>
      <c r="FS1245" s="1"/>
      <c r="FT1245" s="1"/>
      <c r="FU1245" s="1"/>
      <c r="FV1245" s="1"/>
      <c r="FW1245" s="1"/>
      <c r="FX1245" s="1"/>
      <c r="FY1245" s="1"/>
      <c r="FZ1245" s="1"/>
      <c r="GA1245" s="1"/>
      <c r="GB1245" s="1"/>
      <c r="GC1245" s="1"/>
      <c r="GD1245" s="1"/>
      <c r="GE1245" s="1"/>
      <c r="GF1245" s="1"/>
      <c r="GG1245" s="1"/>
      <c r="GH1245" s="1"/>
      <c r="GI1245" s="1"/>
      <c r="GJ1245" s="1"/>
      <c r="GK1245" s="1"/>
      <c r="GL1245" s="1"/>
      <c r="GM1245" s="1"/>
      <c r="GN1245" s="1"/>
      <c r="GO1245" s="1"/>
      <c r="GP1245" s="1"/>
      <c r="GQ1245" s="1"/>
      <c r="GR1245" s="1"/>
      <c r="GS1245" s="1"/>
      <c r="GT1245" s="1"/>
      <c r="GU1245" s="1"/>
      <c r="GV1245" s="1"/>
      <c r="GW1245" s="1"/>
    </row>
    <row r="1246" spans="1:205" s="4" customFormat="1">
      <c r="A1246" s="6"/>
      <c r="B1246" s="6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2"/>
      <c r="U1246" s="2"/>
      <c r="V1246" s="90"/>
      <c r="W1246" s="167"/>
      <c r="X1246" s="145"/>
      <c r="Y1246" s="90"/>
      <c r="Z1246" s="87"/>
      <c r="AA1246" s="87"/>
      <c r="AB1246" s="2"/>
      <c r="AC1246" s="2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  <c r="EG1246" s="1"/>
      <c r="EH1246" s="1"/>
      <c r="EI1246" s="1"/>
      <c r="EJ1246" s="1"/>
      <c r="EK1246" s="1"/>
      <c r="EL1246" s="1"/>
      <c r="EM1246" s="1"/>
      <c r="EN1246" s="1"/>
      <c r="EO1246" s="1"/>
      <c r="EP1246" s="1"/>
      <c r="EQ1246" s="1"/>
      <c r="ER1246" s="1"/>
      <c r="ES1246" s="1"/>
      <c r="ET1246" s="1"/>
      <c r="EU1246" s="1"/>
      <c r="EV1246" s="1"/>
      <c r="EW1246" s="1"/>
      <c r="EX1246" s="1"/>
      <c r="EY1246" s="1"/>
      <c r="EZ1246" s="1"/>
      <c r="FA1246" s="1"/>
      <c r="FB1246" s="1"/>
      <c r="FC1246" s="1"/>
      <c r="FD1246" s="1"/>
      <c r="FE1246" s="1"/>
      <c r="FF1246" s="1"/>
      <c r="FG1246" s="1"/>
      <c r="FH1246" s="1"/>
      <c r="FI1246" s="1"/>
      <c r="FJ1246" s="1"/>
      <c r="FK1246" s="1"/>
      <c r="FL1246" s="1"/>
      <c r="FM1246" s="1"/>
      <c r="FN1246" s="1"/>
      <c r="FO1246" s="1"/>
      <c r="FP1246" s="1"/>
      <c r="FQ1246" s="1"/>
      <c r="FR1246" s="1"/>
      <c r="FS1246" s="1"/>
      <c r="FT1246" s="1"/>
      <c r="FU1246" s="1"/>
      <c r="FV1246" s="1"/>
      <c r="FW1246" s="1"/>
      <c r="FX1246" s="1"/>
      <c r="FY1246" s="1"/>
      <c r="FZ1246" s="1"/>
      <c r="GA1246" s="1"/>
      <c r="GB1246" s="1"/>
      <c r="GC1246" s="1"/>
      <c r="GD1246" s="1"/>
      <c r="GE1246" s="1"/>
      <c r="GF1246" s="1"/>
      <c r="GG1246" s="1"/>
      <c r="GH1246" s="1"/>
      <c r="GI1246" s="1"/>
      <c r="GJ1246" s="1"/>
      <c r="GK1246" s="1"/>
      <c r="GL1246" s="1"/>
      <c r="GM1246" s="1"/>
      <c r="GN1246" s="1"/>
      <c r="GO1246" s="1"/>
      <c r="GP1246" s="1"/>
      <c r="GQ1246" s="1"/>
      <c r="GR1246" s="1"/>
      <c r="GS1246" s="1"/>
      <c r="GT1246" s="1"/>
      <c r="GU1246" s="1"/>
      <c r="GV1246" s="1"/>
      <c r="GW1246" s="1"/>
    </row>
    <row r="1247" spans="1:205" s="4" customFormat="1">
      <c r="A1247" s="6"/>
      <c r="B1247" s="6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2"/>
      <c r="U1247" s="2"/>
      <c r="V1247" s="90"/>
      <c r="W1247" s="167"/>
      <c r="X1247" s="145"/>
      <c r="Y1247" s="90"/>
      <c r="Z1247" s="87"/>
      <c r="AA1247" s="87"/>
      <c r="AB1247" s="2"/>
      <c r="AC1247" s="2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  <c r="EG1247" s="1"/>
      <c r="EH1247" s="1"/>
      <c r="EI1247" s="1"/>
      <c r="EJ1247" s="1"/>
      <c r="EK1247" s="1"/>
      <c r="EL1247" s="1"/>
      <c r="EM1247" s="1"/>
      <c r="EN1247" s="1"/>
      <c r="EO1247" s="1"/>
      <c r="EP1247" s="1"/>
      <c r="EQ1247" s="1"/>
      <c r="ER1247" s="1"/>
      <c r="ES1247" s="1"/>
      <c r="ET1247" s="1"/>
      <c r="EU1247" s="1"/>
      <c r="EV1247" s="1"/>
      <c r="EW1247" s="1"/>
      <c r="EX1247" s="1"/>
      <c r="EY1247" s="1"/>
      <c r="EZ1247" s="1"/>
      <c r="FA1247" s="1"/>
      <c r="FB1247" s="1"/>
      <c r="FC1247" s="1"/>
      <c r="FD1247" s="1"/>
      <c r="FE1247" s="1"/>
      <c r="FF1247" s="1"/>
      <c r="FG1247" s="1"/>
      <c r="FH1247" s="1"/>
      <c r="FI1247" s="1"/>
      <c r="FJ1247" s="1"/>
      <c r="FK1247" s="1"/>
      <c r="FL1247" s="1"/>
      <c r="FM1247" s="1"/>
      <c r="FN1247" s="1"/>
      <c r="FO1247" s="1"/>
      <c r="FP1247" s="1"/>
      <c r="FQ1247" s="1"/>
      <c r="FR1247" s="1"/>
      <c r="FS1247" s="1"/>
      <c r="FT1247" s="1"/>
      <c r="FU1247" s="1"/>
      <c r="FV1247" s="1"/>
      <c r="FW1247" s="1"/>
      <c r="FX1247" s="1"/>
      <c r="FY1247" s="1"/>
      <c r="FZ1247" s="1"/>
      <c r="GA1247" s="1"/>
      <c r="GB1247" s="1"/>
      <c r="GC1247" s="1"/>
      <c r="GD1247" s="1"/>
      <c r="GE1247" s="1"/>
      <c r="GF1247" s="1"/>
      <c r="GG1247" s="1"/>
      <c r="GH1247" s="1"/>
      <c r="GI1247" s="1"/>
      <c r="GJ1247" s="1"/>
      <c r="GK1247" s="1"/>
      <c r="GL1247" s="1"/>
      <c r="GM1247" s="1"/>
      <c r="GN1247" s="1"/>
      <c r="GO1247" s="1"/>
      <c r="GP1247" s="1"/>
      <c r="GQ1247" s="1"/>
      <c r="GR1247" s="1"/>
      <c r="GS1247" s="1"/>
      <c r="GT1247" s="1"/>
      <c r="GU1247" s="1"/>
      <c r="GV1247" s="1"/>
      <c r="GW1247" s="1"/>
    </row>
    <row r="1248" spans="1:205" s="4" customFormat="1">
      <c r="A1248" s="6"/>
      <c r="B1248" s="6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2"/>
      <c r="U1248" s="2"/>
      <c r="V1248" s="90"/>
      <c r="W1248" s="167"/>
      <c r="X1248" s="145"/>
      <c r="Y1248" s="90"/>
      <c r="Z1248" s="87"/>
      <c r="AA1248" s="87"/>
      <c r="AB1248" s="2"/>
      <c r="AC1248" s="2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  <c r="EG1248" s="1"/>
      <c r="EH1248" s="1"/>
      <c r="EI1248" s="1"/>
      <c r="EJ1248" s="1"/>
      <c r="EK1248" s="1"/>
      <c r="EL1248" s="1"/>
      <c r="EM1248" s="1"/>
      <c r="EN1248" s="1"/>
      <c r="EO1248" s="1"/>
      <c r="EP1248" s="1"/>
      <c r="EQ1248" s="1"/>
      <c r="ER1248" s="1"/>
      <c r="ES1248" s="1"/>
      <c r="ET1248" s="1"/>
      <c r="EU1248" s="1"/>
      <c r="EV1248" s="1"/>
      <c r="EW1248" s="1"/>
      <c r="EX1248" s="1"/>
      <c r="EY1248" s="1"/>
      <c r="EZ1248" s="1"/>
      <c r="FA1248" s="1"/>
      <c r="FB1248" s="1"/>
      <c r="FC1248" s="1"/>
      <c r="FD1248" s="1"/>
      <c r="FE1248" s="1"/>
      <c r="FF1248" s="1"/>
      <c r="FG1248" s="1"/>
      <c r="FH1248" s="1"/>
      <c r="FI1248" s="1"/>
      <c r="FJ1248" s="1"/>
      <c r="FK1248" s="1"/>
      <c r="FL1248" s="1"/>
      <c r="FM1248" s="1"/>
      <c r="FN1248" s="1"/>
      <c r="FO1248" s="1"/>
      <c r="FP1248" s="1"/>
      <c r="FQ1248" s="1"/>
      <c r="FR1248" s="1"/>
      <c r="FS1248" s="1"/>
      <c r="FT1248" s="1"/>
      <c r="FU1248" s="1"/>
      <c r="FV1248" s="1"/>
      <c r="FW1248" s="1"/>
      <c r="FX1248" s="1"/>
      <c r="FY1248" s="1"/>
      <c r="FZ1248" s="1"/>
      <c r="GA1248" s="1"/>
      <c r="GB1248" s="1"/>
      <c r="GC1248" s="1"/>
      <c r="GD1248" s="1"/>
      <c r="GE1248" s="1"/>
      <c r="GF1248" s="1"/>
      <c r="GG1248" s="1"/>
      <c r="GH1248" s="1"/>
      <c r="GI1248" s="1"/>
      <c r="GJ1248" s="1"/>
      <c r="GK1248" s="1"/>
      <c r="GL1248" s="1"/>
      <c r="GM1248" s="1"/>
      <c r="GN1248" s="1"/>
      <c r="GO1248" s="1"/>
      <c r="GP1248" s="1"/>
      <c r="GQ1248" s="1"/>
      <c r="GR1248" s="1"/>
      <c r="GS1248" s="1"/>
      <c r="GT1248" s="1"/>
      <c r="GU1248" s="1"/>
      <c r="GV1248" s="1"/>
      <c r="GW1248" s="1"/>
    </row>
    <row r="1249" spans="1:205" s="4" customFormat="1">
      <c r="A1249" s="6"/>
      <c r="B1249" s="6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2"/>
      <c r="U1249" s="2"/>
      <c r="V1249" s="90"/>
      <c r="W1249" s="167"/>
      <c r="X1249" s="145"/>
      <c r="Y1249" s="90"/>
      <c r="Z1249" s="87"/>
      <c r="AA1249" s="87"/>
      <c r="AB1249" s="2"/>
      <c r="AC1249" s="2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"/>
      <c r="EK1249" s="1"/>
      <c r="EL1249" s="1"/>
      <c r="EM1249" s="1"/>
      <c r="EN1249" s="1"/>
      <c r="EO1249" s="1"/>
      <c r="EP1249" s="1"/>
      <c r="EQ1249" s="1"/>
      <c r="ER1249" s="1"/>
      <c r="ES1249" s="1"/>
      <c r="ET1249" s="1"/>
      <c r="EU1249" s="1"/>
      <c r="EV1249" s="1"/>
      <c r="EW1249" s="1"/>
      <c r="EX1249" s="1"/>
      <c r="EY1249" s="1"/>
      <c r="EZ1249" s="1"/>
      <c r="FA1249" s="1"/>
      <c r="FB1249" s="1"/>
      <c r="FC1249" s="1"/>
      <c r="FD1249" s="1"/>
      <c r="FE1249" s="1"/>
      <c r="FF1249" s="1"/>
      <c r="FG1249" s="1"/>
      <c r="FH1249" s="1"/>
      <c r="FI1249" s="1"/>
      <c r="FJ1249" s="1"/>
      <c r="FK1249" s="1"/>
      <c r="FL1249" s="1"/>
      <c r="FM1249" s="1"/>
      <c r="FN1249" s="1"/>
      <c r="FO1249" s="1"/>
      <c r="FP1249" s="1"/>
      <c r="FQ1249" s="1"/>
      <c r="FR1249" s="1"/>
      <c r="FS1249" s="1"/>
      <c r="FT1249" s="1"/>
      <c r="FU1249" s="1"/>
      <c r="FV1249" s="1"/>
      <c r="FW1249" s="1"/>
      <c r="FX1249" s="1"/>
      <c r="FY1249" s="1"/>
      <c r="FZ1249" s="1"/>
      <c r="GA1249" s="1"/>
      <c r="GB1249" s="1"/>
      <c r="GC1249" s="1"/>
      <c r="GD1249" s="1"/>
      <c r="GE1249" s="1"/>
      <c r="GF1249" s="1"/>
      <c r="GG1249" s="1"/>
      <c r="GH1249" s="1"/>
      <c r="GI1249" s="1"/>
      <c r="GJ1249" s="1"/>
      <c r="GK1249" s="1"/>
      <c r="GL1249" s="1"/>
      <c r="GM1249" s="1"/>
      <c r="GN1249" s="1"/>
      <c r="GO1249" s="1"/>
      <c r="GP1249" s="1"/>
      <c r="GQ1249" s="1"/>
      <c r="GR1249" s="1"/>
      <c r="GS1249" s="1"/>
      <c r="GT1249" s="1"/>
      <c r="GU1249" s="1"/>
      <c r="GV1249" s="1"/>
      <c r="GW1249" s="1"/>
    </row>
    <row r="1250" spans="1:205" s="4" customFormat="1">
      <c r="A1250" s="6"/>
      <c r="B1250" s="6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2"/>
      <c r="U1250" s="2"/>
      <c r="V1250" s="90"/>
      <c r="W1250" s="167"/>
      <c r="X1250" s="145"/>
      <c r="Y1250" s="90"/>
      <c r="Z1250" s="87"/>
      <c r="AA1250" s="87"/>
      <c r="AB1250" s="2"/>
      <c r="AC1250" s="2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  <c r="EL1250" s="1"/>
      <c r="EM1250" s="1"/>
      <c r="EN1250" s="1"/>
      <c r="EO1250" s="1"/>
      <c r="EP1250" s="1"/>
      <c r="EQ1250" s="1"/>
      <c r="ER1250" s="1"/>
      <c r="ES1250" s="1"/>
      <c r="ET1250" s="1"/>
      <c r="EU1250" s="1"/>
      <c r="EV1250" s="1"/>
      <c r="EW1250" s="1"/>
      <c r="EX1250" s="1"/>
      <c r="EY1250" s="1"/>
      <c r="EZ1250" s="1"/>
      <c r="FA1250" s="1"/>
      <c r="FB1250" s="1"/>
      <c r="FC1250" s="1"/>
      <c r="FD1250" s="1"/>
      <c r="FE1250" s="1"/>
      <c r="FF1250" s="1"/>
      <c r="FG1250" s="1"/>
      <c r="FH1250" s="1"/>
      <c r="FI1250" s="1"/>
      <c r="FJ1250" s="1"/>
      <c r="FK1250" s="1"/>
      <c r="FL1250" s="1"/>
      <c r="FM1250" s="1"/>
      <c r="FN1250" s="1"/>
      <c r="FO1250" s="1"/>
      <c r="FP1250" s="1"/>
      <c r="FQ1250" s="1"/>
      <c r="FR1250" s="1"/>
      <c r="FS1250" s="1"/>
      <c r="FT1250" s="1"/>
      <c r="FU1250" s="1"/>
      <c r="FV1250" s="1"/>
      <c r="FW1250" s="1"/>
      <c r="FX1250" s="1"/>
      <c r="FY1250" s="1"/>
      <c r="FZ1250" s="1"/>
      <c r="GA1250" s="1"/>
      <c r="GB1250" s="1"/>
      <c r="GC1250" s="1"/>
      <c r="GD1250" s="1"/>
      <c r="GE1250" s="1"/>
      <c r="GF1250" s="1"/>
      <c r="GG1250" s="1"/>
      <c r="GH1250" s="1"/>
      <c r="GI1250" s="1"/>
      <c r="GJ1250" s="1"/>
      <c r="GK1250" s="1"/>
      <c r="GL1250" s="1"/>
      <c r="GM1250" s="1"/>
      <c r="GN1250" s="1"/>
      <c r="GO1250" s="1"/>
      <c r="GP1250" s="1"/>
      <c r="GQ1250" s="1"/>
      <c r="GR1250" s="1"/>
      <c r="GS1250" s="1"/>
      <c r="GT1250" s="1"/>
      <c r="GU1250" s="1"/>
      <c r="GV1250" s="1"/>
      <c r="GW1250" s="1"/>
    </row>
    <row r="1251" spans="1:205" s="4" customFormat="1">
      <c r="A1251" s="6"/>
      <c r="B1251" s="6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2"/>
      <c r="U1251" s="2"/>
      <c r="V1251" s="90"/>
      <c r="W1251" s="167"/>
      <c r="X1251" s="145"/>
      <c r="Y1251" s="90"/>
      <c r="Z1251" s="87"/>
      <c r="AA1251" s="87"/>
      <c r="AB1251" s="2"/>
      <c r="AC1251" s="2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"/>
      <c r="EK1251" s="1"/>
      <c r="EL1251" s="1"/>
      <c r="EM1251" s="1"/>
      <c r="EN1251" s="1"/>
      <c r="EO1251" s="1"/>
      <c r="EP1251" s="1"/>
      <c r="EQ1251" s="1"/>
      <c r="ER1251" s="1"/>
      <c r="ES1251" s="1"/>
      <c r="ET1251" s="1"/>
      <c r="EU1251" s="1"/>
      <c r="EV1251" s="1"/>
      <c r="EW1251" s="1"/>
      <c r="EX1251" s="1"/>
      <c r="EY1251" s="1"/>
      <c r="EZ1251" s="1"/>
      <c r="FA1251" s="1"/>
      <c r="FB1251" s="1"/>
      <c r="FC1251" s="1"/>
      <c r="FD1251" s="1"/>
      <c r="FE1251" s="1"/>
      <c r="FF1251" s="1"/>
      <c r="FG1251" s="1"/>
      <c r="FH1251" s="1"/>
      <c r="FI1251" s="1"/>
      <c r="FJ1251" s="1"/>
      <c r="FK1251" s="1"/>
      <c r="FL1251" s="1"/>
      <c r="FM1251" s="1"/>
      <c r="FN1251" s="1"/>
      <c r="FO1251" s="1"/>
      <c r="FP1251" s="1"/>
      <c r="FQ1251" s="1"/>
      <c r="FR1251" s="1"/>
      <c r="FS1251" s="1"/>
      <c r="FT1251" s="1"/>
      <c r="FU1251" s="1"/>
      <c r="FV1251" s="1"/>
      <c r="FW1251" s="1"/>
      <c r="FX1251" s="1"/>
      <c r="FY1251" s="1"/>
      <c r="FZ1251" s="1"/>
      <c r="GA1251" s="1"/>
      <c r="GB1251" s="1"/>
      <c r="GC1251" s="1"/>
      <c r="GD1251" s="1"/>
      <c r="GE1251" s="1"/>
      <c r="GF1251" s="1"/>
      <c r="GG1251" s="1"/>
      <c r="GH1251" s="1"/>
      <c r="GI1251" s="1"/>
      <c r="GJ1251" s="1"/>
      <c r="GK1251" s="1"/>
      <c r="GL1251" s="1"/>
      <c r="GM1251" s="1"/>
      <c r="GN1251" s="1"/>
      <c r="GO1251" s="1"/>
      <c r="GP1251" s="1"/>
      <c r="GQ1251" s="1"/>
      <c r="GR1251" s="1"/>
      <c r="GS1251" s="1"/>
      <c r="GT1251" s="1"/>
      <c r="GU1251" s="1"/>
      <c r="GV1251" s="1"/>
      <c r="GW1251" s="1"/>
    </row>
    <row r="1252" spans="1:205" s="4" customFormat="1">
      <c r="A1252" s="6"/>
      <c r="B1252" s="6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2"/>
      <c r="U1252" s="2"/>
      <c r="V1252" s="90"/>
      <c r="W1252" s="167"/>
      <c r="X1252" s="145"/>
      <c r="Y1252" s="90"/>
      <c r="Z1252" s="87"/>
      <c r="AA1252" s="87"/>
      <c r="AB1252" s="2"/>
      <c r="AC1252" s="2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"/>
      <c r="EK1252" s="1"/>
      <c r="EL1252" s="1"/>
      <c r="EM1252" s="1"/>
      <c r="EN1252" s="1"/>
      <c r="EO1252" s="1"/>
      <c r="EP1252" s="1"/>
      <c r="EQ1252" s="1"/>
      <c r="ER1252" s="1"/>
      <c r="ES1252" s="1"/>
      <c r="ET1252" s="1"/>
      <c r="EU1252" s="1"/>
      <c r="EV1252" s="1"/>
      <c r="EW1252" s="1"/>
      <c r="EX1252" s="1"/>
      <c r="EY1252" s="1"/>
      <c r="EZ1252" s="1"/>
      <c r="FA1252" s="1"/>
      <c r="FB1252" s="1"/>
      <c r="FC1252" s="1"/>
      <c r="FD1252" s="1"/>
      <c r="FE1252" s="1"/>
      <c r="FF1252" s="1"/>
      <c r="FG1252" s="1"/>
      <c r="FH1252" s="1"/>
      <c r="FI1252" s="1"/>
      <c r="FJ1252" s="1"/>
      <c r="FK1252" s="1"/>
      <c r="FL1252" s="1"/>
      <c r="FM1252" s="1"/>
      <c r="FN1252" s="1"/>
      <c r="FO1252" s="1"/>
      <c r="FP1252" s="1"/>
      <c r="FQ1252" s="1"/>
      <c r="FR1252" s="1"/>
      <c r="FS1252" s="1"/>
      <c r="FT1252" s="1"/>
      <c r="FU1252" s="1"/>
      <c r="FV1252" s="1"/>
      <c r="FW1252" s="1"/>
      <c r="FX1252" s="1"/>
      <c r="FY1252" s="1"/>
      <c r="FZ1252" s="1"/>
      <c r="GA1252" s="1"/>
      <c r="GB1252" s="1"/>
      <c r="GC1252" s="1"/>
      <c r="GD1252" s="1"/>
      <c r="GE1252" s="1"/>
      <c r="GF1252" s="1"/>
      <c r="GG1252" s="1"/>
      <c r="GH1252" s="1"/>
      <c r="GI1252" s="1"/>
      <c r="GJ1252" s="1"/>
      <c r="GK1252" s="1"/>
      <c r="GL1252" s="1"/>
      <c r="GM1252" s="1"/>
      <c r="GN1252" s="1"/>
      <c r="GO1252" s="1"/>
      <c r="GP1252" s="1"/>
      <c r="GQ1252" s="1"/>
      <c r="GR1252" s="1"/>
      <c r="GS1252" s="1"/>
      <c r="GT1252" s="1"/>
      <c r="GU1252" s="1"/>
      <c r="GV1252" s="1"/>
      <c r="GW1252" s="1"/>
    </row>
    <row r="1253" spans="1:205" s="4" customFormat="1">
      <c r="A1253" s="6"/>
      <c r="B1253" s="6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2"/>
      <c r="U1253" s="2"/>
      <c r="V1253" s="90"/>
      <c r="W1253" s="167"/>
      <c r="X1253" s="145"/>
      <c r="Y1253" s="90"/>
      <c r="Z1253" s="87"/>
      <c r="AA1253" s="87"/>
      <c r="AB1253" s="2"/>
      <c r="AC1253" s="2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  <c r="EG1253" s="1"/>
      <c r="EH1253" s="1"/>
      <c r="EI1253" s="1"/>
      <c r="EJ1253" s="1"/>
      <c r="EK1253" s="1"/>
      <c r="EL1253" s="1"/>
      <c r="EM1253" s="1"/>
      <c r="EN1253" s="1"/>
      <c r="EO1253" s="1"/>
      <c r="EP1253" s="1"/>
      <c r="EQ1253" s="1"/>
      <c r="ER1253" s="1"/>
      <c r="ES1253" s="1"/>
      <c r="ET1253" s="1"/>
      <c r="EU1253" s="1"/>
      <c r="EV1253" s="1"/>
      <c r="EW1253" s="1"/>
      <c r="EX1253" s="1"/>
      <c r="EY1253" s="1"/>
      <c r="EZ1253" s="1"/>
      <c r="FA1253" s="1"/>
      <c r="FB1253" s="1"/>
      <c r="FC1253" s="1"/>
      <c r="FD1253" s="1"/>
      <c r="FE1253" s="1"/>
      <c r="FF1253" s="1"/>
      <c r="FG1253" s="1"/>
      <c r="FH1253" s="1"/>
      <c r="FI1253" s="1"/>
      <c r="FJ1253" s="1"/>
      <c r="FK1253" s="1"/>
      <c r="FL1253" s="1"/>
      <c r="FM1253" s="1"/>
      <c r="FN1253" s="1"/>
      <c r="FO1253" s="1"/>
      <c r="FP1253" s="1"/>
      <c r="FQ1253" s="1"/>
      <c r="FR1253" s="1"/>
      <c r="FS1253" s="1"/>
      <c r="FT1253" s="1"/>
      <c r="FU1253" s="1"/>
      <c r="FV1253" s="1"/>
      <c r="FW1253" s="1"/>
      <c r="FX1253" s="1"/>
      <c r="FY1253" s="1"/>
      <c r="FZ1253" s="1"/>
      <c r="GA1253" s="1"/>
      <c r="GB1253" s="1"/>
      <c r="GC1253" s="1"/>
      <c r="GD1253" s="1"/>
      <c r="GE1253" s="1"/>
      <c r="GF1253" s="1"/>
      <c r="GG1253" s="1"/>
      <c r="GH1253" s="1"/>
      <c r="GI1253" s="1"/>
      <c r="GJ1253" s="1"/>
      <c r="GK1253" s="1"/>
      <c r="GL1253" s="1"/>
      <c r="GM1253" s="1"/>
      <c r="GN1253" s="1"/>
      <c r="GO1253" s="1"/>
      <c r="GP1253" s="1"/>
      <c r="GQ1253" s="1"/>
      <c r="GR1253" s="1"/>
      <c r="GS1253" s="1"/>
      <c r="GT1253" s="1"/>
      <c r="GU1253" s="1"/>
      <c r="GV1253" s="1"/>
      <c r="GW1253" s="1"/>
    </row>
    <row r="1254" spans="1:205" s="4" customFormat="1">
      <c r="A1254" s="6"/>
      <c r="B1254" s="6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2"/>
      <c r="U1254" s="2"/>
      <c r="V1254" s="90"/>
      <c r="W1254" s="167"/>
      <c r="X1254" s="145"/>
      <c r="Y1254" s="90"/>
      <c r="Z1254" s="87"/>
      <c r="AA1254" s="87"/>
      <c r="AB1254" s="2"/>
      <c r="AC1254" s="2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"/>
      <c r="EK1254" s="1"/>
      <c r="EL1254" s="1"/>
      <c r="EM1254" s="1"/>
      <c r="EN1254" s="1"/>
      <c r="EO1254" s="1"/>
      <c r="EP1254" s="1"/>
      <c r="EQ1254" s="1"/>
      <c r="ER1254" s="1"/>
      <c r="ES1254" s="1"/>
      <c r="ET1254" s="1"/>
      <c r="EU1254" s="1"/>
      <c r="EV1254" s="1"/>
      <c r="EW1254" s="1"/>
      <c r="EX1254" s="1"/>
      <c r="EY1254" s="1"/>
      <c r="EZ1254" s="1"/>
      <c r="FA1254" s="1"/>
      <c r="FB1254" s="1"/>
      <c r="FC1254" s="1"/>
      <c r="FD1254" s="1"/>
      <c r="FE1254" s="1"/>
      <c r="FF1254" s="1"/>
      <c r="FG1254" s="1"/>
      <c r="FH1254" s="1"/>
      <c r="FI1254" s="1"/>
      <c r="FJ1254" s="1"/>
      <c r="FK1254" s="1"/>
      <c r="FL1254" s="1"/>
      <c r="FM1254" s="1"/>
      <c r="FN1254" s="1"/>
      <c r="FO1254" s="1"/>
      <c r="FP1254" s="1"/>
      <c r="FQ1254" s="1"/>
      <c r="FR1254" s="1"/>
      <c r="FS1254" s="1"/>
      <c r="FT1254" s="1"/>
      <c r="FU1254" s="1"/>
      <c r="FV1254" s="1"/>
      <c r="FW1254" s="1"/>
      <c r="FX1254" s="1"/>
      <c r="FY1254" s="1"/>
      <c r="FZ1254" s="1"/>
      <c r="GA1254" s="1"/>
      <c r="GB1254" s="1"/>
      <c r="GC1254" s="1"/>
      <c r="GD1254" s="1"/>
      <c r="GE1254" s="1"/>
      <c r="GF1254" s="1"/>
      <c r="GG1254" s="1"/>
      <c r="GH1254" s="1"/>
      <c r="GI1254" s="1"/>
      <c r="GJ1254" s="1"/>
      <c r="GK1254" s="1"/>
      <c r="GL1254" s="1"/>
      <c r="GM1254" s="1"/>
      <c r="GN1254" s="1"/>
      <c r="GO1254" s="1"/>
      <c r="GP1254" s="1"/>
      <c r="GQ1254" s="1"/>
      <c r="GR1254" s="1"/>
      <c r="GS1254" s="1"/>
      <c r="GT1254" s="1"/>
      <c r="GU1254" s="1"/>
      <c r="GV1254" s="1"/>
      <c r="GW1254" s="1"/>
    </row>
    <row r="1255" spans="1:205" s="4" customFormat="1">
      <c r="A1255" s="6"/>
      <c r="B1255" s="6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2"/>
      <c r="U1255" s="2"/>
      <c r="V1255" s="90"/>
      <c r="W1255" s="167"/>
      <c r="X1255" s="145"/>
      <c r="Y1255" s="90"/>
      <c r="Z1255" s="87"/>
      <c r="AA1255" s="87"/>
      <c r="AB1255" s="2"/>
      <c r="AC1255" s="2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"/>
      <c r="EK1255" s="1"/>
      <c r="EL1255" s="1"/>
      <c r="EM1255" s="1"/>
      <c r="EN1255" s="1"/>
      <c r="EO1255" s="1"/>
      <c r="EP1255" s="1"/>
      <c r="EQ1255" s="1"/>
      <c r="ER1255" s="1"/>
      <c r="ES1255" s="1"/>
      <c r="ET1255" s="1"/>
      <c r="EU1255" s="1"/>
      <c r="EV1255" s="1"/>
      <c r="EW1255" s="1"/>
      <c r="EX1255" s="1"/>
      <c r="EY1255" s="1"/>
      <c r="EZ1255" s="1"/>
      <c r="FA1255" s="1"/>
      <c r="FB1255" s="1"/>
      <c r="FC1255" s="1"/>
      <c r="FD1255" s="1"/>
      <c r="FE1255" s="1"/>
      <c r="FF1255" s="1"/>
      <c r="FG1255" s="1"/>
      <c r="FH1255" s="1"/>
      <c r="FI1255" s="1"/>
      <c r="FJ1255" s="1"/>
      <c r="FK1255" s="1"/>
      <c r="FL1255" s="1"/>
      <c r="FM1255" s="1"/>
      <c r="FN1255" s="1"/>
      <c r="FO1255" s="1"/>
      <c r="FP1255" s="1"/>
      <c r="FQ1255" s="1"/>
      <c r="FR1255" s="1"/>
      <c r="FS1255" s="1"/>
      <c r="FT1255" s="1"/>
      <c r="FU1255" s="1"/>
      <c r="FV1255" s="1"/>
      <c r="FW1255" s="1"/>
      <c r="FX1255" s="1"/>
      <c r="FY1255" s="1"/>
      <c r="FZ1255" s="1"/>
      <c r="GA1255" s="1"/>
      <c r="GB1255" s="1"/>
      <c r="GC1255" s="1"/>
      <c r="GD1255" s="1"/>
      <c r="GE1255" s="1"/>
      <c r="GF1255" s="1"/>
      <c r="GG1255" s="1"/>
      <c r="GH1255" s="1"/>
      <c r="GI1255" s="1"/>
      <c r="GJ1255" s="1"/>
      <c r="GK1255" s="1"/>
      <c r="GL1255" s="1"/>
      <c r="GM1255" s="1"/>
      <c r="GN1255" s="1"/>
      <c r="GO1255" s="1"/>
      <c r="GP1255" s="1"/>
      <c r="GQ1255" s="1"/>
      <c r="GR1255" s="1"/>
      <c r="GS1255" s="1"/>
      <c r="GT1255" s="1"/>
      <c r="GU1255" s="1"/>
      <c r="GV1255" s="1"/>
      <c r="GW1255" s="1"/>
    </row>
    <row r="1256" spans="1:205" s="4" customFormat="1">
      <c r="A1256" s="6"/>
      <c r="B1256" s="6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2"/>
      <c r="U1256" s="2"/>
      <c r="V1256" s="90"/>
      <c r="W1256" s="167"/>
      <c r="X1256" s="145"/>
      <c r="Y1256" s="90"/>
      <c r="Z1256" s="87"/>
      <c r="AA1256" s="87"/>
      <c r="AB1256" s="2"/>
      <c r="AC1256" s="2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  <c r="EG1256" s="1"/>
      <c r="EH1256" s="1"/>
      <c r="EI1256" s="1"/>
      <c r="EJ1256" s="1"/>
      <c r="EK1256" s="1"/>
      <c r="EL1256" s="1"/>
      <c r="EM1256" s="1"/>
      <c r="EN1256" s="1"/>
      <c r="EO1256" s="1"/>
      <c r="EP1256" s="1"/>
      <c r="EQ1256" s="1"/>
      <c r="ER1256" s="1"/>
      <c r="ES1256" s="1"/>
      <c r="ET1256" s="1"/>
      <c r="EU1256" s="1"/>
      <c r="EV1256" s="1"/>
      <c r="EW1256" s="1"/>
      <c r="EX1256" s="1"/>
      <c r="EY1256" s="1"/>
      <c r="EZ1256" s="1"/>
      <c r="FA1256" s="1"/>
      <c r="FB1256" s="1"/>
      <c r="FC1256" s="1"/>
      <c r="FD1256" s="1"/>
      <c r="FE1256" s="1"/>
      <c r="FF1256" s="1"/>
      <c r="FG1256" s="1"/>
      <c r="FH1256" s="1"/>
      <c r="FI1256" s="1"/>
      <c r="FJ1256" s="1"/>
      <c r="FK1256" s="1"/>
      <c r="FL1256" s="1"/>
      <c r="FM1256" s="1"/>
      <c r="FN1256" s="1"/>
      <c r="FO1256" s="1"/>
      <c r="FP1256" s="1"/>
      <c r="FQ1256" s="1"/>
      <c r="FR1256" s="1"/>
      <c r="FS1256" s="1"/>
      <c r="FT1256" s="1"/>
      <c r="FU1256" s="1"/>
      <c r="FV1256" s="1"/>
      <c r="FW1256" s="1"/>
      <c r="FX1256" s="1"/>
      <c r="FY1256" s="1"/>
      <c r="FZ1256" s="1"/>
      <c r="GA1256" s="1"/>
      <c r="GB1256" s="1"/>
      <c r="GC1256" s="1"/>
      <c r="GD1256" s="1"/>
      <c r="GE1256" s="1"/>
      <c r="GF1256" s="1"/>
      <c r="GG1256" s="1"/>
      <c r="GH1256" s="1"/>
      <c r="GI1256" s="1"/>
      <c r="GJ1256" s="1"/>
      <c r="GK1256" s="1"/>
      <c r="GL1256" s="1"/>
      <c r="GM1256" s="1"/>
      <c r="GN1256" s="1"/>
      <c r="GO1256" s="1"/>
      <c r="GP1256" s="1"/>
      <c r="GQ1256" s="1"/>
      <c r="GR1256" s="1"/>
      <c r="GS1256" s="1"/>
      <c r="GT1256" s="1"/>
      <c r="GU1256" s="1"/>
      <c r="GV1256" s="1"/>
      <c r="GW1256" s="1"/>
    </row>
    <row r="1257" spans="1:205" s="4" customFormat="1">
      <c r="A1257" s="6"/>
      <c r="B1257" s="6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2"/>
      <c r="U1257" s="2"/>
      <c r="V1257" s="90"/>
      <c r="W1257" s="167"/>
      <c r="X1257" s="145"/>
      <c r="Y1257" s="90"/>
      <c r="Z1257" s="87"/>
      <c r="AA1257" s="87"/>
      <c r="AB1257" s="2"/>
      <c r="AC1257" s="2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"/>
      <c r="EK1257" s="1"/>
      <c r="EL1257" s="1"/>
      <c r="EM1257" s="1"/>
      <c r="EN1257" s="1"/>
      <c r="EO1257" s="1"/>
      <c r="EP1257" s="1"/>
      <c r="EQ1257" s="1"/>
      <c r="ER1257" s="1"/>
      <c r="ES1257" s="1"/>
      <c r="ET1257" s="1"/>
      <c r="EU1257" s="1"/>
      <c r="EV1257" s="1"/>
      <c r="EW1257" s="1"/>
      <c r="EX1257" s="1"/>
      <c r="EY1257" s="1"/>
      <c r="EZ1257" s="1"/>
      <c r="FA1257" s="1"/>
      <c r="FB1257" s="1"/>
      <c r="FC1257" s="1"/>
      <c r="FD1257" s="1"/>
      <c r="FE1257" s="1"/>
      <c r="FF1257" s="1"/>
      <c r="FG1257" s="1"/>
      <c r="FH1257" s="1"/>
      <c r="FI1257" s="1"/>
      <c r="FJ1257" s="1"/>
      <c r="FK1257" s="1"/>
      <c r="FL1257" s="1"/>
      <c r="FM1257" s="1"/>
      <c r="FN1257" s="1"/>
      <c r="FO1257" s="1"/>
      <c r="FP1257" s="1"/>
      <c r="FQ1257" s="1"/>
      <c r="FR1257" s="1"/>
      <c r="FS1257" s="1"/>
      <c r="FT1257" s="1"/>
      <c r="FU1257" s="1"/>
      <c r="FV1257" s="1"/>
      <c r="FW1257" s="1"/>
      <c r="FX1257" s="1"/>
      <c r="FY1257" s="1"/>
      <c r="FZ1257" s="1"/>
      <c r="GA1257" s="1"/>
      <c r="GB1257" s="1"/>
      <c r="GC1257" s="1"/>
      <c r="GD1257" s="1"/>
      <c r="GE1257" s="1"/>
      <c r="GF1257" s="1"/>
      <c r="GG1257" s="1"/>
      <c r="GH1257" s="1"/>
      <c r="GI1257" s="1"/>
      <c r="GJ1257" s="1"/>
      <c r="GK1257" s="1"/>
      <c r="GL1257" s="1"/>
      <c r="GM1257" s="1"/>
      <c r="GN1257" s="1"/>
      <c r="GO1257" s="1"/>
      <c r="GP1257" s="1"/>
      <c r="GQ1257" s="1"/>
      <c r="GR1257" s="1"/>
      <c r="GS1257" s="1"/>
      <c r="GT1257" s="1"/>
      <c r="GU1257" s="1"/>
      <c r="GV1257" s="1"/>
      <c r="GW1257" s="1"/>
    </row>
    <row r="1258" spans="1:205" s="4" customFormat="1">
      <c r="A1258" s="6"/>
      <c r="B1258" s="6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2"/>
      <c r="U1258" s="2"/>
      <c r="V1258" s="90"/>
      <c r="W1258" s="167"/>
      <c r="X1258" s="145"/>
      <c r="Y1258" s="90"/>
      <c r="Z1258" s="87"/>
      <c r="AA1258" s="87"/>
      <c r="AB1258" s="2"/>
      <c r="AC1258" s="2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  <c r="EG1258" s="1"/>
      <c r="EH1258" s="1"/>
      <c r="EI1258" s="1"/>
      <c r="EJ1258" s="1"/>
      <c r="EK1258" s="1"/>
      <c r="EL1258" s="1"/>
      <c r="EM1258" s="1"/>
      <c r="EN1258" s="1"/>
      <c r="EO1258" s="1"/>
      <c r="EP1258" s="1"/>
      <c r="EQ1258" s="1"/>
      <c r="ER1258" s="1"/>
      <c r="ES1258" s="1"/>
      <c r="ET1258" s="1"/>
      <c r="EU1258" s="1"/>
      <c r="EV1258" s="1"/>
      <c r="EW1258" s="1"/>
      <c r="EX1258" s="1"/>
      <c r="EY1258" s="1"/>
      <c r="EZ1258" s="1"/>
      <c r="FA1258" s="1"/>
      <c r="FB1258" s="1"/>
      <c r="FC1258" s="1"/>
      <c r="FD1258" s="1"/>
      <c r="FE1258" s="1"/>
      <c r="FF1258" s="1"/>
      <c r="FG1258" s="1"/>
      <c r="FH1258" s="1"/>
      <c r="FI1258" s="1"/>
      <c r="FJ1258" s="1"/>
      <c r="FK1258" s="1"/>
      <c r="FL1258" s="1"/>
      <c r="FM1258" s="1"/>
      <c r="FN1258" s="1"/>
      <c r="FO1258" s="1"/>
      <c r="FP1258" s="1"/>
      <c r="FQ1258" s="1"/>
      <c r="FR1258" s="1"/>
      <c r="FS1258" s="1"/>
      <c r="FT1258" s="1"/>
      <c r="FU1258" s="1"/>
      <c r="FV1258" s="1"/>
      <c r="FW1258" s="1"/>
      <c r="FX1258" s="1"/>
      <c r="FY1258" s="1"/>
      <c r="FZ1258" s="1"/>
      <c r="GA1258" s="1"/>
      <c r="GB1258" s="1"/>
      <c r="GC1258" s="1"/>
      <c r="GD1258" s="1"/>
      <c r="GE1258" s="1"/>
      <c r="GF1258" s="1"/>
      <c r="GG1258" s="1"/>
      <c r="GH1258" s="1"/>
      <c r="GI1258" s="1"/>
      <c r="GJ1258" s="1"/>
      <c r="GK1258" s="1"/>
      <c r="GL1258" s="1"/>
      <c r="GM1258" s="1"/>
      <c r="GN1258" s="1"/>
      <c r="GO1258" s="1"/>
      <c r="GP1258" s="1"/>
      <c r="GQ1258" s="1"/>
      <c r="GR1258" s="1"/>
      <c r="GS1258" s="1"/>
      <c r="GT1258" s="1"/>
      <c r="GU1258" s="1"/>
      <c r="GV1258" s="1"/>
      <c r="GW1258" s="1"/>
    </row>
    <row r="1259" spans="1:205" s="4" customFormat="1">
      <c r="A1259" s="6"/>
      <c r="B1259" s="6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2"/>
      <c r="U1259" s="2"/>
      <c r="V1259" s="90"/>
      <c r="W1259" s="167"/>
      <c r="X1259" s="145"/>
      <c r="Y1259" s="90"/>
      <c r="Z1259" s="87"/>
      <c r="AA1259" s="87"/>
      <c r="AB1259" s="2"/>
      <c r="AC1259" s="2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  <c r="DF1259" s="1"/>
      <c r="DG1259" s="1"/>
      <c r="DH1259" s="1"/>
      <c r="DI1259" s="1"/>
      <c r="DJ1259" s="1"/>
      <c r="DK1259" s="1"/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  <c r="EA1259" s="1"/>
      <c r="EB1259" s="1"/>
      <c r="EC1259" s="1"/>
      <c r="ED1259" s="1"/>
      <c r="EE1259" s="1"/>
      <c r="EF1259" s="1"/>
      <c r="EG1259" s="1"/>
      <c r="EH1259" s="1"/>
      <c r="EI1259" s="1"/>
      <c r="EJ1259" s="1"/>
      <c r="EK1259" s="1"/>
      <c r="EL1259" s="1"/>
      <c r="EM1259" s="1"/>
      <c r="EN1259" s="1"/>
      <c r="EO1259" s="1"/>
      <c r="EP1259" s="1"/>
      <c r="EQ1259" s="1"/>
      <c r="ER1259" s="1"/>
      <c r="ES1259" s="1"/>
      <c r="ET1259" s="1"/>
      <c r="EU1259" s="1"/>
      <c r="EV1259" s="1"/>
      <c r="EW1259" s="1"/>
      <c r="EX1259" s="1"/>
      <c r="EY1259" s="1"/>
      <c r="EZ1259" s="1"/>
      <c r="FA1259" s="1"/>
      <c r="FB1259" s="1"/>
      <c r="FC1259" s="1"/>
      <c r="FD1259" s="1"/>
      <c r="FE1259" s="1"/>
      <c r="FF1259" s="1"/>
      <c r="FG1259" s="1"/>
      <c r="FH1259" s="1"/>
      <c r="FI1259" s="1"/>
      <c r="FJ1259" s="1"/>
      <c r="FK1259" s="1"/>
      <c r="FL1259" s="1"/>
      <c r="FM1259" s="1"/>
      <c r="FN1259" s="1"/>
      <c r="FO1259" s="1"/>
      <c r="FP1259" s="1"/>
      <c r="FQ1259" s="1"/>
      <c r="FR1259" s="1"/>
      <c r="FS1259" s="1"/>
      <c r="FT1259" s="1"/>
      <c r="FU1259" s="1"/>
      <c r="FV1259" s="1"/>
      <c r="FW1259" s="1"/>
      <c r="FX1259" s="1"/>
      <c r="FY1259" s="1"/>
      <c r="FZ1259" s="1"/>
      <c r="GA1259" s="1"/>
      <c r="GB1259" s="1"/>
      <c r="GC1259" s="1"/>
      <c r="GD1259" s="1"/>
      <c r="GE1259" s="1"/>
      <c r="GF1259" s="1"/>
      <c r="GG1259" s="1"/>
      <c r="GH1259" s="1"/>
      <c r="GI1259" s="1"/>
      <c r="GJ1259" s="1"/>
      <c r="GK1259" s="1"/>
      <c r="GL1259" s="1"/>
      <c r="GM1259" s="1"/>
      <c r="GN1259" s="1"/>
      <c r="GO1259" s="1"/>
      <c r="GP1259" s="1"/>
      <c r="GQ1259" s="1"/>
      <c r="GR1259" s="1"/>
      <c r="GS1259" s="1"/>
      <c r="GT1259" s="1"/>
      <c r="GU1259" s="1"/>
      <c r="GV1259" s="1"/>
      <c r="GW1259" s="1"/>
    </row>
    <row r="1260" spans="1:205" s="4" customFormat="1">
      <c r="A1260" s="6"/>
      <c r="B1260" s="6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2"/>
      <c r="U1260" s="2"/>
      <c r="V1260" s="90"/>
      <c r="W1260" s="167"/>
      <c r="X1260" s="145"/>
      <c r="Y1260" s="90"/>
      <c r="Z1260" s="87"/>
      <c r="AA1260" s="87"/>
      <c r="AB1260" s="2"/>
      <c r="AC1260" s="2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"/>
      <c r="EK1260" s="1"/>
      <c r="EL1260" s="1"/>
      <c r="EM1260" s="1"/>
      <c r="EN1260" s="1"/>
      <c r="EO1260" s="1"/>
      <c r="EP1260" s="1"/>
      <c r="EQ1260" s="1"/>
      <c r="ER1260" s="1"/>
      <c r="ES1260" s="1"/>
      <c r="ET1260" s="1"/>
      <c r="EU1260" s="1"/>
      <c r="EV1260" s="1"/>
      <c r="EW1260" s="1"/>
      <c r="EX1260" s="1"/>
      <c r="EY1260" s="1"/>
      <c r="EZ1260" s="1"/>
      <c r="FA1260" s="1"/>
      <c r="FB1260" s="1"/>
      <c r="FC1260" s="1"/>
      <c r="FD1260" s="1"/>
      <c r="FE1260" s="1"/>
      <c r="FF1260" s="1"/>
      <c r="FG1260" s="1"/>
      <c r="FH1260" s="1"/>
      <c r="FI1260" s="1"/>
      <c r="FJ1260" s="1"/>
      <c r="FK1260" s="1"/>
      <c r="FL1260" s="1"/>
      <c r="FM1260" s="1"/>
      <c r="FN1260" s="1"/>
      <c r="FO1260" s="1"/>
      <c r="FP1260" s="1"/>
      <c r="FQ1260" s="1"/>
      <c r="FR1260" s="1"/>
      <c r="FS1260" s="1"/>
      <c r="FT1260" s="1"/>
      <c r="FU1260" s="1"/>
      <c r="FV1260" s="1"/>
      <c r="FW1260" s="1"/>
      <c r="FX1260" s="1"/>
      <c r="FY1260" s="1"/>
      <c r="FZ1260" s="1"/>
      <c r="GA1260" s="1"/>
      <c r="GB1260" s="1"/>
      <c r="GC1260" s="1"/>
      <c r="GD1260" s="1"/>
      <c r="GE1260" s="1"/>
      <c r="GF1260" s="1"/>
      <c r="GG1260" s="1"/>
      <c r="GH1260" s="1"/>
      <c r="GI1260" s="1"/>
      <c r="GJ1260" s="1"/>
      <c r="GK1260" s="1"/>
      <c r="GL1260" s="1"/>
      <c r="GM1260" s="1"/>
      <c r="GN1260" s="1"/>
      <c r="GO1260" s="1"/>
      <c r="GP1260" s="1"/>
      <c r="GQ1260" s="1"/>
      <c r="GR1260" s="1"/>
      <c r="GS1260" s="1"/>
      <c r="GT1260" s="1"/>
      <c r="GU1260" s="1"/>
      <c r="GV1260" s="1"/>
      <c r="GW1260" s="1"/>
    </row>
    <row r="1261" spans="1:205" s="4" customFormat="1">
      <c r="A1261" s="6"/>
      <c r="B1261" s="6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2"/>
      <c r="U1261" s="2"/>
      <c r="V1261" s="90"/>
      <c r="W1261" s="167"/>
      <c r="X1261" s="145"/>
      <c r="Y1261" s="90"/>
      <c r="Z1261" s="87"/>
      <c r="AA1261" s="87"/>
      <c r="AB1261" s="2"/>
      <c r="AC1261" s="2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"/>
      <c r="EK1261" s="1"/>
      <c r="EL1261" s="1"/>
      <c r="EM1261" s="1"/>
      <c r="EN1261" s="1"/>
      <c r="EO1261" s="1"/>
      <c r="EP1261" s="1"/>
      <c r="EQ1261" s="1"/>
      <c r="ER1261" s="1"/>
      <c r="ES1261" s="1"/>
      <c r="ET1261" s="1"/>
      <c r="EU1261" s="1"/>
      <c r="EV1261" s="1"/>
      <c r="EW1261" s="1"/>
      <c r="EX1261" s="1"/>
      <c r="EY1261" s="1"/>
      <c r="EZ1261" s="1"/>
      <c r="FA1261" s="1"/>
      <c r="FB1261" s="1"/>
      <c r="FC1261" s="1"/>
      <c r="FD1261" s="1"/>
      <c r="FE1261" s="1"/>
      <c r="FF1261" s="1"/>
      <c r="FG1261" s="1"/>
      <c r="FH1261" s="1"/>
      <c r="FI1261" s="1"/>
      <c r="FJ1261" s="1"/>
      <c r="FK1261" s="1"/>
      <c r="FL1261" s="1"/>
      <c r="FM1261" s="1"/>
      <c r="FN1261" s="1"/>
      <c r="FO1261" s="1"/>
      <c r="FP1261" s="1"/>
      <c r="FQ1261" s="1"/>
      <c r="FR1261" s="1"/>
      <c r="FS1261" s="1"/>
      <c r="FT1261" s="1"/>
      <c r="FU1261" s="1"/>
      <c r="FV1261" s="1"/>
      <c r="FW1261" s="1"/>
      <c r="FX1261" s="1"/>
      <c r="FY1261" s="1"/>
      <c r="FZ1261" s="1"/>
      <c r="GA1261" s="1"/>
      <c r="GB1261" s="1"/>
      <c r="GC1261" s="1"/>
      <c r="GD1261" s="1"/>
      <c r="GE1261" s="1"/>
      <c r="GF1261" s="1"/>
      <c r="GG1261" s="1"/>
      <c r="GH1261" s="1"/>
      <c r="GI1261" s="1"/>
      <c r="GJ1261" s="1"/>
      <c r="GK1261" s="1"/>
      <c r="GL1261" s="1"/>
      <c r="GM1261" s="1"/>
      <c r="GN1261" s="1"/>
      <c r="GO1261" s="1"/>
      <c r="GP1261" s="1"/>
      <c r="GQ1261" s="1"/>
      <c r="GR1261" s="1"/>
      <c r="GS1261" s="1"/>
      <c r="GT1261" s="1"/>
      <c r="GU1261" s="1"/>
      <c r="GV1261" s="1"/>
      <c r="GW1261" s="1"/>
    </row>
    <row r="1262" spans="1:205" s="4" customFormat="1">
      <c r="A1262" s="6"/>
      <c r="B1262" s="6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2"/>
      <c r="U1262" s="2"/>
      <c r="V1262" s="90"/>
      <c r="W1262" s="167"/>
      <c r="X1262" s="145"/>
      <c r="Y1262" s="90"/>
      <c r="Z1262" s="87"/>
      <c r="AA1262" s="87"/>
      <c r="AB1262" s="2"/>
      <c r="AC1262" s="2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  <c r="EG1262" s="1"/>
      <c r="EH1262" s="1"/>
      <c r="EI1262" s="1"/>
      <c r="EJ1262" s="1"/>
      <c r="EK1262" s="1"/>
      <c r="EL1262" s="1"/>
      <c r="EM1262" s="1"/>
      <c r="EN1262" s="1"/>
      <c r="EO1262" s="1"/>
      <c r="EP1262" s="1"/>
      <c r="EQ1262" s="1"/>
      <c r="ER1262" s="1"/>
      <c r="ES1262" s="1"/>
      <c r="ET1262" s="1"/>
      <c r="EU1262" s="1"/>
      <c r="EV1262" s="1"/>
      <c r="EW1262" s="1"/>
      <c r="EX1262" s="1"/>
      <c r="EY1262" s="1"/>
      <c r="EZ1262" s="1"/>
      <c r="FA1262" s="1"/>
      <c r="FB1262" s="1"/>
      <c r="FC1262" s="1"/>
      <c r="FD1262" s="1"/>
      <c r="FE1262" s="1"/>
      <c r="FF1262" s="1"/>
      <c r="FG1262" s="1"/>
      <c r="FH1262" s="1"/>
      <c r="FI1262" s="1"/>
      <c r="FJ1262" s="1"/>
      <c r="FK1262" s="1"/>
      <c r="FL1262" s="1"/>
      <c r="FM1262" s="1"/>
      <c r="FN1262" s="1"/>
      <c r="FO1262" s="1"/>
      <c r="FP1262" s="1"/>
      <c r="FQ1262" s="1"/>
      <c r="FR1262" s="1"/>
      <c r="FS1262" s="1"/>
      <c r="FT1262" s="1"/>
      <c r="FU1262" s="1"/>
      <c r="FV1262" s="1"/>
      <c r="FW1262" s="1"/>
      <c r="FX1262" s="1"/>
      <c r="FY1262" s="1"/>
      <c r="FZ1262" s="1"/>
      <c r="GA1262" s="1"/>
      <c r="GB1262" s="1"/>
      <c r="GC1262" s="1"/>
      <c r="GD1262" s="1"/>
      <c r="GE1262" s="1"/>
      <c r="GF1262" s="1"/>
      <c r="GG1262" s="1"/>
      <c r="GH1262" s="1"/>
      <c r="GI1262" s="1"/>
      <c r="GJ1262" s="1"/>
      <c r="GK1262" s="1"/>
      <c r="GL1262" s="1"/>
      <c r="GM1262" s="1"/>
      <c r="GN1262" s="1"/>
      <c r="GO1262" s="1"/>
      <c r="GP1262" s="1"/>
      <c r="GQ1262" s="1"/>
      <c r="GR1262" s="1"/>
      <c r="GS1262" s="1"/>
      <c r="GT1262" s="1"/>
      <c r="GU1262" s="1"/>
      <c r="GV1262" s="1"/>
      <c r="GW1262" s="1"/>
    </row>
    <row r="1263" spans="1:205" s="4" customFormat="1">
      <c r="A1263" s="6"/>
      <c r="B1263" s="6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2"/>
      <c r="U1263" s="2"/>
      <c r="V1263" s="90"/>
      <c r="W1263" s="167"/>
      <c r="X1263" s="145"/>
      <c r="Y1263" s="90"/>
      <c r="Z1263" s="87"/>
      <c r="AA1263" s="87"/>
      <c r="AB1263" s="2"/>
      <c r="AC1263" s="2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"/>
      <c r="EK1263" s="1"/>
      <c r="EL1263" s="1"/>
      <c r="EM1263" s="1"/>
      <c r="EN1263" s="1"/>
      <c r="EO1263" s="1"/>
      <c r="EP1263" s="1"/>
      <c r="EQ1263" s="1"/>
      <c r="ER1263" s="1"/>
      <c r="ES1263" s="1"/>
      <c r="ET1263" s="1"/>
      <c r="EU1263" s="1"/>
      <c r="EV1263" s="1"/>
      <c r="EW1263" s="1"/>
      <c r="EX1263" s="1"/>
      <c r="EY1263" s="1"/>
      <c r="EZ1263" s="1"/>
      <c r="FA1263" s="1"/>
      <c r="FB1263" s="1"/>
      <c r="FC1263" s="1"/>
      <c r="FD1263" s="1"/>
      <c r="FE1263" s="1"/>
      <c r="FF1263" s="1"/>
      <c r="FG1263" s="1"/>
      <c r="FH1263" s="1"/>
      <c r="FI1263" s="1"/>
      <c r="FJ1263" s="1"/>
      <c r="FK1263" s="1"/>
      <c r="FL1263" s="1"/>
      <c r="FM1263" s="1"/>
      <c r="FN1263" s="1"/>
      <c r="FO1263" s="1"/>
      <c r="FP1263" s="1"/>
      <c r="FQ1263" s="1"/>
      <c r="FR1263" s="1"/>
      <c r="FS1263" s="1"/>
      <c r="FT1263" s="1"/>
      <c r="FU1263" s="1"/>
      <c r="FV1263" s="1"/>
      <c r="FW1263" s="1"/>
      <c r="FX1263" s="1"/>
      <c r="FY1263" s="1"/>
      <c r="FZ1263" s="1"/>
      <c r="GA1263" s="1"/>
      <c r="GB1263" s="1"/>
      <c r="GC1263" s="1"/>
      <c r="GD1263" s="1"/>
      <c r="GE1263" s="1"/>
      <c r="GF1263" s="1"/>
      <c r="GG1263" s="1"/>
      <c r="GH1263" s="1"/>
      <c r="GI1263" s="1"/>
      <c r="GJ1263" s="1"/>
      <c r="GK1263" s="1"/>
      <c r="GL1263" s="1"/>
      <c r="GM1263" s="1"/>
      <c r="GN1263" s="1"/>
      <c r="GO1263" s="1"/>
      <c r="GP1263" s="1"/>
      <c r="GQ1263" s="1"/>
      <c r="GR1263" s="1"/>
      <c r="GS1263" s="1"/>
      <c r="GT1263" s="1"/>
      <c r="GU1263" s="1"/>
      <c r="GV1263" s="1"/>
      <c r="GW1263" s="1"/>
    </row>
    <row r="1264" spans="1:205" s="4" customFormat="1">
      <c r="A1264" s="6"/>
      <c r="B1264" s="6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2"/>
      <c r="U1264" s="2"/>
      <c r="V1264" s="90"/>
      <c r="W1264" s="167"/>
      <c r="X1264" s="145"/>
      <c r="Y1264" s="90"/>
      <c r="Z1264" s="87"/>
      <c r="AA1264" s="87"/>
      <c r="AB1264" s="2"/>
      <c r="AC1264" s="2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  <c r="EG1264" s="1"/>
      <c r="EH1264" s="1"/>
      <c r="EI1264" s="1"/>
      <c r="EJ1264" s="1"/>
      <c r="EK1264" s="1"/>
      <c r="EL1264" s="1"/>
      <c r="EM1264" s="1"/>
      <c r="EN1264" s="1"/>
      <c r="EO1264" s="1"/>
      <c r="EP1264" s="1"/>
      <c r="EQ1264" s="1"/>
      <c r="ER1264" s="1"/>
      <c r="ES1264" s="1"/>
      <c r="ET1264" s="1"/>
      <c r="EU1264" s="1"/>
      <c r="EV1264" s="1"/>
      <c r="EW1264" s="1"/>
      <c r="EX1264" s="1"/>
      <c r="EY1264" s="1"/>
      <c r="EZ1264" s="1"/>
      <c r="FA1264" s="1"/>
      <c r="FB1264" s="1"/>
      <c r="FC1264" s="1"/>
      <c r="FD1264" s="1"/>
      <c r="FE1264" s="1"/>
      <c r="FF1264" s="1"/>
      <c r="FG1264" s="1"/>
      <c r="FH1264" s="1"/>
      <c r="FI1264" s="1"/>
      <c r="FJ1264" s="1"/>
      <c r="FK1264" s="1"/>
      <c r="FL1264" s="1"/>
      <c r="FM1264" s="1"/>
      <c r="FN1264" s="1"/>
      <c r="FO1264" s="1"/>
      <c r="FP1264" s="1"/>
      <c r="FQ1264" s="1"/>
      <c r="FR1264" s="1"/>
      <c r="FS1264" s="1"/>
      <c r="FT1264" s="1"/>
      <c r="FU1264" s="1"/>
      <c r="FV1264" s="1"/>
      <c r="FW1264" s="1"/>
      <c r="FX1264" s="1"/>
      <c r="FY1264" s="1"/>
      <c r="FZ1264" s="1"/>
      <c r="GA1264" s="1"/>
      <c r="GB1264" s="1"/>
      <c r="GC1264" s="1"/>
      <c r="GD1264" s="1"/>
      <c r="GE1264" s="1"/>
      <c r="GF1264" s="1"/>
      <c r="GG1264" s="1"/>
      <c r="GH1264" s="1"/>
      <c r="GI1264" s="1"/>
      <c r="GJ1264" s="1"/>
      <c r="GK1264" s="1"/>
      <c r="GL1264" s="1"/>
      <c r="GM1264" s="1"/>
      <c r="GN1264" s="1"/>
      <c r="GO1264" s="1"/>
      <c r="GP1264" s="1"/>
      <c r="GQ1264" s="1"/>
      <c r="GR1264" s="1"/>
      <c r="GS1264" s="1"/>
      <c r="GT1264" s="1"/>
      <c r="GU1264" s="1"/>
      <c r="GV1264" s="1"/>
      <c r="GW1264" s="1"/>
    </row>
    <row r="1265" spans="1:205" s="4" customFormat="1">
      <c r="A1265" s="6"/>
      <c r="B1265" s="6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2"/>
      <c r="U1265" s="2"/>
      <c r="V1265" s="90"/>
      <c r="W1265" s="167"/>
      <c r="X1265" s="145"/>
      <c r="Y1265" s="90"/>
      <c r="Z1265" s="87"/>
      <c r="AA1265" s="87"/>
      <c r="AB1265" s="2"/>
      <c r="AC1265" s="2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  <c r="EG1265" s="1"/>
      <c r="EH1265" s="1"/>
      <c r="EI1265" s="1"/>
      <c r="EJ1265" s="1"/>
      <c r="EK1265" s="1"/>
      <c r="EL1265" s="1"/>
      <c r="EM1265" s="1"/>
      <c r="EN1265" s="1"/>
      <c r="EO1265" s="1"/>
      <c r="EP1265" s="1"/>
      <c r="EQ1265" s="1"/>
      <c r="ER1265" s="1"/>
      <c r="ES1265" s="1"/>
      <c r="ET1265" s="1"/>
      <c r="EU1265" s="1"/>
      <c r="EV1265" s="1"/>
      <c r="EW1265" s="1"/>
      <c r="EX1265" s="1"/>
      <c r="EY1265" s="1"/>
      <c r="EZ1265" s="1"/>
      <c r="FA1265" s="1"/>
      <c r="FB1265" s="1"/>
      <c r="FC1265" s="1"/>
      <c r="FD1265" s="1"/>
      <c r="FE1265" s="1"/>
      <c r="FF1265" s="1"/>
      <c r="FG1265" s="1"/>
      <c r="FH1265" s="1"/>
      <c r="FI1265" s="1"/>
      <c r="FJ1265" s="1"/>
      <c r="FK1265" s="1"/>
      <c r="FL1265" s="1"/>
      <c r="FM1265" s="1"/>
      <c r="FN1265" s="1"/>
      <c r="FO1265" s="1"/>
      <c r="FP1265" s="1"/>
      <c r="FQ1265" s="1"/>
      <c r="FR1265" s="1"/>
      <c r="FS1265" s="1"/>
      <c r="FT1265" s="1"/>
      <c r="FU1265" s="1"/>
      <c r="FV1265" s="1"/>
      <c r="FW1265" s="1"/>
      <c r="FX1265" s="1"/>
      <c r="FY1265" s="1"/>
      <c r="FZ1265" s="1"/>
      <c r="GA1265" s="1"/>
      <c r="GB1265" s="1"/>
      <c r="GC1265" s="1"/>
      <c r="GD1265" s="1"/>
      <c r="GE1265" s="1"/>
      <c r="GF1265" s="1"/>
      <c r="GG1265" s="1"/>
      <c r="GH1265" s="1"/>
      <c r="GI1265" s="1"/>
      <c r="GJ1265" s="1"/>
      <c r="GK1265" s="1"/>
      <c r="GL1265" s="1"/>
      <c r="GM1265" s="1"/>
      <c r="GN1265" s="1"/>
      <c r="GO1265" s="1"/>
      <c r="GP1265" s="1"/>
      <c r="GQ1265" s="1"/>
      <c r="GR1265" s="1"/>
      <c r="GS1265" s="1"/>
      <c r="GT1265" s="1"/>
      <c r="GU1265" s="1"/>
      <c r="GV1265" s="1"/>
      <c r="GW1265" s="1"/>
    </row>
    <row r="1266" spans="1:205" s="4" customFormat="1">
      <c r="A1266" s="6"/>
      <c r="B1266" s="6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2"/>
      <c r="U1266" s="2"/>
      <c r="V1266" s="90"/>
      <c r="W1266" s="167"/>
      <c r="X1266" s="145"/>
      <c r="Y1266" s="90"/>
      <c r="Z1266" s="87"/>
      <c r="AA1266" s="87"/>
      <c r="AB1266" s="2"/>
      <c r="AC1266" s="2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  <c r="EG1266" s="1"/>
      <c r="EH1266" s="1"/>
      <c r="EI1266" s="1"/>
      <c r="EJ1266" s="1"/>
      <c r="EK1266" s="1"/>
      <c r="EL1266" s="1"/>
      <c r="EM1266" s="1"/>
      <c r="EN1266" s="1"/>
      <c r="EO1266" s="1"/>
      <c r="EP1266" s="1"/>
      <c r="EQ1266" s="1"/>
      <c r="ER1266" s="1"/>
      <c r="ES1266" s="1"/>
      <c r="ET1266" s="1"/>
      <c r="EU1266" s="1"/>
      <c r="EV1266" s="1"/>
      <c r="EW1266" s="1"/>
      <c r="EX1266" s="1"/>
      <c r="EY1266" s="1"/>
      <c r="EZ1266" s="1"/>
      <c r="FA1266" s="1"/>
      <c r="FB1266" s="1"/>
      <c r="FC1266" s="1"/>
      <c r="FD1266" s="1"/>
      <c r="FE1266" s="1"/>
      <c r="FF1266" s="1"/>
      <c r="FG1266" s="1"/>
      <c r="FH1266" s="1"/>
      <c r="FI1266" s="1"/>
      <c r="FJ1266" s="1"/>
      <c r="FK1266" s="1"/>
      <c r="FL1266" s="1"/>
      <c r="FM1266" s="1"/>
      <c r="FN1266" s="1"/>
      <c r="FO1266" s="1"/>
      <c r="FP1266" s="1"/>
      <c r="FQ1266" s="1"/>
      <c r="FR1266" s="1"/>
      <c r="FS1266" s="1"/>
      <c r="FT1266" s="1"/>
      <c r="FU1266" s="1"/>
      <c r="FV1266" s="1"/>
      <c r="FW1266" s="1"/>
      <c r="FX1266" s="1"/>
      <c r="FY1266" s="1"/>
      <c r="FZ1266" s="1"/>
      <c r="GA1266" s="1"/>
      <c r="GB1266" s="1"/>
      <c r="GC1266" s="1"/>
      <c r="GD1266" s="1"/>
      <c r="GE1266" s="1"/>
      <c r="GF1266" s="1"/>
      <c r="GG1266" s="1"/>
      <c r="GH1266" s="1"/>
      <c r="GI1266" s="1"/>
      <c r="GJ1266" s="1"/>
      <c r="GK1266" s="1"/>
      <c r="GL1266" s="1"/>
      <c r="GM1266" s="1"/>
      <c r="GN1266" s="1"/>
      <c r="GO1266" s="1"/>
      <c r="GP1266" s="1"/>
      <c r="GQ1266" s="1"/>
      <c r="GR1266" s="1"/>
      <c r="GS1266" s="1"/>
      <c r="GT1266" s="1"/>
      <c r="GU1266" s="1"/>
      <c r="GV1266" s="1"/>
      <c r="GW1266" s="1"/>
    </row>
    <row r="1267" spans="1:205" s="4" customFormat="1">
      <c r="A1267" s="6"/>
      <c r="B1267" s="6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2"/>
      <c r="U1267" s="2"/>
      <c r="V1267" s="90"/>
      <c r="W1267" s="167"/>
      <c r="X1267" s="145"/>
      <c r="Y1267" s="90"/>
      <c r="Z1267" s="87"/>
      <c r="AA1267" s="87"/>
      <c r="AB1267" s="2"/>
      <c r="AC1267" s="2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  <c r="EG1267" s="1"/>
      <c r="EH1267" s="1"/>
      <c r="EI1267" s="1"/>
      <c r="EJ1267" s="1"/>
      <c r="EK1267" s="1"/>
      <c r="EL1267" s="1"/>
      <c r="EM1267" s="1"/>
      <c r="EN1267" s="1"/>
      <c r="EO1267" s="1"/>
      <c r="EP1267" s="1"/>
      <c r="EQ1267" s="1"/>
      <c r="ER1267" s="1"/>
      <c r="ES1267" s="1"/>
      <c r="ET1267" s="1"/>
      <c r="EU1267" s="1"/>
      <c r="EV1267" s="1"/>
      <c r="EW1267" s="1"/>
      <c r="EX1267" s="1"/>
      <c r="EY1267" s="1"/>
      <c r="EZ1267" s="1"/>
      <c r="FA1267" s="1"/>
      <c r="FB1267" s="1"/>
      <c r="FC1267" s="1"/>
      <c r="FD1267" s="1"/>
      <c r="FE1267" s="1"/>
      <c r="FF1267" s="1"/>
      <c r="FG1267" s="1"/>
      <c r="FH1267" s="1"/>
      <c r="FI1267" s="1"/>
      <c r="FJ1267" s="1"/>
      <c r="FK1267" s="1"/>
      <c r="FL1267" s="1"/>
      <c r="FM1267" s="1"/>
      <c r="FN1267" s="1"/>
      <c r="FO1267" s="1"/>
      <c r="FP1267" s="1"/>
      <c r="FQ1267" s="1"/>
      <c r="FR1267" s="1"/>
      <c r="FS1267" s="1"/>
      <c r="FT1267" s="1"/>
      <c r="FU1267" s="1"/>
      <c r="FV1267" s="1"/>
      <c r="FW1267" s="1"/>
      <c r="FX1267" s="1"/>
      <c r="FY1267" s="1"/>
      <c r="FZ1267" s="1"/>
      <c r="GA1267" s="1"/>
      <c r="GB1267" s="1"/>
      <c r="GC1267" s="1"/>
      <c r="GD1267" s="1"/>
      <c r="GE1267" s="1"/>
      <c r="GF1267" s="1"/>
      <c r="GG1267" s="1"/>
      <c r="GH1267" s="1"/>
      <c r="GI1267" s="1"/>
      <c r="GJ1267" s="1"/>
      <c r="GK1267" s="1"/>
      <c r="GL1267" s="1"/>
      <c r="GM1267" s="1"/>
      <c r="GN1267" s="1"/>
      <c r="GO1267" s="1"/>
      <c r="GP1267" s="1"/>
      <c r="GQ1267" s="1"/>
      <c r="GR1267" s="1"/>
      <c r="GS1267" s="1"/>
      <c r="GT1267" s="1"/>
      <c r="GU1267" s="1"/>
      <c r="GV1267" s="1"/>
      <c r="GW1267" s="1"/>
    </row>
    <row r="1268" spans="1:205" s="4" customFormat="1">
      <c r="A1268" s="6"/>
      <c r="B1268" s="6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2"/>
      <c r="U1268" s="2"/>
      <c r="V1268" s="90"/>
      <c r="W1268" s="167"/>
      <c r="X1268" s="145"/>
      <c r="Y1268" s="90"/>
      <c r="Z1268" s="87"/>
      <c r="AA1268" s="87"/>
      <c r="AB1268" s="2"/>
      <c r="AC1268" s="2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  <c r="EG1268" s="1"/>
      <c r="EH1268" s="1"/>
      <c r="EI1268" s="1"/>
      <c r="EJ1268" s="1"/>
      <c r="EK1268" s="1"/>
      <c r="EL1268" s="1"/>
      <c r="EM1268" s="1"/>
      <c r="EN1268" s="1"/>
      <c r="EO1268" s="1"/>
      <c r="EP1268" s="1"/>
      <c r="EQ1268" s="1"/>
      <c r="ER1268" s="1"/>
      <c r="ES1268" s="1"/>
      <c r="ET1268" s="1"/>
      <c r="EU1268" s="1"/>
      <c r="EV1268" s="1"/>
      <c r="EW1268" s="1"/>
      <c r="EX1268" s="1"/>
      <c r="EY1268" s="1"/>
      <c r="EZ1268" s="1"/>
      <c r="FA1268" s="1"/>
      <c r="FB1268" s="1"/>
      <c r="FC1268" s="1"/>
      <c r="FD1268" s="1"/>
      <c r="FE1268" s="1"/>
      <c r="FF1268" s="1"/>
      <c r="FG1268" s="1"/>
      <c r="FH1268" s="1"/>
      <c r="FI1268" s="1"/>
      <c r="FJ1268" s="1"/>
      <c r="FK1268" s="1"/>
      <c r="FL1268" s="1"/>
      <c r="FM1268" s="1"/>
      <c r="FN1268" s="1"/>
      <c r="FO1268" s="1"/>
      <c r="FP1268" s="1"/>
      <c r="FQ1268" s="1"/>
      <c r="FR1268" s="1"/>
      <c r="FS1268" s="1"/>
      <c r="FT1268" s="1"/>
      <c r="FU1268" s="1"/>
      <c r="FV1268" s="1"/>
      <c r="FW1268" s="1"/>
      <c r="FX1268" s="1"/>
      <c r="FY1268" s="1"/>
      <c r="FZ1268" s="1"/>
      <c r="GA1268" s="1"/>
      <c r="GB1268" s="1"/>
      <c r="GC1268" s="1"/>
      <c r="GD1268" s="1"/>
      <c r="GE1268" s="1"/>
      <c r="GF1268" s="1"/>
      <c r="GG1268" s="1"/>
      <c r="GH1268" s="1"/>
      <c r="GI1268" s="1"/>
      <c r="GJ1268" s="1"/>
      <c r="GK1268" s="1"/>
      <c r="GL1268" s="1"/>
      <c r="GM1268" s="1"/>
      <c r="GN1268" s="1"/>
      <c r="GO1268" s="1"/>
      <c r="GP1268" s="1"/>
      <c r="GQ1268" s="1"/>
      <c r="GR1268" s="1"/>
      <c r="GS1268" s="1"/>
      <c r="GT1268" s="1"/>
      <c r="GU1268" s="1"/>
      <c r="GV1268" s="1"/>
      <c r="GW1268" s="1"/>
    </row>
    <row r="1269" spans="1:205" s="4" customFormat="1">
      <c r="A1269" s="6"/>
      <c r="B1269" s="6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2"/>
      <c r="U1269" s="2"/>
      <c r="V1269" s="90"/>
      <c r="W1269" s="167"/>
      <c r="X1269" s="145"/>
      <c r="Y1269" s="90"/>
      <c r="Z1269" s="87"/>
      <c r="AA1269" s="87"/>
      <c r="AB1269" s="2"/>
      <c r="AC1269" s="2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  <c r="EG1269" s="1"/>
      <c r="EH1269" s="1"/>
      <c r="EI1269" s="1"/>
      <c r="EJ1269" s="1"/>
      <c r="EK1269" s="1"/>
      <c r="EL1269" s="1"/>
      <c r="EM1269" s="1"/>
      <c r="EN1269" s="1"/>
      <c r="EO1269" s="1"/>
      <c r="EP1269" s="1"/>
      <c r="EQ1269" s="1"/>
      <c r="ER1269" s="1"/>
      <c r="ES1269" s="1"/>
      <c r="ET1269" s="1"/>
      <c r="EU1269" s="1"/>
      <c r="EV1269" s="1"/>
      <c r="EW1269" s="1"/>
      <c r="EX1269" s="1"/>
      <c r="EY1269" s="1"/>
      <c r="EZ1269" s="1"/>
      <c r="FA1269" s="1"/>
      <c r="FB1269" s="1"/>
      <c r="FC1269" s="1"/>
      <c r="FD1269" s="1"/>
      <c r="FE1269" s="1"/>
      <c r="FF1269" s="1"/>
      <c r="FG1269" s="1"/>
      <c r="FH1269" s="1"/>
      <c r="FI1269" s="1"/>
      <c r="FJ1269" s="1"/>
      <c r="FK1269" s="1"/>
      <c r="FL1269" s="1"/>
      <c r="FM1269" s="1"/>
      <c r="FN1269" s="1"/>
      <c r="FO1269" s="1"/>
      <c r="FP1269" s="1"/>
      <c r="FQ1269" s="1"/>
      <c r="FR1269" s="1"/>
      <c r="FS1269" s="1"/>
      <c r="FT1269" s="1"/>
      <c r="FU1269" s="1"/>
      <c r="FV1269" s="1"/>
      <c r="FW1269" s="1"/>
      <c r="FX1269" s="1"/>
      <c r="FY1269" s="1"/>
      <c r="FZ1269" s="1"/>
      <c r="GA1269" s="1"/>
      <c r="GB1269" s="1"/>
      <c r="GC1269" s="1"/>
      <c r="GD1269" s="1"/>
      <c r="GE1269" s="1"/>
      <c r="GF1269" s="1"/>
      <c r="GG1269" s="1"/>
      <c r="GH1269" s="1"/>
      <c r="GI1269" s="1"/>
      <c r="GJ1269" s="1"/>
      <c r="GK1269" s="1"/>
      <c r="GL1269" s="1"/>
      <c r="GM1269" s="1"/>
      <c r="GN1269" s="1"/>
      <c r="GO1269" s="1"/>
      <c r="GP1269" s="1"/>
      <c r="GQ1269" s="1"/>
      <c r="GR1269" s="1"/>
      <c r="GS1269" s="1"/>
      <c r="GT1269" s="1"/>
      <c r="GU1269" s="1"/>
      <c r="GV1269" s="1"/>
      <c r="GW1269" s="1"/>
    </row>
    <row r="1270" spans="1:205" s="4" customFormat="1">
      <c r="A1270" s="6"/>
      <c r="B1270" s="6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2"/>
      <c r="U1270" s="2"/>
      <c r="V1270" s="90"/>
      <c r="W1270" s="167"/>
      <c r="X1270" s="145"/>
      <c r="Y1270" s="90"/>
      <c r="Z1270" s="87"/>
      <c r="AA1270" s="87"/>
      <c r="AB1270" s="2"/>
      <c r="AC1270" s="2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"/>
      <c r="EK1270" s="1"/>
      <c r="EL1270" s="1"/>
      <c r="EM1270" s="1"/>
      <c r="EN1270" s="1"/>
      <c r="EO1270" s="1"/>
      <c r="EP1270" s="1"/>
      <c r="EQ1270" s="1"/>
      <c r="ER1270" s="1"/>
      <c r="ES1270" s="1"/>
      <c r="ET1270" s="1"/>
      <c r="EU1270" s="1"/>
      <c r="EV1270" s="1"/>
      <c r="EW1270" s="1"/>
      <c r="EX1270" s="1"/>
      <c r="EY1270" s="1"/>
      <c r="EZ1270" s="1"/>
      <c r="FA1270" s="1"/>
      <c r="FB1270" s="1"/>
      <c r="FC1270" s="1"/>
      <c r="FD1270" s="1"/>
      <c r="FE1270" s="1"/>
      <c r="FF1270" s="1"/>
      <c r="FG1270" s="1"/>
      <c r="FH1270" s="1"/>
      <c r="FI1270" s="1"/>
      <c r="FJ1270" s="1"/>
      <c r="FK1270" s="1"/>
      <c r="FL1270" s="1"/>
      <c r="FM1270" s="1"/>
      <c r="FN1270" s="1"/>
      <c r="FO1270" s="1"/>
      <c r="FP1270" s="1"/>
      <c r="FQ1270" s="1"/>
      <c r="FR1270" s="1"/>
      <c r="FS1270" s="1"/>
      <c r="FT1270" s="1"/>
      <c r="FU1270" s="1"/>
      <c r="FV1270" s="1"/>
      <c r="FW1270" s="1"/>
      <c r="FX1270" s="1"/>
      <c r="FY1270" s="1"/>
      <c r="FZ1270" s="1"/>
      <c r="GA1270" s="1"/>
      <c r="GB1270" s="1"/>
      <c r="GC1270" s="1"/>
      <c r="GD1270" s="1"/>
      <c r="GE1270" s="1"/>
      <c r="GF1270" s="1"/>
      <c r="GG1270" s="1"/>
      <c r="GH1270" s="1"/>
      <c r="GI1270" s="1"/>
      <c r="GJ1270" s="1"/>
      <c r="GK1270" s="1"/>
      <c r="GL1270" s="1"/>
      <c r="GM1270" s="1"/>
      <c r="GN1270" s="1"/>
      <c r="GO1270" s="1"/>
      <c r="GP1270" s="1"/>
      <c r="GQ1270" s="1"/>
      <c r="GR1270" s="1"/>
      <c r="GS1270" s="1"/>
      <c r="GT1270" s="1"/>
      <c r="GU1270" s="1"/>
      <c r="GV1270" s="1"/>
      <c r="GW1270" s="1"/>
    </row>
    <row r="1271" spans="1:205" s="4" customFormat="1">
      <c r="A1271" s="6"/>
      <c r="B1271" s="6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2"/>
      <c r="U1271" s="2"/>
      <c r="V1271" s="90"/>
      <c r="W1271" s="167"/>
      <c r="X1271" s="145"/>
      <c r="Y1271" s="90"/>
      <c r="Z1271" s="87"/>
      <c r="AA1271" s="87"/>
      <c r="AB1271" s="2"/>
      <c r="AC1271" s="2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"/>
      <c r="EK1271" s="1"/>
      <c r="EL1271" s="1"/>
      <c r="EM1271" s="1"/>
      <c r="EN1271" s="1"/>
      <c r="EO1271" s="1"/>
      <c r="EP1271" s="1"/>
      <c r="EQ1271" s="1"/>
      <c r="ER1271" s="1"/>
      <c r="ES1271" s="1"/>
      <c r="ET1271" s="1"/>
      <c r="EU1271" s="1"/>
      <c r="EV1271" s="1"/>
      <c r="EW1271" s="1"/>
      <c r="EX1271" s="1"/>
      <c r="EY1271" s="1"/>
      <c r="EZ1271" s="1"/>
      <c r="FA1271" s="1"/>
      <c r="FB1271" s="1"/>
      <c r="FC1271" s="1"/>
      <c r="FD1271" s="1"/>
      <c r="FE1271" s="1"/>
      <c r="FF1271" s="1"/>
      <c r="FG1271" s="1"/>
      <c r="FH1271" s="1"/>
      <c r="FI1271" s="1"/>
      <c r="FJ1271" s="1"/>
      <c r="FK1271" s="1"/>
      <c r="FL1271" s="1"/>
      <c r="FM1271" s="1"/>
      <c r="FN1271" s="1"/>
      <c r="FO1271" s="1"/>
      <c r="FP1271" s="1"/>
      <c r="FQ1271" s="1"/>
      <c r="FR1271" s="1"/>
      <c r="FS1271" s="1"/>
      <c r="FT1271" s="1"/>
      <c r="FU1271" s="1"/>
      <c r="FV1271" s="1"/>
      <c r="FW1271" s="1"/>
      <c r="FX1271" s="1"/>
      <c r="FY1271" s="1"/>
      <c r="FZ1271" s="1"/>
      <c r="GA1271" s="1"/>
      <c r="GB1271" s="1"/>
      <c r="GC1271" s="1"/>
      <c r="GD1271" s="1"/>
      <c r="GE1271" s="1"/>
      <c r="GF1271" s="1"/>
      <c r="GG1271" s="1"/>
      <c r="GH1271" s="1"/>
      <c r="GI1271" s="1"/>
      <c r="GJ1271" s="1"/>
      <c r="GK1271" s="1"/>
      <c r="GL1271" s="1"/>
      <c r="GM1271" s="1"/>
      <c r="GN1271" s="1"/>
      <c r="GO1271" s="1"/>
      <c r="GP1271" s="1"/>
      <c r="GQ1271" s="1"/>
      <c r="GR1271" s="1"/>
      <c r="GS1271" s="1"/>
      <c r="GT1271" s="1"/>
      <c r="GU1271" s="1"/>
      <c r="GV1271" s="1"/>
      <c r="GW1271" s="1"/>
    </row>
    <row r="1272" spans="1:205" s="4" customFormat="1">
      <c r="A1272" s="6"/>
      <c r="B1272" s="6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2"/>
      <c r="U1272" s="2"/>
      <c r="V1272" s="90"/>
      <c r="W1272" s="167"/>
      <c r="X1272" s="145"/>
      <c r="Y1272" s="90"/>
      <c r="Z1272" s="87"/>
      <c r="AA1272" s="87"/>
      <c r="AB1272" s="2"/>
      <c r="AC1272" s="2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"/>
      <c r="EK1272" s="1"/>
      <c r="EL1272" s="1"/>
      <c r="EM1272" s="1"/>
      <c r="EN1272" s="1"/>
      <c r="EO1272" s="1"/>
      <c r="EP1272" s="1"/>
      <c r="EQ1272" s="1"/>
      <c r="ER1272" s="1"/>
      <c r="ES1272" s="1"/>
      <c r="ET1272" s="1"/>
      <c r="EU1272" s="1"/>
      <c r="EV1272" s="1"/>
      <c r="EW1272" s="1"/>
      <c r="EX1272" s="1"/>
      <c r="EY1272" s="1"/>
      <c r="EZ1272" s="1"/>
      <c r="FA1272" s="1"/>
      <c r="FB1272" s="1"/>
      <c r="FC1272" s="1"/>
      <c r="FD1272" s="1"/>
      <c r="FE1272" s="1"/>
      <c r="FF1272" s="1"/>
      <c r="FG1272" s="1"/>
      <c r="FH1272" s="1"/>
      <c r="FI1272" s="1"/>
      <c r="FJ1272" s="1"/>
      <c r="FK1272" s="1"/>
      <c r="FL1272" s="1"/>
      <c r="FM1272" s="1"/>
      <c r="FN1272" s="1"/>
      <c r="FO1272" s="1"/>
      <c r="FP1272" s="1"/>
      <c r="FQ1272" s="1"/>
      <c r="FR1272" s="1"/>
      <c r="FS1272" s="1"/>
      <c r="FT1272" s="1"/>
      <c r="FU1272" s="1"/>
      <c r="FV1272" s="1"/>
      <c r="FW1272" s="1"/>
      <c r="FX1272" s="1"/>
      <c r="FY1272" s="1"/>
      <c r="FZ1272" s="1"/>
      <c r="GA1272" s="1"/>
      <c r="GB1272" s="1"/>
      <c r="GC1272" s="1"/>
      <c r="GD1272" s="1"/>
      <c r="GE1272" s="1"/>
      <c r="GF1272" s="1"/>
      <c r="GG1272" s="1"/>
      <c r="GH1272" s="1"/>
      <c r="GI1272" s="1"/>
      <c r="GJ1272" s="1"/>
      <c r="GK1272" s="1"/>
      <c r="GL1272" s="1"/>
      <c r="GM1272" s="1"/>
      <c r="GN1272" s="1"/>
      <c r="GO1272" s="1"/>
      <c r="GP1272" s="1"/>
      <c r="GQ1272" s="1"/>
      <c r="GR1272" s="1"/>
      <c r="GS1272" s="1"/>
      <c r="GT1272" s="1"/>
      <c r="GU1272" s="1"/>
      <c r="GV1272" s="1"/>
      <c r="GW1272" s="1"/>
    </row>
    <row r="1273" spans="1:205" s="4" customFormat="1">
      <c r="A1273" s="6"/>
      <c r="B1273" s="6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2"/>
      <c r="U1273" s="2"/>
      <c r="V1273" s="90"/>
      <c r="W1273" s="167"/>
      <c r="X1273" s="145"/>
      <c r="Y1273" s="90"/>
      <c r="Z1273" s="87"/>
      <c r="AA1273" s="87"/>
      <c r="AB1273" s="2"/>
      <c r="AC1273" s="2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"/>
      <c r="EK1273" s="1"/>
      <c r="EL1273" s="1"/>
      <c r="EM1273" s="1"/>
      <c r="EN1273" s="1"/>
      <c r="EO1273" s="1"/>
      <c r="EP1273" s="1"/>
      <c r="EQ1273" s="1"/>
      <c r="ER1273" s="1"/>
      <c r="ES1273" s="1"/>
      <c r="ET1273" s="1"/>
      <c r="EU1273" s="1"/>
      <c r="EV1273" s="1"/>
      <c r="EW1273" s="1"/>
      <c r="EX1273" s="1"/>
      <c r="EY1273" s="1"/>
      <c r="EZ1273" s="1"/>
      <c r="FA1273" s="1"/>
      <c r="FB1273" s="1"/>
      <c r="FC1273" s="1"/>
      <c r="FD1273" s="1"/>
      <c r="FE1273" s="1"/>
      <c r="FF1273" s="1"/>
      <c r="FG1273" s="1"/>
      <c r="FH1273" s="1"/>
      <c r="FI1273" s="1"/>
      <c r="FJ1273" s="1"/>
      <c r="FK1273" s="1"/>
      <c r="FL1273" s="1"/>
      <c r="FM1273" s="1"/>
      <c r="FN1273" s="1"/>
      <c r="FO1273" s="1"/>
      <c r="FP1273" s="1"/>
      <c r="FQ1273" s="1"/>
      <c r="FR1273" s="1"/>
      <c r="FS1273" s="1"/>
      <c r="FT1273" s="1"/>
      <c r="FU1273" s="1"/>
      <c r="FV1273" s="1"/>
      <c r="FW1273" s="1"/>
      <c r="FX1273" s="1"/>
      <c r="FY1273" s="1"/>
      <c r="FZ1273" s="1"/>
      <c r="GA1273" s="1"/>
      <c r="GB1273" s="1"/>
      <c r="GC1273" s="1"/>
      <c r="GD1273" s="1"/>
      <c r="GE1273" s="1"/>
      <c r="GF1273" s="1"/>
      <c r="GG1273" s="1"/>
      <c r="GH1273" s="1"/>
      <c r="GI1273" s="1"/>
      <c r="GJ1273" s="1"/>
      <c r="GK1273" s="1"/>
      <c r="GL1273" s="1"/>
      <c r="GM1273" s="1"/>
      <c r="GN1273" s="1"/>
      <c r="GO1273" s="1"/>
      <c r="GP1273" s="1"/>
      <c r="GQ1273" s="1"/>
      <c r="GR1273" s="1"/>
      <c r="GS1273" s="1"/>
      <c r="GT1273" s="1"/>
      <c r="GU1273" s="1"/>
      <c r="GV1273" s="1"/>
      <c r="GW1273" s="1"/>
    </row>
    <row r="1274" spans="1:205" s="4" customFormat="1">
      <c r="A1274" s="6"/>
      <c r="B1274" s="6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2"/>
      <c r="U1274" s="2"/>
      <c r="V1274" s="90"/>
      <c r="W1274" s="167"/>
      <c r="X1274" s="145"/>
      <c r="Y1274" s="90"/>
      <c r="Z1274" s="87"/>
      <c r="AA1274" s="87"/>
      <c r="AB1274" s="2"/>
      <c r="AC1274" s="2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"/>
      <c r="EK1274" s="1"/>
      <c r="EL1274" s="1"/>
      <c r="EM1274" s="1"/>
      <c r="EN1274" s="1"/>
      <c r="EO1274" s="1"/>
      <c r="EP1274" s="1"/>
      <c r="EQ1274" s="1"/>
      <c r="ER1274" s="1"/>
      <c r="ES1274" s="1"/>
      <c r="ET1274" s="1"/>
      <c r="EU1274" s="1"/>
      <c r="EV1274" s="1"/>
      <c r="EW1274" s="1"/>
      <c r="EX1274" s="1"/>
      <c r="EY1274" s="1"/>
      <c r="EZ1274" s="1"/>
      <c r="FA1274" s="1"/>
      <c r="FB1274" s="1"/>
      <c r="FC1274" s="1"/>
      <c r="FD1274" s="1"/>
      <c r="FE1274" s="1"/>
      <c r="FF1274" s="1"/>
      <c r="FG1274" s="1"/>
      <c r="FH1274" s="1"/>
      <c r="FI1274" s="1"/>
      <c r="FJ1274" s="1"/>
      <c r="FK1274" s="1"/>
      <c r="FL1274" s="1"/>
      <c r="FM1274" s="1"/>
      <c r="FN1274" s="1"/>
      <c r="FO1274" s="1"/>
      <c r="FP1274" s="1"/>
      <c r="FQ1274" s="1"/>
      <c r="FR1274" s="1"/>
      <c r="FS1274" s="1"/>
      <c r="FT1274" s="1"/>
      <c r="FU1274" s="1"/>
      <c r="FV1274" s="1"/>
      <c r="FW1274" s="1"/>
      <c r="FX1274" s="1"/>
      <c r="FY1274" s="1"/>
      <c r="FZ1274" s="1"/>
      <c r="GA1274" s="1"/>
      <c r="GB1274" s="1"/>
      <c r="GC1274" s="1"/>
      <c r="GD1274" s="1"/>
      <c r="GE1274" s="1"/>
      <c r="GF1274" s="1"/>
      <c r="GG1274" s="1"/>
      <c r="GH1274" s="1"/>
      <c r="GI1274" s="1"/>
      <c r="GJ1274" s="1"/>
      <c r="GK1274" s="1"/>
      <c r="GL1274" s="1"/>
      <c r="GM1274" s="1"/>
      <c r="GN1274" s="1"/>
      <c r="GO1274" s="1"/>
      <c r="GP1274" s="1"/>
      <c r="GQ1274" s="1"/>
      <c r="GR1274" s="1"/>
      <c r="GS1274" s="1"/>
      <c r="GT1274" s="1"/>
      <c r="GU1274" s="1"/>
      <c r="GV1274" s="1"/>
      <c r="GW1274" s="1"/>
    </row>
    <row r="1275" spans="1:205" s="4" customFormat="1">
      <c r="A1275" s="6"/>
      <c r="B1275" s="6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2"/>
      <c r="U1275" s="2"/>
      <c r="V1275" s="90"/>
      <c r="W1275" s="167"/>
      <c r="X1275" s="145"/>
      <c r="Y1275" s="90"/>
      <c r="Z1275" s="87"/>
      <c r="AA1275" s="87"/>
      <c r="AB1275" s="2"/>
      <c r="AC1275" s="2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"/>
      <c r="EK1275" s="1"/>
      <c r="EL1275" s="1"/>
      <c r="EM1275" s="1"/>
      <c r="EN1275" s="1"/>
      <c r="EO1275" s="1"/>
      <c r="EP1275" s="1"/>
      <c r="EQ1275" s="1"/>
      <c r="ER1275" s="1"/>
      <c r="ES1275" s="1"/>
      <c r="ET1275" s="1"/>
      <c r="EU1275" s="1"/>
      <c r="EV1275" s="1"/>
      <c r="EW1275" s="1"/>
      <c r="EX1275" s="1"/>
      <c r="EY1275" s="1"/>
      <c r="EZ1275" s="1"/>
      <c r="FA1275" s="1"/>
      <c r="FB1275" s="1"/>
      <c r="FC1275" s="1"/>
      <c r="FD1275" s="1"/>
      <c r="FE1275" s="1"/>
      <c r="FF1275" s="1"/>
      <c r="FG1275" s="1"/>
      <c r="FH1275" s="1"/>
      <c r="FI1275" s="1"/>
      <c r="FJ1275" s="1"/>
      <c r="FK1275" s="1"/>
      <c r="FL1275" s="1"/>
      <c r="FM1275" s="1"/>
      <c r="FN1275" s="1"/>
      <c r="FO1275" s="1"/>
      <c r="FP1275" s="1"/>
      <c r="FQ1275" s="1"/>
      <c r="FR1275" s="1"/>
      <c r="FS1275" s="1"/>
      <c r="FT1275" s="1"/>
      <c r="FU1275" s="1"/>
      <c r="FV1275" s="1"/>
      <c r="FW1275" s="1"/>
      <c r="FX1275" s="1"/>
      <c r="FY1275" s="1"/>
      <c r="FZ1275" s="1"/>
      <c r="GA1275" s="1"/>
      <c r="GB1275" s="1"/>
      <c r="GC1275" s="1"/>
      <c r="GD1275" s="1"/>
      <c r="GE1275" s="1"/>
      <c r="GF1275" s="1"/>
      <c r="GG1275" s="1"/>
      <c r="GH1275" s="1"/>
      <c r="GI1275" s="1"/>
      <c r="GJ1275" s="1"/>
      <c r="GK1275" s="1"/>
      <c r="GL1275" s="1"/>
      <c r="GM1275" s="1"/>
      <c r="GN1275" s="1"/>
      <c r="GO1275" s="1"/>
      <c r="GP1275" s="1"/>
      <c r="GQ1275" s="1"/>
      <c r="GR1275" s="1"/>
      <c r="GS1275" s="1"/>
      <c r="GT1275" s="1"/>
      <c r="GU1275" s="1"/>
      <c r="GV1275" s="1"/>
      <c r="GW1275" s="1"/>
    </row>
    <row r="1276" spans="1:205" s="4" customFormat="1">
      <c r="A1276" s="6"/>
      <c r="B1276" s="6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2"/>
      <c r="U1276" s="2"/>
      <c r="V1276" s="90"/>
      <c r="W1276" s="167"/>
      <c r="X1276" s="145"/>
      <c r="Y1276" s="90"/>
      <c r="Z1276" s="87"/>
      <c r="AA1276" s="87"/>
      <c r="AB1276" s="2"/>
      <c r="AC1276" s="2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  <c r="EG1276" s="1"/>
      <c r="EH1276" s="1"/>
      <c r="EI1276" s="1"/>
      <c r="EJ1276" s="1"/>
      <c r="EK1276" s="1"/>
      <c r="EL1276" s="1"/>
      <c r="EM1276" s="1"/>
      <c r="EN1276" s="1"/>
      <c r="EO1276" s="1"/>
      <c r="EP1276" s="1"/>
      <c r="EQ1276" s="1"/>
      <c r="ER1276" s="1"/>
      <c r="ES1276" s="1"/>
      <c r="ET1276" s="1"/>
      <c r="EU1276" s="1"/>
      <c r="EV1276" s="1"/>
      <c r="EW1276" s="1"/>
      <c r="EX1276" s="1"/>
      <c r="EY1276" s="1"/>
      <c r="EZ1276" s="1"/>
      <c r="FA1276" s="1"/>
      <c r="FB1276" s="1"/>
      <c r="FC1276" s="1"/>
      <c r="FD1276" s="1"/>
      <c r="FE1276" s="1"/>
      <c r="FF1276" s="1"/>
      <c r="FG1276" s="1"/>
      <c r="FH1276" s="1"/>
      <c r="FI1276" s="1"/>
      <c r="FJ1276" s="1"/>
      <c r="FK1276" s="1"/>
      <c r="FL1276" s="1"/>
      <c r="FM1276" s="1"/>
      <c r="FN1276" s="1"/>
      <c r="FO1276" s="1"/>
      <c r="FP1276" s="1"/>
      <c r="FQ1276" s="1"/>
      <c r="FR1276" s="1"/>
      <c r="FS1276" s="1"/>
      <c r="FT1276" s="1"/>
      <c r="FU1276" s="1"/>
      <c r="FV1276" s="1"/>
      <c r="FW1276" s="1"/>
      <c r="FX1276" s="1"/>
      <c r="FY1276" s="1"/>
      <c r="FZ1276" s="1"/>
      <c r="GA1276" s="1"/>
      <c r="GB1276" s="1"/>
      <c r="GC1276" s="1"/>
      <c r="GD1276" s="1"/>
      <c r="GE1276" s="1"/>
      <c r="GF1276" s="1"/>
      <c r="GG1276" s="1"/>
      <c r="GH1276" s="1"/>
      <c r="GI1276" s="1"/>
      <c r="GJ1276" s="1"/>
      <c r="GK1276" s="1"/>
      <c r="GL1276" s="1"/>
      <c r="GM1276" s="1"/>
      <c r="GN1276" s="1"/>
      <c r="GO1276" s="1"/>
      <c r="GP1276" s="1"/>
      <c r="GQ1276" s="1"/>
      <c r="GR1276" s="1"/>
      <c r="GS1276" s="1"/>
      <c r="GT1276" s="1"/>
      <c r="GU1276" s="1"/>
      <c r="GV1276" s="1"/>
      <c r="GW1276" s="1"/>
    </row>
    <row r="1277" spans="1:205" s="4" customFormat="1">
      <c r="A1277" s="6"/>
      <c r="B1277" s="6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2"/>
      <c r="U1277" s="2"/>
      <c r="V1277" s="90"/>
      <c r="W1277" s="167"/>
      <c r="X1277" s="145"/>
      <c r="Y1277" s="90"/>
      <c r="Z1277" s="87"/>
      <c r="AA1277" s="87"/>
      <c r="AB1277" s="2"/>
      <c r="AC1277" s="2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"/>
      <c r="EK1277" s="1"/>
      <c r="EL1277" s="1"/>
      <c r="EM1277" s="1"/>
      <c r="EN1277" s="1"/>
      <c r="EO1277" s="1"/>
      <c r="EP1277" s="1"/>
      <c r="EQ1277" s="1"/>
      <c r="ER1277" s="1"/>
      <c r="ES1277" s="1"/>
      <c r="ET1277" s="1"/>
      <c r="EU1277" s="1"/>
      <c r="EV1277" s="1"/>
      <c r="EW1277" s="1"/>
      <c r="EX1277" s="1"/>
      <c r="EY1277" s="1"/>
      <c r="EZ1277" s="1"/>
      <c r="FA1277" s="1"/>
      <c r="FB1277" s="1"/>
      <c r="FC1277" s="1"/>
      <c r="FD1277" s="1"/>
      <c r="FE1277" s="1"/>
      <c r="FF1277" s="1"/>
      <c r="FG1277" s="1"/>
      <c r="FH1277" s="1"/>
      <c r="FI1277" s="1"/>
      <c r="FJ1277" s="1"/>
      <c r="FK1277" s="1"/>
      <c r="FL1277" s="1"/>
      <c r="FM1277" s="1"/>
      <c r="FN1277" s="1"/>
      <c r="FO1277" s="1"/>
      <c r="FP1277" s="1"/>
      <c r="FQ1277" s="1"/>
      <c r="FR1277" s="1"/>
      <c r="FS1277" s="1"/>
      <c r="FT1277" s="1"/>
      <c r="FU1277" s="1"/>
      <c r="FV1277" s="1"/>
      <c r="FW1277" s="1"/>
      <c r="FX1277" s="1"/>
      <c r="FY1277" s="1"/>
      <c r="FZ1277" s="1"/>
      <c r="GA1277" s="1"/>
      <c r="GB1277" s="1"/>
      <c r="GC1277" s="1"/>
      <c r="GD1277" s="1"/>
      <c r="GE1277" s="1"/>
      <c r="GF1277" s="1"/>
      <c r="GG1277" s="1"/>
      <c r="GH1277" s="1"/>
      <c r="GI1277" s="1"/>
      <c r="GJ1277" s="1"/>
      <c r="GK1277" s="1"/>
      <c r="GL1277" s="1"/>
      <c r="GM1277" s="1"/>
      <c r="GN1277" s="1"/>
      <c r="GO1277" s="1"/>
      <c r="GP1277" s="1"/>
      <c r="GQ1277" s="1"/>
      <c r="GR1277" s="1"/>
      <c r="GS1277" s="1"/>
      <c r="GT1277" s="1"/>
      <c r="GU1277" s="1"/>
      <c r="GV1277" s="1"/>
      <c r="GW1277" s="1"/>
    </row>
    <row r="1278" spans="1:205" s="4" customFormat="1">
      <c r="A1278" s="6"/>
      <c r="B1278" s="6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2"/>
      <c r="U1278" s="2"/>
      <c r="V1278" s="90"/>
      <c r="W1278" s="167"/>
      <c r="X1278" s="145"/>
      <c r="Y1278" s="90"/>
      <c r="Z1278" s="87"/>
      <c r="AA1278" s="87"/>
      <c r="AB1278" s="2"/>
      <c r="AC1278" s="2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"/>
      <c r="EK1278" s="1"/>
      <c r="EL1278" s="1"/>
      <c r="EM1278" s="1"/>
      <c r="EN1278" s="1"/>
      <c r="EO1278" s="1"/>
      <c r="EP1278" s="1"/>
      <c r="EQ1278" s="1"/>
      <c r="ER1278" s="1"/>
      <c r="ES1278" s="1"/>
      <c r="ET1278" s="1"/>
      <c r="EU1278" s="1"/>
      <c r="EV1278" s="1"/>
      <c r="EW1278" s="1"/>
      <c r="EX1278" s="1"/>
      <c r="EY1278" s="1"/>
      <c r="EZ1278" s="1"/>
      <c r="FA1278" s="1"/>
      <c r="FB1278" s="1"/>
      <c r="FC1278" s="1"/>
      <c r="FD1278" s="1"/>
      <c r="FE1278" s="1"/>
      <c r="FF1278" s="1"/>
      <c r="FG1278" s="1"/>
      <c r="FH1278" s="1"/>
      <c r="FI1278" s="1"/>
      <c r="FJ1278" s="1"/>
      <c r="FK1278" s="1"/>
      <c r="FL1278" s="1"/>
      <c r="FM1278" s="1"/>
      <c r="FN1278" s="1"/>
      <c r="FO1278" s="1"/>
      <c r="FP1278" s="1"/>
      <c r="FQ1278" s="1"/>
      <c r="FR1278" s="1"/>
      <c r="FS1278" s="1"/>
      <c r="FT1278" s="1"/>
      <c r="FU1278" s="1"/>
      <c r="FV1278" s="1"/>
      <c r="FW1278" s="1"/>
      <c r="FX1278" s="1"/>
      <c r="FY1278" s="1"/>
      <c r="FZ1278" s="1"/>
      <c r="GA1278" s="1"/>
      <c r="GB1278" s="1"/>
      <c r="GC1278" s="1"/>
      <c r="GD1278" s="1"/>
      <c r="GE1278" s="1"/>
      <c r="GF1278" s="1"/>
      <c r="GG1278" s="1"/>
      <c r="GH1278" s="1"/>
      <c r="GI1278" s="1"/>
      <c r="GJ1278" s="1"/>
      <c r="GK1278" s="1"/>
      <c r="GL1278" s="1"/>
      <c r="GM1278" s="1"/>
      <c r="GN1278" s="1"/>
      <c r="GO1278" s="1"/>
      <c r="GP1278" s="1"/>
      <c r="GQ1278" s="1"/>
      <c r="GR1278" s="1"/>
      <c r="GS1278" s="1"/>
      <c r="GT1278" s="1"/>
      <c r="GU1278" s="1"/>
      <c r="GV1278" s="1"/>
      <c r="GW1278" s="1"/>
    </row>
    <row r="1279" spans="1:205" s="4" customFormat="1">
      <c r="A1279" s="6"/>
      <c r="B1279" s="6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2"/>
      <c r="U1279" s="2"/>
      <c r="V1279" s="90"/>
      <c r="W1279" s="167"/>
      <c r="X1279" s="145"/>
      <c r="Y1279" s="90"/>
      <c r="Z1279" s="87"/>
      <c r="AA1279" s="87"/>
      <c r="AB1279" s="2"/>
      <c r="AC1279" s="2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  <c r="EL1279" s="1"/>
      <c r="EM1279" s="1"/>
      <c r="EN1279" s="1"/>
      <c r="EO1279" s="1"/>
      <c r="EP1279" s="1"/>
      <c r="EQ1279" s="1"/>
      <c r="ER1279" s="1"/>
      <c r="ES1279" s="1"/>
      <c r="ET1279" s="1"/>
      <c r="EU1279" s="1"/>
      <c r="EV1279" s="1"/>
      <c r="EW1279" s="1"/>
      <c r="EX1279" s="1"/>
      <c r="EY1279" s="1"/>
      <c r="EZ1279" s="1"/>
      <c r="FA1279" s="1"/>
      <c r="FB1279" s="1"/>
      <c r="FC1279" s="1"/>
      <c r="FD1279" s="1"/>
      <c r="FE1279" s="1"/>
      <c r="FF1279" s="1"/>
      <c r="FG1279" s="1"/>
      <c r="FH1279" s="1"/>
      <c r="FI1279" s="1"/>
      <c r="FJ1279" s="1"/>
      <c r="FK1279" s="1"/>
      <c r="FL1279" s="1"/>
      <c r="FM1279" s="1"/>
      <c r="FN1279" s="1"/>
      <c r="FO1279" s="1"/>
      <c r="FP1279" s="1"/>
      <c r="FQ1279" s="1"/>
      <c r="FR1279" s="1"/>
      <c r="FS1279" s="1"/>
      <c r="FT1279" s="1"/>
      <c r="FU1279" s="1"/>
      <c r="FV1279" s="1"/>
      <c r="FW1279" s="1"/>
      <c r="FX1279" s="1"/>
      <c r="FY1279" s="1"/>
      <c r="FZ1279" s="1"/>
      <c r="GA1279" s="1"/>
      <c r="GB1279" s="1"/>
      <c r="GC1279" s="1"/>
      <c r="GD1279" s="1"/>
      <c r="GE1279" s="1"/>
      <c r="GF1279" s="1"/>
      <c r="GG1279" s="1"/>
      <c r="GH1279" s="1"/>
      <c r="GI1279" s="1"/>
      <c r="GJ1279" s="1"/>
      <c r="GK1279" s="1"/>
      <c r="GL1279" s="1"/>
      <c r="GM1279" s="1"/>
      <c r="GN1279" s="1"/>
      <c r="GO1279" s="1"/>
      <c r="GP1279" s="1"/>
      <c r="GQ1279" s="1"/>
      <c r="GR1279" s="1"/>
      <c r="GS1279" s="1"/>
      <c r="GT1279" s="1"/>
      <c r="GU1279" s="1"/>
      <c r="GV1279" s="1"/>
      <c r="GW1279" s="1"/>
    </row>
    <row r="1280" spans="1:205" s="4" customFormat="1">
      <c r="A1280" s="6"/>
      <c r="B1280" s="6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2"/>
      <c r="U1280" s="2"/>
      <c r="V1280" s="90"/>
      <c r="W1280" s="167"/>
      <c r="X1280" s="145"/>
      <c r="Y1280" s="90"/>
      <c r="Z1280" s="87"/>
      <c r="AA1280" s="87"/>
      <c r="AB1280" s="2"/>
      <c r="AC1280" s="2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  <c r="EG1280" s="1"/>
      <c r="EH1280" s="1"/>
      <c r="EI1280" s="1"/>
      <c r="EJ1280" s="1"/>
      <c r="EK1280" s="1"/>
      <c r="EL1280" s="1"/>
      <c r="EM1280" s="1"/>
      <c r="EN1280" s="1"/>
      <c r="EO1280" s="1"/>
      <c r="EP1280" s="1"/>
      <c r="EQ1280" s="1"/>
      <c r="ER1280" s="1"/>
      <c r="ES1280" s="1"/>
      <c r="ET1280" s="1"/>
      <c r="EU1280" s="1"/>
      <c r="EV1280" s="1"/>
      <c r="EW1280" s="1"/>
      <c r="EX1280" s="1"/>
      <c r="EY1280" s="1"/>
      <c r="EZ1280" s="1"/>
      <c r="FA1280" s="1"/>
      <c r="FB1280" s="1"/>
      <c r="FC1280" s="1"/>
      <c r="FD1280" s="1"/>
      <c r="FE1280" s="1"/>
      <c r="FF1280" s="1"/>
      <c r="FG1280" s="1"/>
      <c r="FH1280" s="1"/>
      <c r="FI1280" s="1"/>
      <c r="FJ1280" s="1"/>
      <c r="FK1280" s="1"/>
      <c r="FL1280" s="1"/>
      <c r="FM1280" s="1"/>
      <c r="FN1280" s="1"/>
      <c r="FO1280" s="1"/>
      <c r="FP1280" s="1"/>
      <c r="FQ1280" s="1"/>
      <c r="FR1280" s="1"/>
      <c r="FS1280" s="1"/>
      <c r="FT1280" s="1"/>
      <c r="FU1280" s="1"/>
      <c r="FV1280" s="1"/>
      <c r="FW1280" s="1"/>
      <c r="FX1280" s="1"/>
      <c r="FY1280" s="1"/>
      <c r="FZ1280" s="1"/>
      <c r="GA1280" s="1"/>
      <c r="GB1280" s="1"/>
      <c r="GC1280" s="1"/>
      <c r="GD1280" s="1"/>
      <c r="GE1280" s="1"/>
      <c r="GF1280" s="1"/>
      <c r="GG1280" s="1"/>
      <c r="GH1280" s="1"/>
      <c r="GI1280" s="1"/>
      <c r="GJ1280" s="1"/>
      <c r="GK1280" s="1"/>
      <c r="GL1280" s="1"/>
      <c r="GM1280" s="1"/>
      <c r="GN1280" s="1"/>
      <c r="GO1280" s="1"/>
      <c r="GP1280" s="1"/>
      <c r="GQ1280" s="1"/>
      <c r="GR1280" s="1"/>
      <c r="GS1280" s="1"/>
      <c r="GT1280" s="1"/>
      <c r="GU1280" s="1"/>
      <c r="GV1280" s="1"/>
      <c r="GW1280" s="1"/>
    </row>
    <row r="1281" spans="1:205" s="4" customFormat="1">
      <c r="A1281" s="6"/>
      <c r="B1281" s="6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2"/>
      <c r="U1281" s="2"/>
      <c r="V1281" s="90"/>
      <c r="W1281" s="167"/>
      <c r="X1281" s="145"/>
      <c r="Y1281" s="90"/>
      <c r="Z1281" s="87"/>
      <c r="AA1281" s="87"/>
      <c r="AB1281" s="2"/>
      <c r="AC1281" s="2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  <c r="EG1281" s="1"/>
      <c r="EH1281" s="1"/>
      <c r="EI1281" s="1"/>
      <c r="EJ1281" s="1"/>
      <c r="EK1281" s="1"/>
      <c r="EL1281" s="1"/>
      <c r="EM1281" s="1"/>
      <c r="EN1281" s="1"/>
      <c r="EO1281" s="1"/>
      <c r="EP1281" s="1"/>
      <c r="EQ1281" s="1"/>
      <c r="ER1281" s="1"/>
      <c r="ES1281" s="1"/>
      <c r="ET1281" s="1"/>
      <c r="EU1281" s="1"/>
      <c r="EV1281" s="1"/>
      <c r="EW1281" s="1"/>
      <c r="EX1281" s="1"/>
      <c r="EY1281" s="1"/>
      <c r="EZ1281" s="1"/>
      <c r="FA1281" s="1"/>
      <c r="FB1281" s="1"/>
      <c r="FC1281" s="1"/>
      <c r="FD1281" s="1"/>
      <c r="FE1281" s="1"/>
      <c r="FF1281" s="1"/>
      <c r="FG1281" s="1"/>
      <c r="FH1281" s="1"/>
      <c r="FI1281" s="1"/>
      <c r="FJ1281" s="1"/>
      <c r="FK1281" s="1"/>
      <c r="FL1281" s="1"/>
      <c r="FM1281" s="1"/>
      <c r="FN1281" s="1"/>
      <c r="FO1281" s="1"/>
      <c r="FP1281" s="1"/>
      <c r="FQ1281" s="1"/>
      <c r="FR1281" s="1"/>
      <c r="FS1281" s="1"/>
      <c r="FT1281" s="1"/>
      <c r="FU1281" s="1"/>
      <c r="FV1281" s="1"/>
      <c r="FW1281" s="1"/>
      <c r="FX1281" s="1"/>
      <c r="FY1281" s="1"/>
      <c r="FZ1281" s="1"/>
      <c r="GA1281" s="1"/>
      <c r="GB1281" s="1"/>
      <c r="GC1281" s="1"/>
      <c r="GD1281" s="1"/>
      <c r="GE1281" s="1"/>
      <c r="GF1281" s="1"/>
      <c r="GG1281" s="1"/>
      <c r="GH1281" s="1"/>
      <c r="GI1281" s="1"/>
      <c r="GJ1281" s="1"/>
      <c r="GK1281" s="1"/>
      <c r="GL1281" s="1"/>
      <c r="GM1281" s="1"/>
      <c r="GN1281" s="1"/>
      <c r="GO1281" s="1"/>
      <c r="GP1281" s="1"/>
      <c r="GQ1281" s="1"/>
      <c r="GR1281" s="1"/>
      <c r="GS1281" s="1"/>
      <c r="GT1281" s="1"/>
      <c r="GU1281" s="1"/>
      <c r="GV1281" s="1"/>
      <c r="GW1281" s="1"/>
    </row>
    <row r="1282" spans="1:205" s="4" customFormat="1">
      <c r="A1282" s="6"/>
      <c r="B1282" s="6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2"/>
      <c r="U1282" s="2"/>
      <c r="V1282" s="90"/>
      <c r="W1282" s="167"/>
      <c r="X1282" s="145"/>
      <c r="Y1282" s="90"/>
      <c r="Z1282" s="87"/>
      <c r="AA1282" s="87"/>
      <c r="AB1282" s="2"/>
      <c r="AC1282" s="2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"/>
      <c r="EK1282" s="1"/>
      <c r="EL1282" s="1"/>
      <c r="EM1282" s="1"/>
      <c r="EN1282" s="1"/>
      <c r="EO1282" s="1"/>
      <c r="EP1282" s="1"/>
      <c r="EQ1282" s="1"/>
      <c r="ER1282" s="1"/>
      <c r="ES1282" s="1"/>
      <c r="ET1282" s="1"/>
      <c r="EU1282" s="1"/>
      <c r="EV1282" s="1"/>
      <c r="EW1282" s="1"/>
      <c r="EX1282" s="1"/>
      <c r="EY1282" s="1"/>
      <c r="EZ1282" s="1"/>
      <c r="FA1282" s="1"/>
      <c r="FB1282" s="1"/>
      <c r="FC1282" s="1"/>
      <c r="FD1282" s="1"/>
      <c r="FE1282" s="1"/>
      <c r="FF1282" s="1"/>
      <c r="FG1282" s="1"/>
      <c r="FH1282" s="1"/>
      <c r="FI1282" s="1"/>
      <c r="FJ1282" s="1"/>
      <c r="FK1282" s="1"/>
      <c r="FL1282" s="1"/>
      <c r="FM1282" s="1"/>
      <c r="FN1282" s="1"/>
      <c r="FO1282" s="1"/>
      <c r="FP1282" s="1"/>
      <c r="FQ1282" s="1"/>
      <c r="FR1282" s="1"/>
      <c r="FS1282" s="1"/>
      <c r="FT1282" s="1"/>
      <c r="FU1282" s="1"/>
      <c r="FV1282" s="1"/>
      <c r="FW1282" s="1"/>
      <c r="FX1282" s="1"/>
      <c r="FY1282" s="1"/>
      <c r="FZ1282" s="1"/>
      <c r="GA1282" s="1"/>
      <c r="GB1282" s="1"/>
      <c r="GC1282" s="1"/>
      <c r="GD1282" s="1"/>
      <c r="GE1282" s="1"/>
      <c r="GF1282" s="1"/>
      <c r="GG1282" s="1"/>
      <c r="GH1282" s="1"/>
      <c r="GI1282" s="1"/>
      <c r="GJ1282" s="1"/>
      <c r="GK1282" s="1"/>
      <c r="GL1282" s="1"/>
      <c r="GM1282" s="1"/>
      <c r="GN1282" s="1"/>
      <c r="GO1282" s="1"/>
      <c r="GP1282" s="1"/>
      <c r="GQ1282" s="1"/>
      <c r="GR1282" s="1"/>
      <c r="GS1282" s="1"/>
      <c r="GT1282" s="1"/>
      <c r="GU1282" s="1"/>
      <c r="GV1282" s="1"/>
      <c r="GW1282" s="1"/>
    </row>
    <row r="1283" spans="1:205" s="4" customFormat="1">
      <c r="A1283" s="6"/>
      <c r="B1283" s="6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2"/>
      <c r="U1283" s="2"/>
      <c r="V1283" s="90"/>
      <c r="W1283" s="167"/>
      <c r="X1283" s="145"/>
      <c r="Y1283" s="90"/>
      <c r="Z1283" s="87"/>
      <c r="AA1283" s="87"/>
      <c r="AB1283" s="2"/>
      <c r="AC1283" s="2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"/>
      <c r="EK1283" s="1"/>
      <c r="EL1283" s="1"/>
      <c r="EM1283" s="1"/>
      <c r="EN1283" s="1"/>
      <c r="EO1283" s="1"/>
      <c r="EP1283" s="1"/>
      <c r="EQ1283" s="1"/>
      <c r="ER1283" s="1"/>
      <c r="ES1283" s="1"/>
      <c r="ET1283" s="1"/>
      <c r="EU1283" s="1"/>
      <c r="EV1283" s="1"/>
      <c r="EW1283" s="1"/>
      <c r="EX1283" s="1"/>
      <c r="EY1283" s="1"/>
      <c r="EZ1283" s="1"/>
      <c r="FA1283" s="1"/>
      <c r="FB1283" s="1"/>
      <c r="FC1283" s="1"/>
      <c r="FD1283" s="1"/>
      <c r="FE1283" s="1"/>
      <c r="FF1283" s="1"/>
      <c r="FG1283" s="1"/>
      <c r="FH1283" s="1"/>
      <c r="FI1283" s="1"/>
      <c r="FJ1283" s="1"/>
      <c r="FK1283" s="1"/>
      <c r="FL1283" s="1"/>
      <c r="FM1283" s="1"/>
      <c r="FN1283" s="1"/>
      <c r="FO1283" s="1"/>
      <c r="FP1283" s="1"/>
      <c r="FQ1283" s="1"/>
      <c r="FR1283" s="1"/>
      <c r="FS1283" s="1"/>
      <c r="FT1283" s="1"/>
      <c r="FU1283" s="1"/>
      <c r="FV1283" s="1"/>
      <c r="FW1283" s="1"/>
      <c r="FX1283" s="1"/>
      <c r="FY1283" s="1"/>
      <c r="FZ1283" s="1"/>
      <c r="GA1283" s="1"/>
      <c r="GB1283" s="1"/>
      <c r="GC1283" s="1"/>
      <c r="GD1283" s="1"/>
      <c r="GE1283" s="1"/>
      <c r="GF1283" s="1"/>
      <c r="GG1283" s="1"/>
      <c r="GH1283" s="1"/>
      <c r="GI1283" s="1"/>
      <c r="GJ1283" s="1"/>
      <c r="GK1283" s="1"/>
      <c r="GL1283" s="1"/>
      <c r="GM1283" s="1"/>
      <c r="GN1283" s="1"/>
      <c r="GO1283" s="1"/>
      <c r="GP1283" s="1"/>
      <c r="GQ1283" s="1"/>
      <c r="GR1283" s="1"/>
      <c r="GS1283" s="1"/>
      <c r="GT1283" s="1"/>
      <c r="GU1283" s="1"/>
      <c r="GV1283" s="1"/>
      <c r="GW1283" s="1"/>
    </row>
    <row r="1284" spans="1:205" s="4" customFormat="1">
      <c r="A1284" s="6"/>
      <c r="B1284" s="6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2"/>
      <c r="U1284" s="2"/>
      <c r="V1284" s="90"/>
      <c r="W1284" s="167"/>
      <c r="X1284" s="145"/>
      <c r="Y1284" s="90"/>
      <c r="Z1284" s="87"/>
      <c r="AA1284" s="87"/>
      <c r="AB1284" s="2"/>
      <c r="AC1284" s="2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  <c r="EG1284" s="1"/>
      <c r="EH1284" s="1"/>
      <c r="EI1284" s="1"/>
      <c r="EJ1284" s="1"/>
      <c r="EK1284" s="1"/>
      <c r="EL1284" s="1"/>
      <c r="EM1284" s="1"/>
      <c r="EN1284" s="1"/>
      <c r="EO1284" s="1"/>
      <c r="EP1284" s="1"/>
      <c r="EQ1284" s="1"/>
      <c r="ER1284" s="1"/>
      <c r="ES1284" s="1"/>
      <c r="ET1284" s="1"/>
      <c r="EU1284" s="1"/>
      <c r="EV1284" s="1"/>
      <c r="EW1284" s="1"/>
      <c r="EX1284" s="1"/>
      <c r="EY1284" s="1"/>
      <c r="EZ1284" s="1"/>
      <c r="FA1284" s="1"/>
      <c r="FB1284" s="1"/>
      <c r="FC1284" s="1"/>
      <c r="FD1284" s="1"/>
      <c r="FE1284" s="1"/>
      <c r="FF1284" s="1"/>
      <c r="FG1284" s="1"/>
      <c r="FH1284" s="1"/>
      <c r="FI1284" s="1"/>
      <c r="FJ1284" s="1"/>
      <c r="FK1284" s="1"/>
      <c r="FL1284" s="1"/>
      <c r="FM1284" s="1"/>
      <c r="FN1284" s="1"/>
      <c r="FO1284" s="1"/>
      <c r="FP1284" s="1"/>
      <c r="FQ1284" s="1"/>
      <c r="FR1284" s="1"/>
      <c r="FS1284" s="1"/>
      <c r="FT1284" s="1"/>
      <c r="FU1284" s="1"/>
      <c r="FV1284" s="1"/>
      <c r="FW1284" s="1"/>
      <c r="FX1284" s="1"/>
      <c r="FY1284" s="1"/>
      <c r="FZ1284" s="1"/>
      <c r="GA1284" s="1"/>
      <c r="GB1284" s="1"/>
      <c r="GC1284" s="1"/>
      <c r="GD1284" s="1"/>
      <c r="GE1284" s="1"/>
      <c r="GF1284" s="1"/>
      <c r="GG1284" s="1"/>
      <c r="GH1284" s="1"/>
      <c r="GI1284" s="1"/>
      <c r="GJ1284" s="1"/>
      <c r="GK1284" s="1"/>
      <c r="GL1284" s="1"/>
      <c r="GM1284" s="1"/>
      <c r="GN1284" s="1"/>
      <c r="GO1284" s="1"/>
      <c r="GP1284" s="1"/>
      <c r="GQ1284" s="1"/>
      <c r="GR1284" s="1"/>
      <c r="GS1284" s="1"/>
      <c r="GT1284" s="1"/>
      <c r="GU1284" s="1"/>
      <c r="GV1284" s="1"/>
      <c r="GW1284" s="1"/>
    </row>
    <row r="1285" spans="1:205" s="4" customFormat="1">
      <c r="A1285" s="6"/>
      <c r="B1285" s="6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2"/>
      <c r="U1285" s="2"/>
      <c r="V1285" s="90"/>
      <c r="W1285" s="167"/>
      <c r="X1285" s="145"/>
      <c r="Y1285" s="90"/>
      <c r="Z1285" s="87"/>
      <c r="AA1285" s="87"/>
      <c r="AB1285" s="2"/>
      <c r="AC1285" s="2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  <c r="EG1285" s="1"/>
      <c r="EH1285" s="1"/>
      <c r="EI1285" s="1"/>
      <c r="EJ1285" s="1"/>
      <c r="EK1285" s="1"/>
      <c r="EL1285" s="1"/>
      <c r="EM1285" s="1"/>
      <c r="EN1285" s="1"/>
      <c r="EO1285" s="1"/>
      <c r="EP1285" s="1"/>
      <c r="EQ1285" s="1"/>
      <c r="ER1285" s="1"/>
      <c r="ES1285" s="1"/>
      <c r="ET1285" s="1"/>
      <c r="EU1285" s="1"/>
      <c r="EV1285" s="1"/>
      <c r="EW1285" s="1"/>
      <c r="EX1285" s="1"/>
      <c r="EY1285" s="1"/>
      <c r="EZ1285" s="1"/>
      <c r="FA1285" s="1"/>
      <c r="FB1285" s="1"/>
      <c r="FC1285" s="1"/>
      <c r="FD1285" s="1"/>
      <c r="FE1285" s="1"/>
      <c r="FF1285" s="1"/>
      <c r="FG1285" s="1"/>
      <c r="FH1285" s="1"/>
      <c r="FI1285" s="1"/>
      <c r="FJ1285" s="1"/>
      <c r="FK1285" s="1"/>
      <c r="FL1285" s="1"/>
      <c r="FM1285" s="1"/>
      <c r="FN1285" s="1"/>
      <c r="FO1285" s="1"/>
      <c r="FP1285" s="1"/>
      <c r="FQ1285" s="1"/>
      <c r="FR1285" s="1"/>
      <c r="FS1285" s="1"/>
      <c r="FT1285" s="1"/>
      <c r="FU1285" s="1"/>
      <c r="FV1285" s="1"/>
      <c r="FW1285" s="1"/>
      <c r="FX1285" s="1"/>
      <c r="FY1285" s="1"/>
      <c r="FZ1285" s="1"/>
      <c r="GA1285" s="1"/>
      <c r="GB1285" s="1"/>
      <c r="GC1285" s="1"/>
      <c r="GD1285" s="1"/>
      <c r="GE1285" s="1"/>
      <c r="GF1285" s="1"/>
      <c r="GG1285" s="1"/>
      <c r="GH1285" s="1"/>
      <c r="GI1285" s="1"/>
      <c r="GJ1285" s="1"/>
      <c r="GK1285" s="1"/>
      <c r="GL1285" s="1"/>
      <c r="GM1285" s="1"/>
      <c r="GN1285" s="1"/>
      <c r="GO1285" s="1"/>
      <c r="GP1285" s="1"/>
      <c r="GQ1285" s="1"/>
      <c r="GR1285" s="1"/>
      <c r="GS1285" s="1"/>
      <c r="GT1285" s="1"/>
      <c r="GU1285" s="1"/>
      <c r="GV1285" s="1"/>
      <c r="GW1285" s="1"/>
    </row>
    <row r="1286" spans="1:205" s="4" customFormat="1">
      <c r="A1286" s="6"/>
      <c r="B1286" s="6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2"/>
      <c r="U1286" s="2"/>
      <c r="V1286" s="90"/>
      <c r="W1286" s="167"/>
      <c r="X1286" s="145"/>
      <c r="Y1286" s="90"/>
      <c r="Z1286" s="87"/>
      <c r="AA1286" s="87"/>
      <c r="AB1286" s="2"/>
      <c r="AC1286" s="2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  <c r="EG1286" s="1"/>
      <c r="EH1286" s="1"/>
      <c r="EI1286" s="1"/>
      <c r="EJ1286" s="1"/>
      <c r="EK1286" s="1"/>
      <c r="EL1286" s="1"/>
      <c r="EM1286" s="1"/>
      <c r="EN1286" s="1"/>
      <c r="EO1286" s="1"/>
      <c r="EP1286" s="1"/>
      <c r="EQ1286" s="1"/>
      <c r="ER1286" s="1"/>
      <c r="ES1286" s="1"/>
      <c r="ET1286" s="1"/>
      <c r="EU1286" s="1"/>
      <c r="EV1286" s="1"/>
      <c r="EW1286" s="1"/>
      <c r="EX1286" s="1"/>
      <c r="EY1286" s="1"/>
      <c r="EZ1286" s="1"/>
      <c r="FA1286" s="1"/>
      <c r="FB1286" s="1"/>
      <c r="FC1286" s="1"/>
      <c r="FD1286" s="1"/>
      <c r="FE1286" s="1"/>
      <c r="FF1286" s="1"/>
      <c r="FG1286" s="1"/>
      <c r="FH1286" s="1"/>
      <c r="FI1286" s="1"/>
      <c r="FJ1286" s="1"/>
      <c r="FK1286" s="1"/>
      <c r="FL1286" s="1"/>
      <c r="FM1286" s="1"/>
      <c r="FN1286" s="1"/>
      <c r="FO1286" s="1"/>
      <c r="FP1286" s="1"/>
      <c r="FQ1286" s="1"/>
      <c r="FR1286" s="1"/>
      <c r="FS1286" s="1"/>
      <c r="FT1286" s="1"/>
      <c r="FU1286" s="1"/>
      <c r="FV1286" s="1"/>
      <c r="FW1286" s="1"/>
      <c r="FX1286" s="1"/>
      <c r="FY1286" s="1"/>
      <c r="FZ1286" s="1"/>
      <c r="GA1286" s="1"/>
      <c r="GB1286" s="1"/>
      <c r="GC1286" s="1"/>
      <c r="GD1286" s="1"/>
      <c r="GE1286" s="1"/>
      <c r="GF1286" s="1"/>
      <c r="GG1286" s="1"/>
      <c r="GH1286" s="1"/>
      <c r="GI1286" s="1"/>
      <c r="GJ1286" s="1"/>
      <c r="GK1286" s="1"/>
      <c r="GL1286" s="1"/>
      <c r="GM1286" s="1"/>
      <c r="GN1286" s="1"/>
      <c r="GO1286" s="1"/>
      <c r="GP1286" s="1"/>
      <c r="GQ1286" s="1"/>
      <c r="GR1286" s="1"/>
      <c r="GS1286" s="1"/>
      <c r="GT1286" s="1"/>
      <c r="GU1286" s="1"/>
      <c r="GV1286" s="1"/>
      <c r="GW1286" s="1"/>
    </row>
    <row r="1287" spans="1:205" s="4" customFormat="1">
      <c r="A1287" s="6"/>
      <c r="B1287" s="6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2"/>
      <c r="U1287" s="2"/>
      <c r="V1287" s="90"/>
      <c r="W1287" s="167"/>
      <c r="X1287" s="145"/>
      <c r="Y1287" s="90"/>
      <c r="Z1287" s="87"/>
      <c r="AA1287" s="87"/>
      <c r="AB1287" s="2"/>
      <c r="AC1287" s="2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  <c r="EG1287" s="1"/>
      <c r="EH1287" s="1"/>
      <c r="EI1287" s="1"/>
      <c r="EJ1287" s="1"/>
      <c r="EK1287" s="1"/>
      <c r="EL1287" s="1"/>
      <c r="EM1287" s="1"/>
      <c r="EN1287" s="1"/>
      <c r="EO1287" s="1"/>
      <c r="EP1287" s="1"/>
      <c r="EQ1287" s="1"/>
      <c r="ER1287" s="1"/>
      <c r="ES1287" s="1"/>
      <c r="ET1287" s="1"/>
      <c r="EU1287" s="1"/>
      <c r="EV1287" s="1"/>
      <c r="EW1287" s="1"/>
      <c r="EX1287" s="1"/>
      <c r="EY1287" s="1"/>
      <c r="EZ1287" s="1"/>
      <c r="FA1287" s="1"/>
      <c r="FB1287" s="1"/>
      <c r="FC1287" s="1"/>
      <c r="FD1287" s="1"/>
      <c r="FE1287" s="1"/>
      <c r="FF1287" s="1"/>
      <c r="FG1287" s="1"/>
      <c r="FH1287" s="1"/>
      <c r="FI1287" s="1"/>
      <c r="FJ1287" s="1"/>
      <c r="FK1287" s="1"/>
      <c r="FL1287" s="1"/>
      <c r="FM1287" s="1"/>
      <c r="FN1287" s="1"/>
      <c r="FO1287" s="1"/>
      <c r="FP1287" s="1"/>
      <c r="FQ1287" s="1"/>
      <c r="FR1287" s="1"/>
      <c r="FS1287" s="1"/>
      <c r="FT1287" s="1"/>
      <c r="FU1287" s="1"/>
      <c r="FV1287" s="1"/>
      <c r="FW1287" s="1"/>
      <c r="FX1287" s="1"/>
      <c r="FY1287" s="1"/>
      <c r="FZ1287" s="1"/>
      <c r="GA1287" s="1"/>
      <c r="GB1287" s="1"/>
      <c r="GC1287" s="1"/>
      <c r="GD1287" s="1"/>
      <c r="GE1287" s="1"/>
      <c r="GF1287" s="1"/>
      <c r="GG1287" s="1"/>
      <c r="GH1287" s="1"/>
      <c r="GI1287" s="1"/>
      <c r="GJ1287" s="1"/>
      <c r="GK1287" s="1"/>
      <c r="GL1287" s="1"/>
      <c r="GM1287" s="1"/>
      <c r="GN1287" s="1"/>
      <c r="GO1287" s="1"/>
      <c r="GP1287" s="1"/>
      <c r="GQ1287" s="1"/>
      <c r="GR1287" s="1"/>
      <c r="GS1287" s="1"/>
      <c r="GT1287" s="1"/>
      <c r="GU1287" s="1"/>
      <c r="GV1287" s="1"/>
      <c r="GW1287" s="1"/>
    </row>
    <row r="1288" spans="1:205" s="4" customFormat="1">
      <c r="A1288" s="6"/>
      <c r="B1288" s="6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2"/>
      <c r="U1288" s="2"/>
      <c r="V1288" s="90"/>
      <c r="W1288" s="167"/>
      <c r="X1288" s="145"/>
      <c r="Y1288" s="90"/>
      <c r="Z1288" s="87"/>
      <c r="AA1288" s="87"/>
      <c r="AB1288" s="2"/>
      <c r="AC1288" s="2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  <c r="EG1288" s="1"/>
      <c r="EH1288" s="1"/>
      <c r="EI1288" s="1"/>
      <c r="EJ1288" s="1"/>
      <c r="EK1288" s="1"/>
      <c r="EL1288" s="1"/>
      <c r="EM1288" s="1"/>
      <c r="EN1288" s="1"/>
      <c r="EO1288" s="1"/>
      <c r="EP1288" s="1"/>
      <c r="EQ1288" s="1"/>
      <c r="ER1288" s="1"/>
      <c r="ES1288" s="1"/>
      <c r="ET1288" s="1"/>
      <c r="EU1288" s="1"/>
      <c r="EV1288" s="1"/>
      <c r="EW1288" s="1"/>
      <c r="EX1288" s="1"/>
      <c r="EY1288" s="1"/>
      <c r="EZ1288" s="1"/>
      <c r="FA1288" s="1"/>
      <c r="FB1288" s="1"/>
      <c r="FC1288" s="1"/>
      <c r="FD1288" s="1"/>
      <c r="FE1288" s="1"/>
      <c r="FF1288" s="1"/>
      <c r="FG1288" s="1"/>
      <c r="FH1288" s="1"/>
      <c r="FI1288" s="1"/>
      <c r="FJ1288" s="1"/>
      <c r="FK1288" s="1"/>
      <c r="FL1288" s="1"/>
      <c r="FM1288" s="1"/>
      <c r="FN1288" s="1"/>
      <c r="FO1288" s="1"/>
      <c r="FP1288" s="1"/>
      <c r="FQ1288" s="1"/>
      <c r="FR1288" s="1"/>
      <c r="FS1288" s="1"/>
      <c r="FT1288" s="1"/>
      <c r="FU1288" s="1"/>
      <c r="FV1288" s="1"/>
      <c r="FW1288" s="1"/>
      <c r="FX1288" s="1"/>
      <c r="FY1288" s="1"/>
      <c r="FZ1288" s="1"/>
      <c r="GA1288" s="1"/>
      <c r="GB1288" s="1"/>
      <c r="GC1288" s="1"/>
      <c r="GD1288" s="1"/>
      <c r="GE1288" s="1"/>
      <c r="GF1288" s="1"/>
      <c r="GG1288" s="1"/>
      <c r="GH1288" s="1"/>
      <c r="GI1288" s="1"/>
      <c r="GJ1288" s="1"/>
      <c r="GK1288" s="1"/>
      <c r="GL1288" s="1"/>
      <c r="GM1288" s="1"/>
      <c r="GN1288" s="1"/>
      <c r="GO1288" s="1"/>
      <c r="GP1288" s="1"/>
      <c r="GQ1288" s="1"/>
      <c r="GR1288" s="1"/>
      <c r="GS1288" s="1"/>
      <c r="GT1288" s="1"/>
      <c r="GU1288" s="1"/>
      <c r="GV1288" s="1"/>
      <c r="GW1288" s="1"/>
    </row>
    <row r="1289" spans="1:205" s="4" customFormat="1">
      <c r="A1289" s="6"/>
      <c r="B1289" s="6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2"/>
      <c r="U1289" s="2"/>
      <c r="V1289" s="90"/>
      <c r="W1289" s="167"/>
      <c r="X1289" s="145"/>
      <c r="Y1289" s="90"/>
      <c r="Z1289" s="87"/>
      <c r="AA1289" s="87"/>
      <c r="AB1289" s="2"/>
      <c r="AC1289" s="2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  <c r="EG1289" s="1"/>
      <c r="EH1289" s="1"/>
      <c r="EI1289" s="1"/>
      <c r="EJ1289" s="1"/>
      <c r="EK1289" s="1"/>
      <c r="EL1289" s="1"/>
      <c r="EM1289" s="1"/>
      <c r="EN1289" s="1"/>
      <c r="EO1289" s="1"/>
      <c r="EP1289" s="1"/>
      <c r="EQ1289" s="1"/>
      <c r="ER1289" s="1"/>
      <c r="ES1289" s="1"/>
      <c r="ET1289" s="1"/>
      <c r="EU1289" s="1"/>
      <c r="EV1289" s="1"/>
      <c r="EW1289" s="1"/>
      <c r="EX1289" s="1"/>
      <c r="EY1289" s="1"/>
      <c r="EZ1289" s="1"/>
      <c r="FA1289" s="1"/>
      <c r="FB1289" s="1"/>
      <c r="FC1289" s="1"/>
      <c r="FD1289" s="1"/>
      <c r="FE1289" s="1"/>
      <c r="FF1289" s="1"/>
      <c r="FG1289" s="1"/>
      <c r="FH1289" s="1"/>
      <c r="FI1289" s="1"/>
      <c r="FJ1289" s="1"/>
      <c r="FK1289" s="1"/>
      <c r="FL1289" s="1"/>
      <c r="FM1289" s="1"/>
      <c r="FN1289" s="1"/>
      <c r="FO1289" s="1"/>
      <c r="FP1289" s="1"/>
      <c r="FQ1289" s="1"/>
      <c r="FR1289" s="1"/>
      <c r="FS1289" s="1"/>
      <c r="FT1289" s="1"/>
      <c r="FU1289" s="1"/>
      <c r="FV1289" s="1"/>
      <c r="FW1289" s="1"/>
      <c r="FX1289" s="1"/>
      <c r="FY1289" s="1"/>
      <c r="FZ1289" s="1"/>
      <c r="GA1289" s="1"/>
      <c r="GB1289" s="1"/>
      <c r="GC1289" s="1"/>
      <c r="GD1289" s="1"/>
      <c r="GE1289" s="1"/>
      <c r="GF1289" s="1"/>
      <c r="GG1289" s="1"/>
      <c r="GH1289" s="1"/>
      <c r="GI1289" s="1"/>
      <c r="GJ1289" s="1"/>
      <c r="GK1289" s="1"/>
      <c r="GL1289" s="1"/>
      <c r="GM1289" s="1"/>
      <c r="GN1289" s="1"/>
      <c r="GO1289" s="1"/>
      <c r="GP1289" s="1"/>
      <c r="GQ1289" s="1"/>
      <c r="GR1289" s="1"/>
      <c r="GS1289" s="1"/>
      <c r="GT1289" s="1"/>
      <c r="GU1289" s="1"/>
      <c r="GV1289" s="1"/>
      <c r="GW1289" s="1"/>
    </row>
    <row r="1290" spans="1:205" s="4" customFormat="1">
      <c r="A1290" s="6"/>
      <c r="B1290" s="6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2"/>
      <c r="U1290" s="2"/>
      <c r="V1290" s="90"/>
      <c r="W1290" s="167"/>
      <c r="X1290" s="145"/>
      <c r="Y1290" s="90"/>
      <c r="Z1290" s="87"/>
      <c r="AA1290" s="87"/>
      <c r="AB1290" s="2"/>
      <c r="AC1290" s="2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  <c r="EG1290" s="1"/>
      <c r="EH1290" s="1"/>
      <c r="EI1290" s="1"/>
      <c r="EJ1290" s="1"/>
      <c r="EK1290" s="1"/>
      <c r="EL1290" s="1"/>
      <c r="EM1290" s="1"/>
      <c r="EN1290" s="1"/>
      <c r="EO1290" s="1"/>
      <c r="EP1290" s="1"/>
      <c r="EQ1290" s="1"/>
      <c r="ER1290" s="1"/>
      <c r="ES1290" s="1"/>
      <c r="ET1290" s="1"/>
      <c r="EU1290" s="1"/>
      <c r="EV1290" s="1"/>
      <c r="EW1290" s="1"/>
      <c r="EX1290" s="1"/>
      <c r="EY1290" s="1"/>
      <c r="EZ1290" s="1"/>
      <c r="FA1290" s="1"/>
      <c r="FB1290" s="1"/>
      <c r="FC1290" s="1"/>
      <c r="FD1290" s="1"/>
      <c r="FE1290" s="1"/>
      <c r="FF1290" s="1"/>
      <c r="FG1290" s="1"/>
      <c r="FH1290" s="1"/>
      <c r="FI1290" s="1"/>
      <c r="FJ1290" s="1"/>
      <c r="FK1290" s="1"/>
      <c r="FL1290" s="1"/>
      <c r="FM1290" s="1"/>
      <c r="FN1290" s="1"/>
      <c r="FO1290" s="1"/>
      <c r="FP1290" s="1"/>
      <c r="FQ1290" s="1"/>
      <c r="FR1290" s="1"/>
      <c r="FS1290" s="1"/>
      <c r="FT1290" s="1"/>
      <c r="FU1290" s="1"/>
      <c r="FV1290" s="1"/>
      <c r="FW1290" s="1"/>
      <c r="FX1290" s="1"/>
      <c r="FY1290" s="1"/>
      <c r="FZ1290" s="1"/>
      <c r="GA1290" s="1"/>
      <c r="GB1290" s="1"/>
      <c r="GC1290" s="1"/>
      <c r="GD1290" s="1"/>
      <c r="GE1290" s="1"/>
      <c r="GF1290" s="1"/>
      <c r="GG1290" s="1"/>
      <c r="GH1290" s="1"/>
      <c r="GI1290" s="1"/>
      <c r="GJ1290" s="1"/>
      <c r="GK1290" s="1"/>
      <c r="GL1290" s="1"/>
      <c r="GM1290" s="1"/>
      <c r="GN1290" s="1"/>
      <c r="GO1290" s="1"/>
      <c r="GP1290" s="1"/>
      <c r="GQ1290" s="1"/>
      <c r="GR1290" s="1"/>
      <c r="GS1290" s="1"/>
      <c r="GT1290" s="1"/>
      <c r="GU1290" s="1"/>
      <c r="GV1290" s="1"/>
      <c r="GW1290" s="1"/>
    </row>
    <row r="1291" spans="1:205" s="4" customFormat="1">
      <c r="A1291" s="6"/>
      <c r="B1291" s="6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2"/>
      <c r="U1291" s="2"/>
      <c r="V1291" s="90"/>
      <c r="W1291" s="167"/>
      <c r="X1291" s="145"/>
      <c r="Y1291" s="90"/>
      <c r="Z1291" s="87"/>
      <c r="AA1291" s="87"/>
      <c r="AB1291" s="2"/>
      <c r="AC1291" s="2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"/>
      <c r="EK1291" s="1"/>
      <c r="EL1291" s="1"/>
      <c r="EM1291" s="1"/>
      <c r="EN1291" s="1"/>
      <c r="EO1291" s="1"/>
      <c r="EP1291" s="1"/>
      <c r="EQ1291" s="1"/>
      <c r="ER1291" s="1"/>
      <c r="ES1291" s="1"/>
      <c r="ET1291" s="1"/>
      <c r="EU1291" s="1"/>
      <c r="EV1291" s="1"/>
      <c r="EW1291" s="1"/>
      <c r="EX1291" s="1"/>
      <c r="EY1291" s="1"/>
      <c r="EZ1291" s="1"/>
      <c r="FA1291" s="1"/>
      <c r="FB1291" s="1"/>
      <c r="FC1291" s="1"/>
      <c r="FD1291" s="1"/>
      <c r="FE1291" s="1"/>
      <c r="FF1291" s="1"/>
      <c r="FG1291" s="1"/>
      <c r="FH1291" s="1"/>
      <c r="FI1291" s="1"/>
      <c r="FJ1291" s="1"/>
      <c r="FK1291" s="1"/>
      <c r="FL1291" s="1"/>
      <c r="FM1291" s="1"/>
      <c r="FN1291" s="1"/>
      <c r="FO1291" s="1"/>
      <c r="FP1291" s="1"/>
      <c r="FQ1291" s="1"/>
      <c r="FR1291" s="1"/>
      <c r="FS1291" s="1"/>
      <c r="FT1291" s="1"/>
      <c r="FU1291" s="1"/>
      <c r="FV1291" s="1"/>
      <c r="FW1291" s="1"/>
      <c r="FX1291" s="1"/>
      <c r="FY1291" s="1"/>
      <c r="FZ1291" s="1"/>
      <c r="GA1291" s="1"/>
      <c r="GB1291" s="1"/>
      <c r="GC1291" s="1"/>
      <c r="GD1291" s="1"/>
      <c r="GE1291" s="1"/>
      <c r="GF1291" s="1"/>
      <c r="GG1291" s="1"/>
      <c r="GH1291" s="1"/>
      <c r="GI1291" s="1"/>
      <c r="GJ1291" s="1"/>
      <c r="GK1291" s="1"/>
      <c r="GL1291" s="1"/>
      <c r="GM1291" s="1"/>
      <c r="GN1291" s="1"/>
      <c r="GO1291" s="1"/>
      <c r="GP1291" s="1"/>
      <c r="GQ1291" s="1"/>
      <c r="GR1291" s="1"/>
      <c r="GS1291" s="1"/>
      <c r="GT1291" s="1"/>
      <c r="GU1291" s="1"/>
      <c r="GV1291" s="1"/>
      <c r="GW1291" s="1"/>
    </row>
    <row r="1292" spans="1:205" s="4" customFormat="1">
      <c r="A1292" s="6"/>
      <c r="B1292" s="6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2"/>
      <c r="U1292" s="2"/>
      <c r="V1292" s="90"/>
      <c r="W1292" s="167"/>
      <c r="X1292" s="145"/>
      <c r="Y1292" s="90"/>
      <c r="Z1292" s="87"/>
      <c r="AA1292" s="87"/>
      <c r="AB1292" s="2"/>
      <c r="AC1292" s="2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"/>
      <c r="EK1292" s="1"/>
      <c r="EL1292" s="1"/>
      <c r="EM1292" s="1"/>
      <c r="EN1292" s="1"/>
      <c r="EO1292" s="1"/>
      <c r="EP1292" s="1"/>
      <c r="EQ1292" s="1"/>
      <c r="ER1292" s="1"/>
      <c r="ES1292" s="1"/>
      <c r="ET1292" s="1"/>
      <c r="EU1292" s="1"/>
      <c r="EV1292" s="1"/>
      <c r="EW1292" s="1"/>
      <c r="EX1292" s="1"/>
      <c r="EY1292" s="1"/>
      <c r="EZ1292" s="1"/>
      <c r="FA1292" s="1"/>
      <c r="FB1292" s="1"/>
      <c r="FC1292" s="1"/>
      <c r="FD1292" s="1"/>
      <c r="FE1292" s="1"/>
      <c r="FF1292" s="1"/>
      <c r="FG1292" s="1"/>
      <c r="FH1292" s="1"/>
      <c r="FI1292" s="1"/>
      <c r="FJ1292" s="1"/>
      <c r="FK1292" s="1"/>
      <c r="FL1292" s="1"/>
      <c r="FM1292" s="1"/>
      <c r="FN1292" s="1"/>
      <c r="FO1292" s="1"/>
      <c r="FP1292" s="1"/>
      <c r="FQ1292" s="1"/>
      <c r="FR1292" s="1"/>
      <c r="FS1292" s="1"/>
      <c r="FT1292" s="1"/>
      <c r="FU1292" s="1"/>
      <c r="FV1292" s="1"/>
      <c r="FW1292" s="1"/>
      <c r="FX1292" s="1"/>
      <c r="FY1292" s="1"/>
      <c r="FZ1292" s="1"/>
      <c r="GA1292" s="1"/>
      <c r="GB1292" s="1"/>
      <c r="GC1292" s="1"/>
      <c r="GD1292" s="1"/>
      <c r="GE1292" s="1"/>
      <c r="GF1292" s="1"/>
      <c r="GG1292" s="1"/>
      <c r="GH1292" s="1"/>
      <c r="GI1292" s="1"/>
      <c r="GJ1292" s="1"/>
      <c r="GK1292" s="1"/>
      <c r="GL1292" s="1"/>
      <c r="GM1292" s="1"/>
      <c r="GN1292" s="1"/>
      <c r="GO1292" s="1"/>
      <c r="GP1292" s="1"/>
      <c r="GQ1292" s="1"/>
      <c r="GR1292" s="1"/>
      <c r="GS1292" s="1"/>
      <c r="GT1292" s="1"/>
      <c r="GU1292" s="1"/>
      <c r="GV1292" s="1"/>
      <c r="GW1292" s="1"/>
    </row>
    <row r="1293" spans="1:205" s="4" customFormat="1">
      <c r="A1293" s="6"/>
      <c r="B1293" s="6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2"/>
      <c r="U1293" s="2"/>
      <c r="V1293" s="90"/>
      <c r="W1293" s="167"/>
      <c r="X1293" s="145"/>
      <c r="Y1293" s="90"/>
      <c r="Z1293" s="87"/>
      <c r="AA1293" s="87"/>
      <c r="AB1293" s="2"/>
      <c r="AC1293" s="2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  <c r="EB1293" s="1"/>
      <c r="EC1293" s="1"/>
      <c r="ED1293" s="1"/>
      <c r="EE1293" s="1"/>
      <c r="EF1293" s="1"/>
      <c r="EG1293" s="1"/>
      <c r="EH1293" s="1"/>
      <c r="EI1293" s="1"/>
      <c r="EJ1293" s="1"/>
      <c r="EK1293" s="1"/>
      <c r="EL1293" s="1"/>
      <c r="EM1293" s="1"/>
      <c r="EN1293" s="1"/>
      <c r="EO1293" s="1"/>
      <c r="EP1293" s="1"/>
      <c r="EQ1293" s="1"/>
      <c r="ER1293" s="1"/>
      <c r="ES1293" s="1"/>
      <c r="ET1293" s="1"/>
      <c r="EU1293" s="1"/>
      <c r="EV1293" s="1"/>
      <c r="EW1293" s="1"/>
      <c r="EX1293" s="1"/>
      <c r="EY1293" s="1"/>
      <c r="EZ1293" s="1"/>
      <c r="FA1293" s="1"/>
      <c r="FB1293" s="1"/>
      <c r="FC1293" s="1"/>
      <c r="FD1293" s="1"/>
      <c r="FE1293" s="1"/>
      <c r="FF1293" s="1"/>
      <c r="FG1293" s="1"/>
      <c r="FH1293" s="1"/>
      <c r="FI1293" s="1"/>
      <c r="FJ1293" s="1"/>
      <c r="FK1293" s="1"/>
      <c r="FL1293" s="1"/>
      <c r="FM1293" s="1"/>
      <c r="FN1293" s="1"/>
      <c r="FO1293" s="1"/>
      <c r="FP1293" s="1"/>
      <c r="FQ1293" s="1"/>
      <c r="FR1293" s="1"/>
      <c r="FS1293" s="1"/>
      <c r="FT1293" s="1"/>
      <c r="FU1293" s="1"/>
      <c r="FV1293" s="1"/>
      <c r="FW1293" s="1"/>
      <c r="FX1293" s="1"/>
      <c r="FY1293" s="1"/>
      <c r="FZ1293" s="1"/>
      <c r="GA1293" s="1"/>
      <c r="GB1293" s="1"/>
      <c r="GC1293" s="1"/>
      <c r="GD1293" s="1"/>
      <c r="GE1293" s="1"/>
      <c r="GF1293" s="1"/>
      <c r="GG1293" s="1"/>
      <c r="GH1293" s="1"/>
      <c r="GI1293" s="1"/>
      <c r="GJ1293" s="1"/>
      <c r="GK1293" s="1"/>
      <c r="GL1293" s="1"/>
      <c r="GM1293" s="1"/>
      <c r="GN1293" s="1"/>
      <c r="GO1293" s="1"/>
      <c r="GP1293" s="1"/>
      <c r="GQ1293" s="1"/>
      <c r="GR1293" s="1"/>
      <c r="GS1293" s="1"/>
      <c r="GT1293" s="1"/>
      <c r="GU1293" s="1"/>
      <c r="GV1293" s="1"/>
      <c r="GW1293" s="1"/>
    </row>
    <row r="1294" spans="1:205" s="4" customFormat="1">
      <c r="A1294" s="6"/>
      <c r="B1294" s="6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2"/>
      <c r="U1294" s="2"/>
      <c r="V1294" s="90"/>
      <c r="W1294" s="167"/>
      <c r="X1294" s="145"/>
      <c r="Y1294" s="90"/>
      <c r="Z1294" s="87"/>
      <c r="AA1294" s="87"/>
      <c r="AB1294" s="2"/>
      <c r="AC1294" s="2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  <c r="EG1294" s="1"/>
      <c r="EH1294" s="1"/>
      <c r="EI1294" s="1"/>
      <c r="EJ1294" s="1"/>
      <c r="EK1294" s="1"/>
      <c r="EL1294" s="1"/>
      <c r="EM1294" s="1"/>
      <c r="EN1294" s="1"/>
      <c r="EO1294" s="1"/>
      <c r="EP1294" s="1"/>
      <c r="EQ1294" s="1"/>
      <c r="ER1294" s="1"/>
      <c r="ES1294" s="1"/>
      <c r="ET1294" s="1"/>
      <c r="EU1294" s="1"/>
      <c r="EV1294" s="1"/>
      <c r="EW1294" s="1"/>
      <c r="EX1294" s="1"/>
      <c r="EY1294" s="1"/>
      <c r="EZ1294" s="1"/>
      <c r="FA1294" s="1"/>
      <c r="FB1294" s="1"/>
      <c r="FC1294" s="1"/>
      <c r="FD1294" s="1"/>
      <c r="FE1294" s="1"/>
      <c r="FF1294" s="1"/>
      <c r="FG1294" s="1"/>
      <c r="FH1294" s="1"/>
      <c r="FI1294" s="1"/>
      <c r="FJ1294" s="1"/>
      <c r="FK1294" s="1"/>
      <c r="FL1294" s="1"/>
      <c r="FM1294" s="1"/>
      <c r="FN1294" s="1"/>
      <c r="FO1294" s="1"/>
      <c r="FP1294" s="1"/>
      <c r="FQ1294" s="1"/>
      <c r="FR1294" s="1"/>
      <c r="FS1294" s="1"/>
      <c r="FT1294" s="1"/>
      <c r="FU1294" s="1"/>
      <c r="FV1294" s="1"/>
      <c r="FW1294" s="1"/>
      <c r="FX1294" s="1"/>
      <c r="FY1294" s="1"/>
      <c r="FZ1294" s="1"/>
      <c r="GA1294" s="1"/>
      <c r="GB1294" s="1"/>
      <c r="GC1294" s="1"/>
      <c r="GD1294" s="1"/>
      <c r="GE1294" s="1"/>
      <c r="GF1294" s="1"/>
      <c r="GG1294" s="1"/>
      <c r="GH1294" s="1"/>
      <c r="GI1294" s="1"/>
      <c r="GJ1294" s="1"/>
      <c r="GK1294" s="1"/>
      <c r="GL1294" s="1"/>
      <c r="GM1294" s="1"/>
      <c r="GN1294" s="1"/>
      <c r="GO1294" s="1"/>
      <c r="GP1294" s="1"/>
      <c r="GQ1294" s="1"/>
      <c r="GR1294" s="1"/>
      <c r="GS1294" s="1"/>
      <c r="GT1294" s="1"/>
      <c r="GU1294" s="1"/>
      <c r="GV1294" s="1"/>
      <c r="GW1294" s="1"/>
    </row>
    <row r="1295" spans="1:205" s="4" customFormat="1">
      <c r="A1295" s="6"/>
      <c r="B1295" s="6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2"/>
      <c r="U1295" s="2"/>
      <c r="V1295" s="90"/>
      <c r="W1295" s="167"/>
      <c r="X1295" s="145"/>
      <c r="Y1295" s="90"/>
      <c r="Z1295" s="87"/>
      <c r="AA1295" s="87"/>
      <c r="AB1295" s="2"/>
      <c r="AC1295" s="2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  <c r="EG1295" s="1"/>
      <c r="EH1295" s="1"/>
      <c r="EI1295" s="1"/>
      <c r="EJ1295" s="1"/>
      <c r="EK1295" s="1"/>
      <c r="EL1295" s="1"/>
      <c r="EM1295" s="1"/>
      <c r="EN1295" s="1"/>
      <c r="EO1295" s="1"/>
      <c r="EP1295" s="1"/>
      <c r="EQ1295" s="1"/>
      <c r="ER1295" s="1"/>
      <c r="ES1295" s="1"/>
      <c r="ET1295" s="1"/>
      <c r="EU1295" s="1"/>
      <c r="EV1295" s="1"/>
      <c r="EW1295" s="1"/>
      <c r="EX1295" s="1"/>
      <c r="EY1295" s="1"/>
      <c r="EZ1295" s="1"/>
      <c r="FA1295" s="1"/>
      <c r="FB1295" s="1"/>
      <c r="FC1295" s="1"/>
      <c r="FD1295" s="1"/>
      <c r="FE1295" s="1"/>
      <c r="FF1295" s="1"/>
      <c r="FG1295" s="1"/>
      <c r="FH1295" s="1"/>
      <c r="FI1295" s="1"/>
      <c r="FJ1295" s="1"/>
      <c r="FK1295" s="1"/>
      <c r="FL1295" s="1"/>
      <c r="FM1295" s="1"/>
      <c r="FN1295" s="1"/>
      <c r="FO1295" s="1"/>
      <c r="FP1295" s="1"/>
      <c r="FQ1295" s="1"/>
      <c r="FR1295" s="1"/>
      <c r="FS1295" s="1"/>
      <c r="FT1295" s="1"/>
      <c r="FU1295" s="1"/>
      <c r="FV1295" s="1"/>
      <c r="FW1295" s="1"/>
      <c r="FX1295" s="1"/>
      <c r="FY1295" s="1"/>
      <c r="FZ1295" s="1"/>
      <c r="GA1295" s="1"/>
      <c r="GB1295" s="1"/>
      <c r="GC1295" s="1"/>
      <c r="GD1295" s="1"/>
      <c r="GE1295" s="1"/>
      <c r="GF1295" s="1"/>
      <c r="GG1295" s="1"/>
      <c r="GH1295" s="1"/>
      <c r="GI1295" s="1"/>
      <c r="GJ1295" s="1"/>
      <c r="GK1295" s="1"/>
      <c r="GL1295" s="1"/>
      <c r="GM1295" s="1"/>
      <c r="GN1295" s="1"/>
      <c r="GO1295" s="1"/>
      <c r="GP1295" s="1"/>
      <c r="GQ1295" s="1"/>
      <c r="GR1295" s="1"/>
      <c r="GS1295" s="1"/>
      <c r="GT1295" s="1"/>
      <c r="GU1295" s="1"/>
      <c r="GV1295" s="1"/>
      <c r="GW1295" s="1"/>
    </row>
    <row r="1296" spans="1:205" s="4" customFormat="1">
      <c r="A1296" s="6"/>
      <c r="B1296" s="6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2"/>
      <c r="U1296" s="2"/>
      <c r="V1296" s="90"/>
      <c r="W1296" s="167"/>
      <c r="X1296" s="145"/>
      <c r="Y1296" s="90"/>
      <c r="Z1296" s="87"/>
      <c r="AA1296" s="87"/>
      <c r="AB1296" s="2"/>
      <c r="AC1296" s="2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"/>
      <c r="EK1296" s="1"/>
      <c r="EL1296" s="1"/>
      <c r="EM1296" s="1"/>
      <c r="EN1296" s="1"/>
      <c r="EO1296" s="1"/>
      <c r="EP1296" s="1"/>
      <c r="EQ1296" s="1"/>
      <c r="ER1296" s="1"/>
      <c r="ES1296" s="1"/>
      <c r="ET1296" s="1"/>
      <c r="EU1296" s="1"/>
      <c r="EV1296" s="1"/>
      <c r="EW1296" s="1"/>
      <c r="EX1296" s="1"/>
      <c r="EY1296" s="1"/>
      <c r="EZ1296" s="1"/>
      <c r="FA1296" s="1"/>
      <c r="FB1296" s="1"/>
      <c r="FC1296" s="1"/>
      <c r="FD1296" s="1"/>
      <c r="FE1296" s="1"/>
      <c r="FF1296" s="1"/>
      <c r="FG1296" s="1"/>
      <c r="FH1296" s="1"/>
      <c r="FI1296" s="1"/>
      <c r="FJ1296" s="1"/>
      <c r="FK1296" s="1"/>
      <c r="FL1296" s="1"/>
      <c r="FM1296" s="1"/>
      <c r="FN1296" s="1"/>
      <c r="FO1296" s="1"/>
      <c r="FP1296" s="1"/>
      <c r="FQ1296" s="1"/>
      <c r="FR1296" s="1"/>
      <c r="FS1296" s="1"/>
      <c r="FT1296" s="1"/>
      <c r="FU1296" s="1"/>
      <c r="FV1296" s="1"/>
      <c r="FW1296" s="1"/>
      <c r="FX1296" s="1"/>
      <c r="FY1296" s="1"/>
      <c r="FZ1296" s="1"/>
      <c r="GA1296" s="1"/>
      <c r="GB1296" s="1"/>
      <c r="GC1296" s="1"/>
      <c r="GD1296" s="1"/>
      <c r="GE1296" s="1"/>
      <c r="GF1296" s="1"/>
      <c r="GG1296" s="1"/>
      <c r="GH1296" s="1"/>
      <c r="GI1296" s="1"/>
      <c r="GJ1296" s="1"/>
      <c r="GK1296" s="1"/>
      <c r="GL1296" s="1"/>
      <c r="GM1296" s="1"/>
      <c r="GN1296" s="1"/>
      <c r="GO1296" s="1"/>
      <c r="GP1296" s="1"/>
      <c r="GQ1296" s="1"/>
      <c r="GR1296" s="1"/>
      <c r="GS1296" s="1"/>
      <c r="GT1296" s="1"/>
      <c r="GU1296" s="1"/>
      <c r="GV1296" s="1"/>
      <c r="GW1296" s="1"/>
    </row>
    <row r="1297" spans="1:205" s="4" customFormat="1">
      <c r="A1297" s="6"/>
      <c r="B1297" s="6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2"/>
      <c r="U1297" s="2"/>
      <c r="V1297" s="90"/>
      <c r="W1297" s="167"/>
      <c r="X1297" s="145"/>
      <c r="Y1297" s="90"/>
      <c r="Z1297" s="87"/>
      <c r="AA1297" s="87"/>
      <c r="AB1297" s="2"/>
      <c r="AC1297" s="2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  <c r="EG1297" s="1"/>
      <c r="EH1297" s="1"/>
      <c r="EI1297" s="1"/>
      <c r="EJ1297" s="1"/>
      <c r="EK1297" s="1"/>
      <c r="EL1297" s="1"/>
      <c r="EM1297" s="1"/>
      <c r="EN1297" s="1"/>
      <c r="EO1297" s="1"/>
      <c r="EP1297" s="1"/>
      <c r="EQ1297" s="1"/>
      <c r="ER1297" s="1"/>
      <c r="ES1297" s="1"/>
      <c r="ET1297" s="1"/>
      <c r="EU1297" s="1"/>
      <c r="EV1297" s="1"/>
      <c r="EW1297" s="1"/>
      <c r="EX1297" s="1"/>
      <c r="EY1297" s="1"/>
      <c r="EZ1297" s="1"/>
      <c r="FA1297" s="1"/>
      <c r="FB1297" s="1"/>
      <c r="FC1297" s="1"/>
      <c r="FD1297" s="1"/>
      <c r="FE1297" s="1"/>
      <c r="FF1297" s="1"/>
      <c r="FG1297" s="1"/>
      <c r="FH1297" s="1"/>
      <c r="FI1297" s="1"/>
      <c r="FJ1297" s="1"/>
      <c r="FK1297" s="1"/>
      <c r="FL1297" s="1"/>
      <c r="FM1297" s="1"/>
      <c r="FN1297" s="1"/>
      <c r="FO1297" s="1"/>
      <c r="FP1297" s="1"/>
      <c r="FQ1297" s="1"/>
      <c r="FR1297" s="1"/>
      <c r="FS1297" s="1"/>
      <c r="FT1297" s="1"/>
      <c r="FU1297" s="1"/>
      <c r="FV1297" s="1"/>
      <c r="FW1297" s="1"/>
      <c r="FX1297" s="1"/>
      <c r="FY1297" s="1"/>
      <c r="FZ1297" s="1"/>
      <c r="GA1297" s="1"/>
      <c r="GB1297" s="1"/>
      <c r="GC1297" s="1"/>
      <c r="GD1297" s="1"/>
      <c r="GE1297" s="1"/>
      <c r="GF1297" s="1"/>
      <c r="GG1297" s="1"/>
      <c r="GH1297" s="1"/>
      <c r="GI1297" s="1"/>
      <c r="GJ1297" s="1"/>
      <c r="GK1297" s="1"/>
      <c r="GL1297" s="1"/>
      <c r="GM1297" s="1"/>
      <c r="GN1297" s="1"/>
      <c r="GO1297" s="1"/>
      <c r="GP1297" s="1"/>
      <c r="GQ1297" s="1"/>
      <c r="GR1297" s="1"/>
      <c r="GS1297" s="1"/>
      <c r="GT1297" s="1"/>
      <c r="GU1297" s="1"/>
      <c r="GV1297" s="1"/>
      <c r="GW1297" s="1"/>
    </row>
    <row r="1298" spans="1:205" s="4" customFormat="1">
      <c r="A1298" s="6"/>
      <c r="B1298" s="6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2"/>
      <c r="U1298" s="2"/>
      <c r="V1298" s="90"/>
      <c r="W1298" s="167"/>
      <c r="X1298" s="145"/>
      <c r="Y1298" s="90"/>
      <c r="Z1298" s="87"/>
      <c r="AA1298" s="87"/>
      <c r="AB1298" s="2"/>
      <c r="AC1298" s="2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  <c r="DF1298" s="1"/>
      <c r="DG1298" s="1"/>
      <c r="DH1298" s="1"/>
      <c r="DI1298" s="1"/>
      <c r="DJ1298" s="1"/>
      <c r="DK1298" s="1"/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  <c r="EA1298" s="1"/>
      <c r="EB1298" s="1"/>
      <c r="EC1298" s="1"/>
      <c r="ED1298" s="1"/>
      <c r="EE1298" s="1"/>
      <c r="EF1298" s="1"/>
      <c r="EG1298" s="1"/>
      <c r="EH1298" s="1"/>
      <c r="EI1298" s="1"/>
      <c r="EJ1298" s="1"/>
      <c r="EK1298" s="1"/>
      <c r="EL1298" s="1"/>
      <c r="EM1298" s="1"/>
      <c r="EN1298" s="1"/>
      <c r="EO1298" s="1"/>
      <c r="EP1298" s="1"/>
      <c r="EQ1298" s="1"/>
      <c r="ER1298" s="1"/>
      <c r="ES1298" s="1"/>
      <c r="ET1298" s="1"/>
      <c r="EU1298" s="1"/>
      <c r="EV1298" s="1"/>
      <c r="EW1298" s="1"/>
      <c r="EX1298" s="1"/>
      <c r="EY1298" s="1"/>
      <c r="EZ1298" s="1"/>
      <c r="FA1298" s="1"/>
      <c r="FB1298" s="1"/>
      <c r="FC1298" s="1"/>
      <c r="FD1298" s="1"/>
      <c r="FE1298" s="1"/>
      <c r="FF1298" s="1"/>
      <c r="FG1298" s="1"/>
      <c r="FH1298" s="1"/>
      <c r="FI1298" s="1"/>
      <c r="FJ1298" s="1"/>
      <c r="FK1298" s="1"/>
      <c r="FL1298" s="1"/>
      <c r="FM1298" s="1"/>
      <c r="FN1298" s="1"/>
      <c r="FO1298" s="1"/>
      <c r="FP1298" s="1"/>
      <c r="FQ1298" s="1"/>
      <c r="FR1298" s="1"/>
      <c r="FS1298" s="1"/>
      <c r="FT1298" s="1"/>
      <c r="FU1298" s="1"/>
      <c r="FV1298" s="1"/>
      <c r="FW1298" s="1"/>
      <c r="FX1298" s="1"/>
      <c r="FY1298" s="1"/>
      <c r="FZ1298" s="1"/>
      <c r="GA1298" s="1"/>
      <c r="GB1298" s="1"/>
      <c r="GC1298" s="1"/>
      <c r="GD1298" s="1"/>
      <c r="GE1298" s="1"/>
      <c r="GF1298" s="1"/>
      <c r="GG1298" s="1"/>
      <c r="GH1298" s="1"/>
      <c r="GI1298" s="1"/>
      <c r="GJ1298" s="1"/>
      <c r="GK1298" s="1"/>
      <c r="GL1298" s="1"/>
      <c r="GM1298" s="1"/>
      <c r="GN1298" s="1"/>
      <c r="GO1298" s="1"/>
      <c r="GP1298" s="1"/>
      <c r="GQ1298" s="1"/>
      <c r="GR1298" s="1"/>
      <c r="GS1298" s="1"/>
      <c r="GT1298" s="1"/>
      <c r="GU1298" s="1"/>
      <c r="GV1298" s="1"/>
      <c r="GW1298" s="1"/>
    </row>
    <row r="1299" spans="1:205" s="4" customFormat="1">
      <c r="A1299" s="6"/>
      <c r="B1299" s="6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2"/>
      <c r="U1299" s="2"/>
      <c r="V1299" s="90"/>
      <c r="W1299" s="167"/>
      <c r="X1299" s="145"/>
      <c r="Y1299" s="90"/>
      <c r="Z1299" s="87"/>
      <c r="AA1299" s="87"/>
      <c r="AB1299" s="2"/>
      <c r="AC1299" s="2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  <c r="EG1299" s="1"/>
      <c r="EH1299" s="1"/>
      <c r="EI1299" s="1"/>
      <c r="EJ1299" s="1"/>
      <c r="EK1299" s="1"/>
      <c r="EL1299" s="1"/>
      <c r="EM1299" s="1"/>
      <c r="EN1299" s="1"/>
      <c r="EO1299" s="1"/>
      <c r="EP1299" s="1"/>
      <c r="EQ1299" s="1"/>
      <c r="ER1299" s="1"/>
      <c r="ES1299" s="1"/>
      <c r="ET1299" s="1"/>
      <c r="EU1299" s="1"/>
      <c r="EV1299" s="1"/>
      <c r="EW1299" s="1"/>
      <c r="EX1299" s="1"/>
      <c r="EY1299" s="1"/>
      <c r="EZ1299" s="1"/>
      <c r="FA1299" s="1"/>
      <c r="FB1299" s="1"/>
      <c r="FC1299" s="1"/>
      <c r="FD1299" s="1"/>
      <c r="FE1299" s="1"/>
      <c r="FF1299" s="1"/>
      <c r="FG1299" s="1"/>
      <c r="FH1299" s="1"/>
      <c r="FI1299" s="1"/>
      <c r="FJ1299" s="1"/>
      <c r="FK1299" s="1"/>
      <c r="FL1299" s="1"/>
      <c r="FM1299" s="1"/>
      <c r="FN1299" s="1"/>
      <c r="FO1299" s="1"/>
      <c r="FP1299" s="1"/>
      <c r="FQ1299" s="1"/>
      <c r="FR1299" s="1"/>
      <c r="FS1299" s="1"/>
      <c r="FT1299" s="1"/>
      <c r="FU1299" s="1"/>
      <c r="FV1299" s="1"/>
      <c r="FW1299" s="1"/>
      <c r="FX1299" s="1"/>
      <c r="FY1299" s="1"/>
      <c r="FZ1299" s="1"/>
      <c r="GA1299" s="1"/>
      <c r="GB1299" s="1"/>
      <c r="GC1299" s="1"/>
      <c r="GD1299" s="1"/>
      <c r="GE1299" s="1"/>
      <c r="GF1299" s="1"/>
      <c r="GG1299" s="1"/>
      <c r="GH1299" s="1"/>
      <c r="GI1299" s="1"/>
      <c r="GJ1299" s="1"/>
      <c r="GK1299" s="1"/>
      <c r="GL1299" s="1"/>
      <c r="GM1299" s="1"/>
      <c r="GN1299" s="1"/>
      <c r="GO1299" s="1"/>
      <c r="GP1299" s="1"/>
      <c r="GQ1299" s="1"/>
      <c r="GR1299" s="1"/>
      <c r="GS1299" s="1"/>
      <c r="GT1299" s="1"/>
      <c r="GU1299" s="1"/>
      <c r="GV1299" s="1"/>
      <c r="GW1299" s="1"/>
    </row>
    <row r="1300" spans="1:205" s="4" customFormat="1">
      <c r="A1300" s="6"/>
      <c r="B1300" s="6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2"/>
      <c r="U1300" s="2"/>
      <c r="V1300" s="90"/>
      <c r="W1300" s="167"/>
      <c r="X1300" s="145"/>
      <c r="Y1300" s="90"/>
      <c r="Z1300" s="87"/>
      <c r="AA1300" s="87"/>
      <c r="AB1300" s="2"/>
      <c r="AC1300" s="2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  <c r="EG1300" s="1"/>
      <c r="EH1300" s="1"/>
      <c r="EI1300" s="1"/>
      <c r="EJ1300" s="1"/>
      <c r="EK1300" s="1"/>
      <c r="EL1300" s="1"/>
      <c r="EM1300" s="1"/>
      <c r="EN1300" s="1"/>
      <c r="EO1300" s="1"/>
      <c r="EP1300" s="1"/>
      <c r="EQ1300" s="1"/>
      <c r="ER1300" s="1"/>
      <c r="ES1300" s="1"/>
      <c r="ET1300" s="1"/>
      <c r="EU1300" s="1"/>
      <c r="EV1300" s="1"/>
      <c r="EW1300" s="1"/>
      <c r="EX1300" s="1"/>
      <c r="EY1300" s="1"/>
      <c r="EZ1300" s="1"/>
      <c r="FA1300" s="1"/>
      <c r="FB1300" s="1"/>
      <c r="FC1300" s="1"/>
      <c r="FD1300" s="1"/>
      <c r="FE1300" s="1"/>
      <c r="FF1300" s="1"/>
      <c r="FG1300" s="1"/>
      <c r="FH1300" s="1"/>
      <c r="FI1300" s="1"/>
      <c r="FJ1300" s="1"/>
      <c r="FK1300" s="1"/>
      <c r="FL1300" s="1"/>
      <c r="FM1300" s="1"/>
      <c r="FN1300" s="1"/>
      <c r="FO1300" s="1"/>
      <c r="FP1300" s="1"/>
      <c r="FQ1300" s="1"/>
      <c r="FR1300" s="1"/>
      <c r="FS1300" s="1"/>
      <c r="FT1300" s="1"/>
      <c r="FU1300" s="1"/>
      <c r="FV1300" s="1"/>
      <c r="FW1300" s="1"/>
      <c r="FX1300" s="1"/>
      <c r="FY1300" s="1"/>
      <c r="FZ1300" s="1"/>
      <c r="GA1300" s="1"/>
      <c r="GB1300" s="1"/>
      <c r="GC1300" s="1"/>
      <c r="GD1300" s="1"/>
      <c r="GE1300" s="1"/>
      <c r="GF1300" s="1"/>
      <c r="GG1300" s="1"/>
      <c r="GH1300" s="1"/>
      <c r="GI1300" s="1"/>
      <c r="GJ1300" s="1"/>
      <c r="GK1300" s="1"/>
      <c r="GL1300" s="1"/>
      <c r="GM1300" s="1"/>
      <c r="GN1300" s="1"/>
      <c r="GO1300" s="1"/>
      <c r="GP1300" s="1"/>
      <c r="GQ1300" s="1"/>
      <c r="GR1300" s="1"/>
      <c r="GS1300" s="1"/>
      <c r="GT1300" s="1"/>
      <c r="GU1300" s="1"/>
      <c r="GV1300" s="1"/>
      <c r="GW1300" s="1"/>
    </row>
    <row r="1301" spans="1:205" s="4" customFormat="1">
      <c r="A1301" s="6"/>
      <c r="B1301" s="6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2"/>
      <c r="U1301" s="2"/>
      <c r="V1301" s="90"/>
      <c r="W1301" s="167"/>
      <c r="X1301" s="145"/>
      <c r="Y1301" s="90"/>
      <c r="Z1301" s="87"/>
      <c r="AA1301" s="87"/>
      <c r="AB1301" s="2"/>
      <c r="AC1301" s="2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  <c r="DF1301" s="1"/>
      <c r="DG1301" s="1"/>
      <c r="DH1301" s="1"/>
      <c r="DI1301" s="1"/>
      <c r="DJ1301" s="1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  <c r="EG1301" s="1"/>
      <c r="EH1301" s="1"/>
      <c r="EI1301" s="1"/>
      <c r="EJ1301" s="1"/>
      <c r="EK1301" s="1"/>
      <c r="EL1301" s="1"/>
      <c r="EM1301" s="1"/>
      <c r="EN1301" s="1"/>
      <c r="EO1301" s="1"/>
      <c r="EP1301" s="1"/>
      <c r="EQ1301" s="1"/>
      <c r="ER1301" s="1"/>
      <c r="ES1301" s="1"/>
      <c r="ET1301" s="1"/>
      <c r="EU1301" s="1"/>
      <c r="EV1301" s="1"/>
      <c r="EW1301" s="1"/>
      <c r="EX1301" s="1"/>
      <c r="EY1301" s="1"/>
      <c r="EZ1301" s="1"/>
      <c r="FA1301" s="1"/>
      <c r="FB1301" s="1"/>
      <c r="FC1301" s="1"/>
      <c r="FD1301" s="1"/>
      <c r="FE1301" s="1"/>
      <c r="FF1301" s="1"/>
      <c r="FG1301" s="1"/>
      <c r="FH1301" s="1"/>
      <c r="FI1301" s="1"/>
      <c r="FJ1301" s="1"/>
      <c r="FK1301" s="1"/>
      <c r="FL1301" s="1"/>
      <c r="FM1301" s="1"/>
      <c r="FN1301" s="1"/>
      <c r="FO1301" s="1"/>
      <c r="FP1301" s="1"/>
      <c r="FQ1301" s="1"/>
      <c r="FR1301" s="1"/>
      <c r="FS1301" s="1"/>
      <c r="FT1301" s="1"/>
      <c r="FU1301" s="1"/>
      <c r="FV1301" s="1"/>
      <c r="FW1301" s="1"/>
      <c r="FX1301" s="1"/>
      <c r="FY1301" s="1"/>
      <c r="FZ1301" s="1"/>
      <c r="GA1301" s="1"/>
      <c r="GB1301" s="1"/>
      <c r="GC1301" s="1"/>
      <c r="GD1301" s="1"/>
      <c r="GE1301" s="1"/>
      <c r="GF1301" s="1"/>
      <c r="GG1301" s="1"/>
      <c r="GH1301" s="1"/>
      <c r="GI1301" s="1"/>
      <c r="GJ1301" s="1"/>
      <c r="GK1301" s="1"/>
      <c r="GL1301" s="1"/>
      <c r="GM1301" s="1"/>
      <c r="GN1301" s="1"/>
      <c r="GO1301" s="1"/>
      <c r="GP1301" s="1"/>
      <c r="GQ1301" s="1"/>
      <c r="GR1301" s="1"/>
      <c r="GS1301" s="1"/>
      <c r="GT1301" s="1"/>
      <c r="GU1301" s="1"/>
      <c r="GV1301" s="1"/>
      <c r="GW1301" s="1"/>
    </row>
    <row r="1302" spans="1:205" s="4" customFormat="1">
      <c r="A1302" s="6"/>
      <c r="B1302" s="6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2"/>
      <c r="U1302" s="2"/>
      <c r="V1302" s="90"/>
      <c r="W1302" s="167"/>
      <c r="X1302" s="145"/>
      <c r="Y1302" s="90"/>
      <c r="Z1302" s="87"/>
      <c r="AA1302" s="87"/>
      <c r="AB1302" s="2"/>
      <c r="AC1302" s="2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  <c r="DF1302" s="1"/>
      <c r="DG1302" s="1"/>
      <c r="DH1302" s="1"/>
      <c r="DI1302" s="1"/>
      <c r="DJ1302" s="1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  <c r="EG1302" s="1"/>
      <c r="EH1302" s="1"/>
      <c r="EI1302" s="1"/>
      <c r="EJ1302" s="1"/>
      <c r="EK1302" s="1"/>
      <c r="EL1302" s="1"/>
      <c r="EM1302" s="1"/>
      <c r="EN1302" s="1"/>
      <c r="EO1302" s="1"/>
      <c r="EP1302" s="1"/>
      <c r="EQ1302" s="1"/>
      <c r="ER1302" s="1"/>
      <c r="ES1302" s="1"/>
      <c r="ET1302" s="1"/>
      <c r="EU1302" s="1"/>
      <c r="EV1302" s="1"/>
      <c r="EW1302" s="1"/>
      <c r="EX1302" s="1"/>
      <c r="EY1302" s="1"/>
      <c r="EZ1302" s="1"/>
      <c r="FA1302" s="1"/>
      <c r="FB1302" s="1"/>
      <c r="FC1302" s="1"/>
      <c r="FD1302" s="1"/>
      <c r="FE1302" s="1"/>
      <c r="FF1302" s="1"/>
      <c r="FG1302" s="1"/>
      <c r="FH1302" s="1"/>
      <c r="FI1302" s="1"/>
      <c r="FJ1302" s="1"/>
      <c r="FK1302" s="1"/>
      <c r="FL1302" s="1"/>
      <c r="FM1302" s="1"/>
      <c r="FN1302" s="1"/>
      <c r="FO1302" s="1"/>
      <c r="FP1302" s="1"/>
      <c r="FQ1302" s="1"/>
      <c r="FR1302" s="1"/>
      <c r="FS1302" s="1"/>
      <c r="FT1302" s="1"/>
      <c r="FU1302" s="1"/>
      <c r="FV1302" s="1"/>
      <c r="FW1302" s="1"/>
      <c r="FX1302" s="1"/>
      <c r="FY1302" s="1"/>
      <c r="FZ1302" s="1"/>
      <c r="GA1302" s="1"/>
      <c r="GB1302" s="1"/>
      <c r="GC1302" s="1"/>
      <c r="GD1302" s="1"/>
      <c r="GE1302" s="1"/>
      <c r="GF1302" s="1"/>
      <c r="GG1302" s="1"/>
      <c r="GH1302" s="1"/>
      <c r="GI1302" s="1"/>
      <c r="GJ1302" s="1"/>
      <c r="GK1302" s="1"/>
      <c r="GL1302" s="1"/>
      <c r="GM1302" s="1"/>
      <c r="GN1302" s="1"/>
      <c r="GO1302" s="1"/>
      <c r="GP1302" s="1"/>
      <c r="GQ1302" s="1"/>
      <c r="GR1302" s="1"/>
      <c r="GS1302" s="1"/>
      <c r="GT1302" s="1"/>
      <c r="GU1302" s="1"/>
      <c r="GV1302" s="1"/>
      <c r="GW1302" s="1"/>
    </row>
    <row r="1303" spans="1:205" s="4" customFormat="1">
      <c r="A1303" s="6"/>
      <c r="B1303" s="6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2"/>
      <c r="U1303" s="2"/>
      <c r="V1303" s="90"/>
      <c r="W1303" s="167"/>
      <c r="X1303" s="145"/>
      <c r="Y1303" s="90"/>
      <c r="Z1303" s="87"/>
      <c r="AA1303" s="87"/>
      <c r="AB1303" s="2"/>
      <c r="AC1303" s="2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  <c r="DF1303" s="1"/>
      <c r="DG1303" s="1"/>
      <c r="DH1303" s="1"/>
      <c r="DI1303" s="1"/>
      <c r="DJ1303" s="1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  <c r="EG1303" s="1"/>
      <c r="EH1303" s="1"/>
      <c r="EI1303" s="1"/>
      <c r="EJ1303" s="1"/>
      <c r="EK1303" s="1"/>
      <c r="EL1303" s="1"/>
      <c r="EM1303" s="1"/>
      <c r="EN1303" s="1"/>
      <c r="EO1303" s="1"/>
      <c r="EP1303" s="1"/>
      <c r="EQ1303" s="1"/>
      <c r="ER1303" s="1"/>
      <c r="ES1303" s="1"/>
      <c r="ET1303" s="1"/>
      <c r="EU1303" s="1"/>
      <c r="EV1303" s="1"/>
      <c r="EW1303" s="1"/>
      <c r="EX1303" s="1"/>
      <c r="EY1303" s="1"/>
      <c r="EZ1303" s="1"/>
      <c r="FA1303" s="1"/>
      <c r="FB1303" s="1"/>
      <c r="FC1303" s="1"/>
      <c r="FD1303" s="1"/>
      <c r="FE1303" s="1"/>
      <c r="FF1303" s="1"/>
      <c r="FG1303" s="1"/>
      <c r="FH1303" s="1"/>
      <c r="FI1303" s="1"/>
      <c r="FJ1303" s="1"/>
      <c r="FK1303" s="1"/>
      <c r="FL1303" s="1"/>
      <c r="FM1303" s="1"/>
      <c r="FN1303" s="1"/>
      <c r="FO1303" s="1"/>
      <c r="FP1303" s="1"/>
      <c r="FQ1303" s="1"/>
      <c r="FR1303" s="1"/>
      <c r="FS1303" s="1"/>
      <c r="FT1303" s="1"/>
      <c r="FU1303" s="1"/>
      <c r="FV1303" s="1"/>
      <c r="FW1303" s="1"/>
      <c r="FX1303" s="1"/>
      <c r="FY1303" s="1"/>
      <c r="FZ1303" s="1"/>
      <c r="GA1303" s="1"/>
      <c r="GB1303" s="1"/>
      <c r="GC1303" s="1"/>
      <c r="GD1303" s="1"/>
      <c r="GE1303" s="1"/>
      <c r="GF1303" s="1"/>
      <c r="GG1303" s="1"/>
      <c r="GH1303" s="1"/>
      <c r="GI1303" s="1"/>
      <c r="GJ1303" s="1"/>
      <c r="GK1303" s="1"/>
      <c r="GL1303" s="1"/>
      <c r="GM1303" s="1"/>
      <c r="GN1303" s="1"/>
      <c r="GO1303" s="1"/>
      <c r="GP1303" s="1"/>
      <c r="GQ1303" s="1"/>
      <c r="GR1303" s="1"/>
      <c r="GS1303" s="1"/>
      <c r="GT1303" s="1"/>
      <c r="GU1303" s="1"/>
      <c r="GV1303" s="1"/>
      <c r="GW1303" s="1"/>
    </row>
    <row r="1304" spans="1:205" s="4" customFormat="1">
      <c r="A1304" s="6"/>
      <c r="B1304" s="6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2"/>
      <c r="U1304" s="2"/>
      <c r="V1304" s="90"/>
      <c r="W1304" s="167"/>
      <c r="X1304" s="145"/>
      <c r="Y1304" s="90"/>
      <c r="Z1304" s="87"/>
      <c r="AA1304" s="87"/>
      <c r="AB1304" s="2"/>
      <c r="AC1304" s="2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"/>
      <c r="EK1304" s="1"/>
      <c r="EL1304" s="1"/>
      <c r="EM1304" s="1"/>
      <c r="EN1304" s="1"/>
      <c r="EO1304" s="1"/>
      <c r="EP1304" s="1"/>
      <c r="EQ1304" s="1"/>
      <c r="ER1304" s="1"/>
      <c r="ES1304" s="1"/>
      <c r="ET1304" s="1"/>
      <c r="EU1304" s="1"/>
      <c r="EV1304" s="1"/>
      <c r="EW1304" s="1"/>
      <c r="EX1304" s="1"/>
      <c r="EY1304" s="1"/>
      <c r="EZ1304" s="1"/>
      <c r="FA1304" s="1"/>
      <c r="FB1304" s="1"/>
      <c r="FC1304" s="1"/>
      <c r="FD1304" s="1"/>
      <c r="FE1304" s="1"/>
      <c r="FF1304" s="1"/>
      <c r="FG1304" s="1"/>
      <c r="FH1304" s="1"/>
      <c r="FI1304" s="1"/>
      <c r="FJ1304" s="1"/>
      <c r="FK1304" s="1"/>
      <c r="FL1304" s="1"/>
      <c r="FM1304" s="1"/>
      <c r="FN1304" s="1"/>
      <c r="FO1304" s="1"/>
      <c r="FP1304" s="1"/>
      <c r="FQ1304" s="1"/>
      <c r="FR1304" s="1"/>
      <c r="FS1304" s="1"/>
      <c r="FT1304" s="1"/>
      <c r="FU1304" s="1"/>
      <c r="FV1304" s="1"/>
      <c r="FW1304" s="1"/>
      <c r="FX1304" s="1"/>
      <c r="FY1304" s="1"/>
      <c r="FZ1304" s="1"/>
      <c r="GA1304" s="1"/>
      <c r="GB1304" s="1"/>
      <c r="GC1304" s="1"/>
      <c r="GD1304" s="1"/>
      <c r="GE1304" s="1"/>
      <c r="GF1304" s="1"/>
      <c r="GG1304" s="1"/>
      <c r="GH1304" s="1"/>
      <c r="GI1304" s="1"/>
      <c r="GJ1304" s="1"/>
      <c r="GK1304" s="1"/>
      <c r="GL1304" s="1"/>
      <c r="GM1304" s="1"/>
      <c r="GN1304" s="1"/>
      <c r="GO1304" s="1"/>
      <c r="GP1304" s="1"/>
      <c r="GQ1304" s="1"/>
      <c r="GR1304" s="1"/>
      <c r="GS1304" s="1"/>
      <c r="GT1304" s="1"/>
      <c r="GU1304" s="1"/>
      <c r="GV1304" s="1"/>
      <c r="GW1304" s="1"/>
    </row>
    <row r="1305" spans="1:205" s="4" customFormat="1">
      <c r="A1305" s="6"/>
      <c r="B1305" s="6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2"/>
      <c r="U1305" s="2"/>
      <c r="V1305" s="90"/>
      <c r="W1305" s="167"/>
      <c r="X1305" s="145"/>
      <c r="Y1305" s="90"/>
      <c r="Z1305" s="87"/>
      <c r="AA1305" s="87"/>
      <c r="AB1305" s="2"/>
      <c r="AC1305" s="2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"/>
      <c r="EK1305" s="1"/>
      <c r="EL1305" s="1"/>
      <c r="EM1305" s="1"/>
      <c r="EN1305" s="1"/>
      <c r="EO1305" s="1"/>
      <c r="EP1305" s="1"/>
      <c r="EQ1305" s="1"/>
      <c r="ER1305" s="1"/>
      <c r="ES1305" s="1"/>
      <c r="ET1305" s="1"/>
      <c r="EU1305" s="1"/>
      <c r="EV1305" s="1"/>
      <c r="EW1305" s="1"/>
      <c r="EX1305" s="1"/>
      <c r="EY1305" s="1"/>
      <c r="EZ1305" s="1"/>
      <c r="FA1305" s="1"/>
      <c r="FB1305" s="1"/>
      <c r="FC1305" s="1"/>
      <c r="FD1305" s="1"/>
      <c r="FE1305" s="1"/>
      <c r="FF1305" s="1"/>
      <c r="FG1305" s="1"/>
      <c r="FH1305" s="1"/>
      <c r="FI1305" s="1"/>
      <c r="FJ1305" s="1"/>
      <c r="FK1305" s="1"/>
      <c r="FL1305" s="1"/>
      <c r="FM1305" s="1"/>
      <c r="FN1305" s="1"/>
      <c r="FO1305" s="1"/>
      <c r="FP1305" s="1"/>
      <c r="FQ1305" s="1"/>
      <c r="FR1305" s="1"/>
      <c r="FS1305" s="1"/>
      <c r="FT1305" s="1"/>
      <c r="FU1305" s="1"/>
      <c r="FV1305" s="1"/>
      <c r="FW1305" s="1"/>
      <c r="FX1305" s="1"/>
      <c r="FY1305" s="1"/>
      <c r="FZ1305" s="1"/>
      <c r="GA1305" s="1"/>
      <c r="GB1305" s="1"/>
      <c r="GC1305" s="1"/>
      <c r="GD1305" s="1"/>
      <c r="GE1305" s="1"/>
      <c r="GF1305" s="1"/>
      <c r="GG1305" s="1"/>
      <c r="GH1305" s="1"/>
      <c r="GI1305" s="1"/>
      <c r="GJ1305" s="1"/>
      <c r="GK1305" s="1"/>
      <c r="GL1305" s="1"/>
      <c r="GM1305" s="1"/>
      <c r="GN1305" s="1"/>
      <c r="GO1305" s="1"/>
      <c r="GP1305" s="1"/>
      <c r="GQ1305" s="1"/>
      <c r="GR1305" s="1"/>
      <c r="GS1305" s="1"/>
      <c r="GT1305" s="1"/>
      <c r="GU1305" s="1"/>
      <c r="GV1305" s="1"/>
      <c r="GW1305" s="1"/>
    </row>
    <row r="1306" spans="1:205" s="4" customFormat="1">
      <c r="A1306" s="6"/>
      <c r="B1306" s="6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2"/>
      <c r="U1306" s="2"/>
      <c r="V1306" s="90"/>
      <c r="W1306" s="167"/>
      <c r="X1306" s="145"/>
      <c r="Y1306" s="90"/>
      <c r="Z1306" s="87"/>
      <c r="AA1306" s="87"/>
      <c r="AB1306" s="2"/>
      <c r="AC1306" s="2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  <c r="EG1306" s="1"/>
      <c r="EH1306" s="1"/>
      <c r="EI1306" s="1"/>
      <c r="EJ1306" s="1"/>
      <c r="EK1306" s="1"/>
      <c r="EL1306" s="1"/>
      <c r="EM1306" s="1"/>
      <c r="EN1306" s="1"/>
      <c r="EO1306" s="1"/>
      <c r="EP1306" s="1"/>
      <c r="EQ1306" s="1"/>
      <c r="ER1306" s="1"/>
      <c r="ES1306" s="1"/>
      <c r="ET1306" s="1"/>
      <c r="EU1306" s="1"/>
      <c r="EV1306" s="1"/>
      <c r="EW1306" s="1"/>
      <c r="EX1306" s="1"/>
      <c r="EY1306" s="1"/>
      <c r="EZ1306" s="1"/>
      <c r="FA1306" s="1"/>
      <c r="FB1306" s="1"/>
      <c r="FC1306" s="1"/>
      <c r="FD1306" s="1"/>
      <c r="FE1306" s="1"/>
      <c r="FF1306" s="1"/>
      <c r="FG1306" s="1"/>
      <c r="FH1306" s="1"/>
      <c r="FI1306" s="1"/>
      <c r="FJ1306" s="1"/>
      <c r="FK1306" s="1"/>
      <c r="FL1306" s="1"/>
      <c r="FM1306" s="1"/>
      <c r="FN1306" s="1"/>
      <c r="FO1306" s="1"/>
      <c r="FP1306" s="1"/>
      <c r="FQ1306" s="1"/>
      <c r="FR1306" s="1"/>
      <c r="FS1306" s="1"/>
      <c r="FT1306" s="1"/>
      <c r="FU1306" s="1"/>
      <c r="FV1306" s="1"/>
      <c r="FW1306" s="1"/>
      <c r="FX1306" s="1"/>
      <c r="FY1306" s="1"/>
      <c r="FZ1306" s="1"/>
      <c r="GA1306" s="1"/>
      <c r="GB1306" s="1"/>
      <c r="GC1306" s="1"/>
      <c r="GD1306" s="1"/>
      <c r="GE1306" s="1"/>
      <c r="GF1306" s="1"/>
      <c r="GG1306" s="1"/>
      <c r="GH1306" s="1"/>
      <c r="GI1306" s="1"/>
      <c r="GJ1306" s="1"/>
      <c r="GK1306" s="1"/>
      <c r="GL1306" s="1"/>
      <c r="GM1306" s="1"/>
      <c r="GN1306" s="1"/>
      <c r="GO1306" s="1"/>
      <c r="GP1306" s="1"/>
      <c r="GQ1306" s="1"/>
      <c r="GR1306" s="1"/>
      <c r="GS1306" s="1"/>
      <c r="GT1306" s="1"/>
      <c r="GU1306" s="1"/>
      <c r="GV1306" s="1"/>
      <c r="GW1306" s="1"/>
    </row>
    <row r="1307" spans="1:205" s="4" customFormat="1">
      <c r="A1307" s="6"/>
      <c r="B1307" s="6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2"/>
      <c r="U1307" s="2"/>
      <c r="V1307" s="90"/>
      <c r="W1307" s="167"/>
      <c r="X1307" s="145"/>
      <c r="Y1307" s="90"/>
      <c r="Z1307" s="87"/>
      <c r="AA1307" s="87"/>
      <c r="AB1307" s="2"/>
      <c r="AC1307" s="2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  <c r="EG1307" s="1"/>
      <c r="EH1307" s="1"/>
      <c r="EI1307" s="1"/>
      <c r="EJ1307" s="1"/>
      <c r="EK1307" s="1"/>
      <c r="EL1307" s="1"/>
      <c r="EM1307" s="1"/>
      <c r="EN1307" s="1"/>
      <c r="EO1307" s="1"/>
      <c r="EP1307" s="1"/>
      <c r="EQ1307" s="1"/>
      <c r="ER1307" s="1"/>
      <c r="ES1307" s="1"/>
      <c r="ET1307" s="1"/>
      <c r="EU1307" s="1"/>
      <c r="EV1307" s="1"/>
      <c r="EW1307" s="1"/>
      <c r="EX1307" s="1"/>
      <c r="EY1307" s="1"/>
      <c r="EZ1307" s="1"/>
      <c r="FA1307" s="1"/>
      <c r="FB1307" s="1"/>
      <c r="FC1307" s="1"/>
      <c r="FD1307" s="1"/>
      <c r="FE1307" s="1"/>
      <c r="FF1307" s="1"/>
      <c r="FG1307" s="1"/>
      <c r="FH1307" s="1"/>
      <c r="FI1307" s="1"/>
      <c r="FJ1307" s="1"/>
      <c r="FK1307" s="1"/>
      <c r="FL1307" s="1"/>
      <c r="FM1307" s="1"/>
      <c r="FN1307" s="1"/>
      <c r="FO1307" s="1"/>
      <c r="FP1307" s="1"/>
      <c r="FQ1307" s="1"/>
      <c r="FR1307" s="1"/>
      <c r="FS1307" s="1"/>
      <c r="FT1307" s="1"/>
      <c r="FU1307" s="1"/>
      <c r="FV1307" s="1"/>
      <c r="FW1307" s="1"/>
      <c r="FX1307" s="1"/>
      <c r="FY1307" s="1"/>
      <c r="FZ1307" s="1"/>
      <c r="GA1307" s="1"/>
      <c r="GB1307" s="1"/>
      <c r="GC1307" s="1"/>
      <c r="GD1307" s="1"/>
      <c r="GE1307" s="1"/>
      <c r="GF1307" s="1"/>
      <c r="GG1307" s="1"/>
      <c r="GH1307" s="1"/>
      <c r="GI1307" s="1"/>
      <c r="GJ1307" s="1"/>
      <c r="GK1307" s="1"/>
      <c r="GL1307" s="1"/>
      <c r="GM1307" s="1"/>
      <c r="GN1307" s="1"/>
      <c r="GO1307" s="1"/>
      <c r="GP1307" s="1"/>
      <c r="GQ1307" s="1"/>
      <c r="GR1307" s="1"/>
      <c r="GS1307" s="1"/>
      <c r="GT1307" s="1"/>
      <c r="GU1307" s="1"/>
      <c r="GV1307" s="1"/>
      <c r="GW1307" s="1"/>
    </row>
    <row r="1308" spans="1:205" s="4" customFormat="1">
      <c r="A1308" s="6"/>
      <c r="B1308" s="6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2"/>
      <c r="U1308" s="2"/>
      <c r="V1308" s="90"/>
      <c r="W1308" s="167"/>
      <c r="X1308" s="145"/>
      <c r="Y1308" s="90"/>
      <c r="Z1308" s="87"/>
      <c r="AA1308" s="87"/>
      <c r="AB1308" s="2"/>
      <c r="AC1308" s="2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"/>
      <c r="EK1308" s="1"/>
      <c r="EL1308" s="1"/>
      <c r="EM1308" s="1"/>
      <c r="EN1308" s="1"/>
      <c r="EO1308" s="1"/>
      <c r="EP1308" s="1"/>
      <c r="EQ1308" s="1"/>
      <c r="ER1308" s="1"/>
      <c r="ES1308" s="1"/>
      <c r="ET1308" s="1"/>
      <c r="EU1308" s="1"/>
      <c r="EV1308" s="1"/>
      <c r="EW1308" s="1"/>
      <c r="EX1308" s="1"/>
      <c r="EY1308" s="1"/>
      <c r="EZ1308" s="1"/>
      <c r="FA1308" s="1"/>
      <c r="FB1308" s="1"/>
      <c r="FC1308" s="1"/>
      <c r="FD1308" s="1"/>
      <c r="FE1308" s="1"/>
      <c r="FF1308" s="1"/>
      <c r="FG1308" s="1"/>
      <c r="FH1308" s="1"/>
      <c r="FI1308" s="1"/>
      <c r="FJ1308" s="1"/>
      <c r="FK1308" s="1"/>
      <c r="FL1308" s="1"/>
      <c r="FM1308" s="1"/>
      <c r="FN1308" s="1"/>
      <c r="FO1308" s="1"/>
      <c r="FP1308" s="1"/>
      <c r="FQ1308" s="1"/>
      <c r="FR1308" s="1"/>
      <c r="FS1308" s="1"/>
      <c r="FT1308" s="1"/>
      <c r="FU1308" s="1"/>
      <c r="FV1308" s="1"/>
      <c r="FW1308" s="1"/>
      <c r="FX1308" s="1"/>
      <c r="FY1308" s="1"/>
      <c r="FZ1308" s="1"/>
      <c r="GA1308" s="1"/>
      <c r="GB1308" s="1"/>
      <c r="GC1308" s="1"/>
      <c r="GD1308" s="1"/>
      <c r="GE1308" s="1"/>
      <c r="GF1308" s="1"/>
      <c r="GG1308" s="1"/>
      <c r="GH1308" s="1"/>
      <c r="GI1308" s="1"/>
      <c r="GJ1308" s="1"/>
      <c r="GK1308" s="1"/>
      <c r="GL1308" s="1"/>
      <c r="GM1308" s="1"/>
      <c r="GN1308" s="1"/>
      <c r="GO1308" s="1"/>
      <c r="GP1308" s="1"/>
      <c r="GQ1308" s="1"/>
      <c r="GR1308" s="1"/>
      <c r="GS1308" s="1"/>
      <c r="GT1308" s="1"/>
      <c r="GU1308" s="1"/>
      <c r="GV1308" s="1"/>
      <c r="GW1308" s="1"/>
    </row>
    <row r="1309" spans="1:205" s="4" customFormat="1">
      <c r="A1309" s="6"/>
      <c r="B1309" s="6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2"/>
      <c r="U1309" s="2"/>
      <c r="V1309" s="90"/>
      <c r="W1309" s="167"/>
      <c r="X1309" s="145"/>
      <c r="Y1309" s="90"/>
      <c r="Z1309" s="87"/>
      <c r="AA1309" s="87"/>
      <c r="AB1309" s="2"/>
      <c r="AC1309" s="2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  <c r="DF1309" s="1"/>
      <c r="DG1309" s="1"/>
      <c r="DH1309" s="1"/>
      <c r="DI1309" s="1"/>
      <c r="DJ1309" s="1"/>
      <c r="DK1309" s="1"/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  <c r="EA1309" s="1"/>
      <c r="EB1309" s="1"/>
      <c r="EC1309" s="1"/>
      <c r="ED1309" s="1"/>
      <c r="EE1309" s="1"/>
      <c r="EF1309" s="1"/>
      <c r="EG1309" s="1"/>
      <c r="EH1309" s="1"/>
      <c r="EI1309" s="1"/>
      <c r="EJ1309" s="1"/>
      <c r="EK1309" s="1"/>
      <c r="EL1309" s="1"/>
      <c r="EM1309" s="1"/>
      <c r="EN1309" s="1"/>
      <c r="EO1309" s="1"/>
      <c r="EP1309" s="1"/>
      <c r="EQ1309" s="1"/>
      <c r="ER1309" s="1"/>
      <c r="ES1309" s="1"/>
      <c r="ET1309" s="1"/>
      <c r="EU1309" s="1"/>
      <c r="EV1309" s="1"/>
      <c r="EW1309" s="1"/>
      <c r="EX1309" s="1"/>
      <c r="EY1309" s="1"/>
      <c r="EZ1309" s="1"/>
      <c r="FA1309" s="1"/>
      <c r="FB1309" s="1"/>
      <c r="FC1309" s="1"/>
      <c r="FD1309" s="1"/>
      <c r="FE1309" s="1"/>
      <c r="FF1309" s="1"/>
      <c r="FG1309" s="1"/>
      <c r="FH1309" s="1"/>
      <c r="FI1309" s="1"/>
      <c r="FJ1309" s="1"/>
      <c r="FK1309" s="1"/>
      <c r="FL1309" s="1"/>
      <c r="FM1309" s="1"/>
      <c r="FN1309" s="1"/>
      <c r="FO1309" s="1"/>
      <c r="FP1309" s="1"/>
      <c r="FQ1309" s="1"/>
      <c r="FR1309" s="1"/>
      <c r="FS1309" s="1"/>
      <c r="FT1309" s="1"/>
      <c r="FU1309" s="1"/>
      <c r="FV1309" s="1"/>
      <c r="FW1309" s="1"/>
      <c r="FX1309" s="1"/>
      <c r="FY1309" s="1"/>
      <c r="FZ1309" s="1"/>
      <c r="GA1309" s="1"/>
      <c r="GB1309" s="1"/>
      <c r="GC1309" s="1"/>
      <c r="GD1309" s="1"/>
      <c r="GE1309" s="1"/>
      <c r="GF1309" s="1"/>
      <c r="GG1309" s="1"/>
      <c r="GH1309" s="1"/>
      <c r="GI1309" s="1"/>
      <c r="GJ1309" s="1"/>
      <c r="GK1309" s="1"/>
      <c r="GL1309" s="1"/>
      <c r="GM1309" s="1"/>
      <c r="GN1309" s="1"/>
      <c r="GO1309" s="1"/>
      <c r="GP1309" s="1"/>
      <c r="GQ1309" s="1"/>
      <c r="GR1309" s="1"/>
      <c r="GS1309" s="1"/>
      <c r="GT1309" s="1"/>
      <c r="GU1309" s="1"/>
      <c r="GV1309" s="1"/>
      <c r="GW1309" s="1"/>
    </row>
    <row r="1310" spans="1:205" s="4" customFormat="1">
      <c r="A1310" s="6"/>
      <c r="B1310" s="6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2"/>
      <c r="U1310" s="2"/>
      <c r="V1310" s="90"/>
      <c r="W1310" s="167"/>
      <c r="X1310" s="145"/>
      <c r="Y1310" s="90"/>
      <c r="Z1310" s="87"/>
      <c r="AA1310" s="87"/>
      <c r="AB1310" s="2"/>
      <c r="AC1310" s="2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  <c r="EG1310" s="1"/>
      <c r="EH1310" s="1"/>
      <c r="EI1310" s="1"/>
      <c r="EJ1310" s="1"/>
      <c r="EK1310" s="1"/>
      <c r="EL1310" s="1"/>
      <c r="EM1310" s="1"/>
      <c r="EN1310" s="1"/>
      <c r="EO1310" s="1"/>
      <c r="EP1310" s="1"/>
      <c r="EQ1310" s="1"/>
      <c r="ER1310" s="1"/>
      <c r="ES1310" s="1"/>
      <c r="ET1310" s="1"/>
      <c r="EU1310" s="1"/>
      <c r="EV1310" s="1"/>
      <c r="EW1310" s="1"/>
      <c r="EX1310" s="1"/>
      <c r="EY1310" s="1"/>
      <c r="EZ1310" s="1"/>
      <c r="FA1310" s="1"/>
      <c r="FB1310" s="1"/>
      <c r="FC1310" s="1"/>
      <c r="FD1310" s="1"/>
      <c r="FE1310" s="1"/>
      <c r="FF1310" s="1"/>
      <c r="FG1310" s="1"/>
      <c r="FH1310" s="1"/>
      <c r="FI1310" s="1"/>
      <c r="FJ1310" s="1"/>
      <c r="FK1310" s="1"/>
      <c r="FL1310" s="1"/>
      <c r="FM1310" s="1"/>
      <c r="FN1310" s="1"/>
      <c r="FO1310" s="1"/>
      <c r="FP1310" s="1"/>
      <c r="FQ1310" s="1"/>
      <c r="FR1310" s="1"/>
      <c r="FS1310" s="1"/>
      <c r="FT1310" s="1"/>
      <c r="FU1310" s="1"/>
      <c r="FV1310" s="1"/>
      <c r="FW1310" s="1"/>
      <c r="FX1310" s="1"/>
      <c r="FY1310" s="1"/>
      <c r="FZ1310" s="1"/>
      <c r="GA1310" s="1"/>
      <c r="GB1310" s="1"/>
      <c r="GC1310" s="1"/>
      <c r="GD1310" s="1"/>
      <c r="GE1310" s="1"/>
      <c r="GF1310" s="1"/>
      <c r="GG1310" s="1"/>
      <c r="GH1310" s="1"/>
      <c r="GI1310" s="1"/>
      <c r="GJ1310" s="1"/>
      <c r="GK1310" s="1"/>
      <c r="GL1310" s="1"/>
      <c r="GM1310" s="1"/>
      <c r="GN1310" s="1"/>
      <c r="GO1310" s="1"/>
      <c r="GP1310" s="1"/>
      <c r="GQ1310" s="1"/>
      <c r="GR1310" s="1"/>
      <c r="GS1310" s="1"/>
      <c r="GT1310" s="1"/>
      <c r="GU1310" s="1"/>
      <c r="GV1310" s="1"/>
      <c r="GW1310" s="1"/>
    </row>
    <row r="1311" spans="1:205" s="4" customFormat="1">
      <c r="A1311" s="6"/>
      <c r="B1311" s="6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2"/>
      <c r="U1311" s="2"/>
      <c r="V1311" s="90"/>
      <c r="W1311" s="167"/>
      <c r="X1311" s="145"/>
      <c r="Y1311" s="90"/>
      <c r="Z1311" s="87"/>
      <c r="AA1311" s="87"/>
      <c r="AB1311" s="2"/>
      <c r="AC1311" s="2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"/>
      <c r="EK1311" s="1"/>
      <c r="EL1311" s="1"/>
      <c r="EM1311" s="1"/>
      <c r="EN1311" s="1"/>
      <c r="EO1311" s="1"/>
      <c r="EP1311" s="1"/>
      <c r="EQ1311" s="1"/>
      <c r="ER1311" s="1"/>
      <c r="ES1311" s="1"/>
      <c r="ET1311" s="1"/>
      <c r="EU1311" s="1"/>
      <c r="EV1311" s="1"/>
      <c r="EW1311" s="1"/>
      <c r="EX1311" s="1"/>
      <c r="EY1311" s="1"/>
      <c r="EZ1311" s="1"/>
      <c r="FA1311" s="1"/>
      <c r="FB1311" s="1"/>
      <c r="FC1311" s="1"/>
      <c r="FD1311" s="1"/>
      <c r="FE1311" s="1"/>
      <c r="FF1311" s="1"/>
      <c r="FG1311" s="1"/>
      <c r="FH1311" s="1"/>
      <c r="FI1311" s="1"/>
      <c r="FJ1311" s="1"/>
      <c r="FK1311" s="1"/>
      <c r="FL1311" s="1"/>
      <c r="FM1311" s="1"/>
      <c r="FN1311" s="1"/>
      <c r="FO1311" s="1"/>
      <c r="FP1311" s="1"/>
      <c r="FQ1311" s="1"/>
      <c r="FR1311" s="1"/>
      <c r="FS1311" s="1"/>
      <c r="FT1311" s="1"/>
      <c r="FU1311" s="1"/>
      <c r="FV1311" s="1"/>
      <c r="FW1311" s="1"/>
      <c r="FX1311" s="1"/>
      <c r="FY1311" s="1"/>
      <c r="FZ1311" s="1"/>
      <c r="GA1311" s="1"/>
      <c r="GB1311" s="1"/>
      <c r="GC1311" s="1"/>
      <c r="GD1311" s="1"/>
      <c r="GE1311" s="1"/>
      <c r="GF1311" s="1"/>
      <c r="GG1311" s="1"/>
      <c r="GH1311" s="1"/>
      <c r="GI1311" s="1"/>
      <c r="GJ1311" s="1"/>
      <c r="GK1311" s="1"/>
      <c r="GL1311" s="1"/>
      <c r="GM1311" s="1"/>
      <c r="GN1311" s="1"/>
      <c r="GO1311" s="1"/>
      <c r="GP1311" s="1"/>
      <c r="GQ1311" s="1"/>
      <c r="GR1311" s="1"/>
      <c r="GS1311" s="1"/>
      <c r="GT1311" s="1"/>
      <c r="GU1311" s="1"/>
      <c r="GV1311" s="1"/>
      <c r="GW1311" s="1"/>
    </row>
    <row r="1312" spans="1:205" s="4" customFormat="1">
      <c r="A1312" s="6"/>
      <c r="B1312" s="6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2"/>
      <c r="U1312" s="2"/>
      <c r="V1312" s="90"/>
      <c r="W1312" s="167"/>
      <c r="X1312" s="145"/>
      <c r="Y1312" s="90"/>
      <c r="Z1312" s="87"/>
      <c r="AA1312" s="87"/>
      <c r="AB1312" s="2"/>
      <c r="AC1312" s="2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  <c r="EG1312" s="1"/>
      <c r="EH1312" s="1"/>
      <c r="EI1312" s="1"/>
      <c r="EJ1312" s="1"/>
      <c r="EK1312" s="1"/>
      <c r="EL1312" s="1"/>
      <c r="EM1312" s="1"/>
      <c r="EN1312" s="1"/>
      <c r="EO1312" s="1"/>
      <c r="EP1312" s="1"/>
      <c r="EQ1312" s="1"/>
      <c r="ER1312" s="1"/>
      <c r="ES1312" s="1"/>
      <c r="ET1312" s="1"/>
      <c r="EU1312" s="1"/>
      <c r="EV1312" s="1"/>
      <c r="EW1312" s="1"/>
      <c r="EX1312" s="1"/>
      <c r="EY1312" s="1"/>
      <c r="EZ1312" s="1"/>
      <c r="FA1312" s="1"/>
      <c r="FB1312" s="1"/>
      <c r="FC1312" s="1"/>
      <c r="FD1312" s="1"/>
      <c r="FE1312" s="1"/>
      <c r="FF1312" s="1"/>
      <c r="FG1312" s="1"/>
      <c r="FH1312" s="1"/>
      <c r="FI1312" s="1"/>
      <c r="FJ1312" s="1"/>
      <c r="FK1312" s="1"/>
      <c r="FL1312" s="1"/>
      <c r="FM1312" s="1"/>
      <c r="FN1312" s="1"/>
      <c r="FO1312" s="1"/>
      <c r="FP1312" s="1"/>
      <c r="FQ1312" s="1"/>
      <c r="FR1312" s="1"/>
      <c r="FS1312" s="1"/>
      <c r="FT1312" s="1"/>
      <c r="FU1312" s="1"/>
      <c r="FV1312" s="1"/>
      <c r="FW1312" s="1"/>
      <c r="FX1312" s="1"/>
      <c r="FY1312" s="1"/>
      <c r="FZ1312" s="1"/>
      <c r="GA1312" s="1"/>
      <c r="GB1312" s="1"/>
      <c r="GC1312" s="1"/>
      <c r="GD1312" s="1"/>
      <c r="GE1312" s="1"/>
      <c r="GF1312" s="1"/>
      <c r="GG1312" s="1"/>
      <c r="GH1312" s="1"/>
      <c r="GI1312" s="1"/>
      <c r="GJ1312" s="1"/>
      <c r="GK1312" s="1"/>
      <c r="GL1312" s="1"/>
      <c r="GM1312" s="1"/>
      <c r="GN1312" s="1"/>
      <c r="GO1312" s="1"/>
      <c r="GP1312" s="1"/>
      <c r="GQ1312" s="1"/>
      <c r="GR1312" s="1"/>
      <c r="GS1312" s="1"/>
      <c r="GT1312" s="1"/>
      <c r="GU1312" s="1"/>
      <c r="GV1312" s="1"/>
      <c r="GW1312" s="1"/>
    </row>
    <row r="1313" spans="1:205" s="4" customFormat="1">
      <c r="A1313" s="6"/>
      <c r="B1313" s="6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2"/>
      <c r="U1313" s="2"/>
      <c r="V1313" s="90"/>
      <c r="W1313" s="167"/>
      <c r="X1313" s="145"/>
      <c r="Y1313" s="90"/>
      <c r="Z1313" s="87"/>
      <c r="AA1313" s="87"/>
      <c r="AB1313" s="2"/>
      <c r="AC1313" s="2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  <c r="DF1313" s="1"/>
      <c r="DG1313" s="1"/>
      <c r="DH1313" s="1"/>
      <c r="DI1313" s="1"/>
      <c r="DJ1313" s="1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  <c r="EG1313" s="1"/>
      <c r="EH1313" s="1"/>
      <c r="EI1313" s="1"/>
      <c r="EJ1313" s="1"/>
      <c r="EK1313" s="1"/>
      <c r="EL1313" s="1"/>
      <c r="EM1313" s="1"/>
      <c r="EN1313" s="1"/>
      <c r="EO1313" s="1"/>
      <c r="EP1313" s="1"/>
      <c r="EQ1313" s="1"/>
      <c r="ER1313" s="1"/>
      <c r="ES1313" s="1"/>
      <c r="ET1313" s="1"/>
      <c r="EU1313" s="1"/>
      <c r="EV1313" s="1"/>
      <c r="EW1313" s="1"/>
      <c r="EX1313" s="1"/>
      <c r="EY1313" s="1"/>
      <c r="EZ1313" s="1"/>
      <c r="FA1313" s="1"/>
      <c r="FB1313" s="1"/>
      <c r="FC1313" s="1"/>
      <c r="FD1313" s="1"/>
      <c r="FE1313" s="1"/>
      <c r="FF1313" s="1"/>
      <c r="FG1313" s="1"/>
      <c r="FH1313" s="1"/>
      <c r="FI1313" s="1"/>
      <c r="FJ1313" s="1"/>
      <c r="FK1313" s="1"/>
      <c r="FL1313" s="1"/>
      <c r="FM1313" s="1"/>
      <c r="FN1313" s="1"/>
      <c r="FO1313" s="1"/>
      <c r="FP1313" s="1"/>
      <c r="FQ1313" s="1"/>
      <c r="FR1313" s="1"/>
      <c r="FS1313" s="1"/>
      <c r="FT1313" s="1"/>
      <c r="FU1313" s="1"/>
      <c r="FV1313" s="1"/>
      <c r="FW1313" s="1"/>
      <c r="FX1313" s="1"/>
      <c r="FY1313" s="1"/>
      <c r="FZ1313" s="1"/>
      <c r="GA1313" s="1"/>
      <c r="GB1313" s="1"/>
      <c r="GC1313" s="1"/>
      <c r="GD1313" s="1"/>
      <c r="GE1313" s="1"/>
      <c r="GF1313" s="1"/>
      <c r="GG1313" s="1"/>
      <c r="GH1313" s="1"/>
      <c r="GI1313" s="1"/>
      <c r="GJ1313" s="1"/>
      <c r="GK1313" s="1"/>
      <c r="GL1313" s="1"/>
      <c r="GM1313" s="1"/>
      <c r="GN1313" s="1"/>
      <c r="GO1313" s="1"/>
      <c r="GP1313" s="1"/>
      <c r="GQ1313" s="1"/>
      <c r="GR1313" s="1"/>
      <c r="GS1313" s="1"/>
      <c r="GT1313" s="1"/>
      <c r="GU1313" s="1"/>
      <c r="GV1313" s="1"/>
      <c r="GW1313" s="1"/>
    </row>
    <row r="1314" spans="1:205" s="4" customFormat="1">
      <c r="A1314" s="6"/>
      <c r="B1314" s="6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2"/>
      <c r="U1314" s="2"/>
      <c r="V1314" s="90"/>
      <c r="W1314" s="167"/>
      <c r="X1314" s="145"/>
      <c r="Y1314" s="90"/>
      <c r="Z1314" s="87"/>
      <c r="AA1314" s="87"/>
      <c r="AB1314" s="2"/>
      <c r="AC1314" s="2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  <c r="DF1314" s="1"/>
      <c r="DG1314" s="1"/>
      <c r="DH1314" s="1"/>
      <c r="DI1314" s="1"/>
      <c r="DJ1314" s="1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  <c r="EG1314" s="1"/>
      <c r="EH1314" s="1"/>
      <c r="EI1314" s="1"/>
      <c r="EJ1314" s="1"/>
      <c r="EK1314" s="1"/>
      <c r="EL1314" s="1"/>
      <c r="EM1314" s="1"/>
      <c r="EN1314" s="1"/>
      <c r="EO1314" s="1"/>
      <c r="EP1314" s="1"/>
      <c r="EQ1314" s="1"/>
      <c r="ER1314" s="1"/>
      <c r="ES1314" s="1"/>
      <c r="ET1314" s="1"/>
      <c r="EU1314" s="1"/>
      <c r="EV1314" s="1"/>
      <c r="EW1314" s="1"/>
      <c r="EX1314" s="1"/>
      <c r="EY1314" s="1"/>
      <c r="EZ1314" s="1"/>
      <c r="FA1314" s="1"/>
      <c r="FB1314" s="1"/>
      <c r="FC1314" s="1"/>
      <c r="FD1314" s="1"/>
      <c r="FE1314" s="1"/>
      <c r="FF1314" s="1"/>
      <c r="FG1314" s="1"/>
      <c r="FH1314" s="1"/>
      <c r="FI1314" s="1"/>
      <c r="FJ1314" s="1"/>
      <c r="FK1314" s="1"/>
      <c r="FL1314" s="1"/>
      <c r="FM1314" s="1"/>
      <c r="FN1314" s="1"/>
      <c r="FO1314" s="1"/>
      <c r="FP1314" s="1"/>
      <c r="FQ1314" s="1"/>
      <c r="FR1314" s="1"/>
      <c r="FS1314" s="1"/>
      <c r="FT1314" s="1"/>
      <c r="FU1314" s="1"/>
      <c r="FV1314" s="1"/>
      <c r="FW1314" s="1"/>
      <c r="FX1314" s="1"/>
      <c r="FY1314" s="1"/>
      <c r="FZ1314" s="1"/>
      <c r="GA1314" s="1"/>
      <c r="GB1314" s="1"/>
      <c r="GC1314" s="1"/>
      <c r="GD1314" s="1"/>
      <c r="GE1314" s="1"/>
      <c r="GF1314" s="1"/>
      <c r="GG1314" s="1"/>
      <c r="GH1314" s="1"/>
      <c r="GI1314" s="1"/>
      <c r="GJ1314" s="1"/>
      <c r="GK1314" s="1"/>
      <c r="GL1314" s="1"/>
      <c r="GM1314" s="1"/>
      <c r="GN1314" s="1"/>
      <c r="GO1314" s="1"/>
      <c r="GP1314" s="1"/>
      <c r="GQ1314" s="1"/>
      <c r="GR1314" s="1"/>
      <c r="GS1314" s="1"/>
      <c r="GT1314" s="1"/>
      <c r="GU1314" s="1"/>
      <c r="GV1314" s="1"/>
      <c r="GW1314" s="1"/>
    </row>
    <row r="1315" spans="1:205" s="4" customFormat="1">
      <c r="A1315" s="6"/>
      <c r="B1315" s="6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2"/>
      <c r="U1315" s="2"/>
      <c r="V1315" s="90"/>
      <c r="W1315" s="167"/>
      <c r="X1315" s="145"/>
      <c r="Y1315" s="90"/>
      <c r="Z1315" s="87"/>
      <c r="AA1315" s="87"/>
      <c r="AB1315" s="2"/>
      <c r="AC1315" s="2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"/>
      <c r="EK1315" s="1"/>
      <c r="EL1315" s="1"/>
      <c r="EM1315" s="1"/>
      <c r="EN1315" s="1"/>
      <c r="EO1315" s="1"/>
      <c r="EP1315" s="1"/>
      <c r="EQ1315" s="1"/>
      <c r="ER1315" s="1"/>
      <c r="ES1315" s="1"/>
      <c r="ET1315" s="1"/>
      <c r="EU1315" s="1"/>
      <c r="EV1315" s="1"/>
      <c r="EW1315" s="1"/>
      <c r="EX1315" s="1"/>
      <c r="EY1315" s="1"/>
      <c r="EZ1315" s="1"/>
      <c r="FA1315" s="1"/>
      <c r="FB1315" s="1"/>
      <c r="FC1315" s="1"/>
      <c r="FD1315" s="1"/>
      <c r="FE1315" s="1"/>
      <c r="FF1315" s="1"/>
      <c r="FG1315" s="1"/>
      <c r="FH1315" s="1"/>
      <c r="FI1315" s="1"/>
      <c r="FJ1315" s="1"/>
      <c r="FK1315" s="1"/>
      <c r="FL1315" s="1"/>
      <c r="FM1315" s="1"/>
      <c r="FN1315" s="1"/>
      <c r="FO1315" s="1"/>
      <c r="FP1315" s="1"/>
      <c r="FQ1315" s="1"/>
      <c r="FR1315" s="1"/>
      <c r="FS1315" s="1"/>
      <c r="FT1315" s="1"/>
      <c r="FU1315" s="1"/>
      <c r="FV1315" s="1"/>
      <c r="FW1315" s="1"/>
      <c r="FX1315" s="1"/>
      <c r="FY1315" s="1"/>
      <c r="FZ1315" s="1"/>
      <c r="GA1315" s="1"/>
      <c r="GB1315" s="1"/>
      <c r="GC1315" s="1"/>
      <c r="GD1315" s="1"/>
      <c r="GE1315" s="1"/>
      <c r="GF1315" s="1"/>
      <c r="GG1315" s="1"/>
      <c r="GH1315" s="1"/>
      <c r="GI1315" s="1"/>
      <c r="GJ1315" s="1"/>
      <c r="GK1315" s="1"/>
      <c r="GL1315" s="1"/>
      <c r="GM1315" s="1"/>
      <c r="GN1315" s="1"/>
      <c r="GO1315" s="1"/>
      <c r="GP1315" s="1"/>
      <c r="GQ1315" s="1"/>
      <c r="GR1315" s="1"/>
      <c r="GS1315" s="1"/>
      <c r="GT1315" s="1"/>
      <c r="GU1315" s="1"/>
      <c r="GV1315" s="1"/>
      <c r="GW1315" s="1"/>
    </row>
    <row r="1316" spans="1:205" s="4" customFormat="1">
      <c r="A1316" s="6"/>
      <c r="B1316" s="6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2"/>
      <c r="U1316" s="2"/>
      <c r="V1316" s="90"/>
      <c r="W1316" s="167"/>
      <c r="X1316" s="145"/>
      <c r="Y1316" s="90"/>
      <c r="Z1316" s="87"/>
      <c r="AA1316" s="87"/>
      <c r="AB1316" s="2"/>
      <c r="AC1316" s="2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"/>
      <c r="EK1316" s="1"/>
      <c r="EL1316" s="1"/>
      <c r="EM1316" s="1"/>
      <c r="EN1316" s="1"/>
      <c r="EO1316" s="1"/>
      <c r="EP1316" s="1"/>
      <c r="EQ1316" s="1"/>
      <c r="ER1316" s="1"/>
      <c r="ES1316" s="1"/>
      <c r="ET1316" s="1"/>
      <c r="EU1316" s="1"/>
      <c r="EV1316" s="1"/>
      <c r="EW1316" s="1"/>
      <c r="EX1316" s="1"/>
      <c r="EY1316" s="1"/>
      <c r="EZ1316" s="1"/>
      <c r="FA1316" s="1"/>
      <c r="FB1316" s="1"/>
      <c r="FC1316" s="1"/>
      <c r="FD1316" s="1"/>
      <c r="FE1316" s="1"/>
      <c r="FF1316" s="1"/>
      <c r="FG1316" s="1"/>
      <c r="FH1316" s="1"/>
      <c r="FI1316" s="1"/>
      <c r="FJ1316" s="1"/>
      <c r="FK1316" s="1"/>
      <c r="FL1316" s="1"/>
      <c r="FM1316" s="1"/>
      <c r="FN1316" s="1"/>
      <c r="FO1316" s="1"/>
      <c r="FP1316" s="1"/>
      <c r="FQ1316" s="1"/>
      <c r="FR1316" s="1"/>
      <c r="FS1316" s="1"/>
      <c r="FT1316" s="1"/>
      <c r="FU1316" s="1"/>
      <c r="FV1316" s="1"/>
      <c r="FW1316" s="1"/>
      <c r="FX1316" s="1"/>
      <c r="FY1316" s="1"/>
      <c r="FZ1316" s="1"/>
      <c r="GA1316" s="1"/>
      <c r="GB1316" s="1"/>
      <c r="GC1316" s="1"/>
      <c r="GD1316" s="1"/>
      <c r="GE1316" s="1"/>
      <c r="GF1316" s="1"/>
      <c r="GG1316" s="1"/>
      <c r="GH1316" s="1"/>
      <c r="GI1316" s="1"/>
      <c r="GJ1316" s="1"/>
      <c r="GK1316" s="1"/>
      <c r="GL1316" s="1"/>
      <c r="GM1316" s="1"/>
      <c r="GN1316" s="1"/>
      <c r="GO1316" s="1"/>
      <c r="GP1316" s="1"/>
      <c r="GQ1316" s="1"/>
      <c r="GR1316" s="1"/>
      <c r="GS1316" s="1"/>
      <c r="GT1316" s="1"/>
      <c r="GU1316" s="1"/>
      <c r="GV1316" s="1"/>
      <c r="GW1316" s="1"/>
    </row>
    <row r="1317" spans="1:205" s="4" customFormat="1">
      <c r="A1317" s="6"/>
      <c r="B1317" s="6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2"/>
      <c r="U1317" s="2"/>
      <c r="V1317" s="90"/>
      <c r="W1317" s="167"/>
      <c r="X1317" s="145"/>
      <c r="Y1317" s="90"/>
      <c r="Z1317" s="87"/>
      <c r="AA1317" s="87"/>
      <c r="AB1317" s="2"/>
      <c r="AC1317" s="2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  <c r="DF1317" s="1"/>
      <c r="DG1317" s="1"/>
      <c r="DH1317" s="1"/>
      <c r="DI1317" s="1"/>
      <c r="DJ1317" s="1"/>
      <c r="DK1317" s="1"/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  <c r="EA1317" s="1"/>
      <c r="EB1317" s="1"/>
      <c r="EC1317" s="1"/>
      <c r="ED1317" s="1"/>
      <c r="EE1317" s="1"/>
      <c r="EF1317" s="1"/>
      <c r="EG1317" s="1"/>
      <c r="EH1317" s="1"/>
      <c r="EI1317" s="1"/>
      <c r="EJ1317" s="1"/>
      <c r="EK1317" s="1"/>
      <c r="EL1317" s="1"/>
      <c r="EM1317" s="1"/>
      <c r="EN1317" s="1"/>
      <c r="EO1317" s="1"/>
      <c r="EP1317" s="1"/>
      <c r="EQ1317" s="1"/>
      <c r="ER1317" s="1"/>
      <c r="ES1317" s="1"/>
      <c r="ET1317" s="1"/>
      <c r="EU1317" s="1"/>
      <c r="EV1317" s="1"/>
      <c r="EW1317" s="1"/>
      <c r="EX1317" s="1"/>
      <c r="EY1317" s="1"/>
      <c r="EZ1317" s="1"/>
      <c r="FA1317" s="1"/>
      <c r="FB1317" s="1"/>
      <c r="FC1317" s="1"/>
      <c r="FD1317" s="1"/>
      <c r="FE1317" s="1"/>
      <c r="FF1317" s="1"/>
      <c r="FG1317" s="1"/>
      <c r="FH1317" s="1"/>
      <c r="FI1317" s="1"/>
      <c r="FJ1317" s="1"/>
      <c r="FK1317" s="1"/>
      <c r="FL1317" s="1"/>
      <c r="FM1317" s="1"/>
      <c r="FN1317" s="1"/>
      <c r="FO1317" s="1"/>
      <c r="FP1317" s="1"/>
      <c r="FQ1317" s="1"/>
      <c r="FR1317" s="1"/>
      <c r="FS1317" s="1"/>
      <c r="FT1317" s="1"/>
      <c r="FU1317" s="1"/>
      <c r="FV1317" s="1"/>
      <c r="FW1317" s="1"/>
      <c r="FX1317" s="1"/>
      <c r="FY1317" s="1"/>
      <c r="FZ1317" s="1"/>
      <c r="GA1317" s="1"/>
      <c r="GB1317" s="1"/>
      <c r="GC1317" s="1"/>
      <c r="GD1317" s="1"/>
      <c r="GE1317" s="1"/>
      <c r="GF1317" s="1"/>
      <c r="GG1317" s="1"/>
      <c r="GH1317" s="1"/>
      <c r="GI1317" s="1"/>
      <c r="GJ1317" s="1"/>
      <c r="GK1317" s="1"/>
      <c r="GL1317" s="1"/>
      <c r="GM1317" s="1"/>
      <c r="GN1317" s="1"/>
      <c r="GO1317" s="1"/>
      <c r="GP1317" s="1"/>
      <c r="GQ1317" s="1"/>
      <c r="GR1317" s="1"/>
      <c r="GS1317" s="1"/>
      <c r="GT1317" s="1"/>
      <c r="GU1317" s="1"/>
      <c r="GV1317" s="1"/>
      <c r="GW1317" s="1"/>
    </row>
    <row r="1318" spans="1:205" s="4" customFormat="1">
      <c r="A1318" s="6"/>
      <c r="B1318" s="6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2"/>
      <c r="U1318" s="2"/>
      <c r="V1318" s="90"/>
      <c r="W1318" s="167"/>
      <c r="X1318" s="145"/>
      <c r="Y1318" s="90"/>
      <c r="Z1318" s="87"/>
      <c r="AA1318" s="87"/>
      <c r="AB1318" s="2"/>
      <c r="AC1318" s="2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  <c r="EG1318" s="1"/>
      <c r="EH1318" s="1"/>
      <c r="EI1318" s="1"/>
      <c r="EJ1318" s="1"/>
      <c r="EK1318" s="1"/>
      <c r="EL1318" s="1"/>
      <c r="EM1318" s="1"/>
      <c r="EN1318" s="1"/>
      <c r="EO1318" s="1"/>
      <c r="EP1318" s="1"/>
      <c r="EQ1318" s="1"/>
      <c r="ER1318" s="1"/>
      <c r="ES1318" s="1"/>
      <c r="ET1318" s="1"/>
      <c r="EU1318" s="1"/>
      <c r="EV1318" s="1"/>
      <c r="EW1318" s="1"/>
      <c r="EX1318" s="1"/>
      <c r="EY1318" s="1"/>
      <c r="EZ1318" s="1"/>
      <c r="FA1318" s="1"/>
      <c r="FB1318" s="1"/>
      <c r="FC1318" s="1"/>
      <c r="FD1318" s="1"/>
      <c r="FE1318" s="1"/>
      <c r="FF1318" s="1"/>
      <c r="FG1318" s="1"/>
      <c r="FH1318" s="1"/>
      <c r="FI1318" s="1"/>
      <c r="FJ1318" s="1"/>
      <c r="FK1318" s="1"/>
      <c r="FL1318" s="1"/>
      <c r="FM1318" s="1"/>
      <c r="FN1318" s="1"/>
      <c r="FO1318" s="1"/>
      <c r="FP1318" s="1"/>
      <c r="FQ1318" s="1"/>
      <c r="FR1318" s="1"/>
      <c r="FS1318" s="1"/>
      <c r="FT1318" s="1"/>
      <c r="FU1318" s="1"/>
      <c r="FV1318" s="1"/>
      <c r="FW1318" s="1"/>
      <c r="FX1318" s="1"/>
      <c r="FY1318" s="1"/>
      <c r="FZ1318" s="1"/>
      <c r="GA1318" s="1"/>
      <c r="GB1318" s="1"/>
      <c r="GC1318" s="1"/>
      <c r="GD1318" s="1"/>
      <c r="GE1318" s="1"/>
      <c r="GF1318" s="1"/>
      <c r="GG1318" s="1"/>
      <c r="GH1318" s="1"/>
      <c r="GI1318" s="1"/>
      <c r="GJ1318" s="1"/>
      <c r="GK1318" s="1"/>
      <c r="GL1318" s="1"/>
      <c r="GM1318" s="1"/>
      <c r="GN1318" s="1"/>
      <c r="GO1318" s="1"/>
      <c r="GP1318" s="1"/>
      <c r="GQ1318" s="1"/>
      <c r="GR1318" s="1"/>
      <c r="GS1318" s="1"/>
      <c r="GT1318" s="1"/>
      <c r="GU1318" s="1"/>
      <c r="GV1318" s="1"/>
      <c r="GW1318" s="1"/>
    </row>
    <row r="1319" spans="1:205" s="4" customFormat="1">
      <c r="A1319" s="6"/>
      <c r="B1319" s="6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2"/>
      <c r="U1319" s="2"/>
      <c r="V1319" s="90"/>
      <c r="W1319" s="167"/>
      <c r="X1319" s="145"/>
      <c r="Y1319" s="90"/>
      <c r="Z1319" s="87"/>
      <c r="AA1319" s="87"/>
      <c r="AB1319" s="2"/>
      <c r="AC1319" s="2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  <c r="EG1319" s="1"/>
      <c r="EH1319" s="1"/>
      <c r="EI1319" s="1"/>
      <c r="EJ1319" s="1"/>
      <c r="EK1319" s="1"/>
      <c r="EL1319" s="1"/>
      <c r="EM1319" s="1"/>
      <c r="EN1319" s="1"/>
      <c r="EO1319" s="1"/>
      <c r="EP1319" s="1"/>
      <c r="EQ1319" s="1"/>
      <c r="ER1319" s="1"/>
      <c r="ES1319" s="1"/>
      <c r="ET1319" s="1"/>
      <c r="EU1319" s="1"/>
      <c r="EV1319" s="1"/>
      <c r="EW1319" s="1"/>
      <c r="EX1319" s="1"/>
      <c r="EY1319" s="1"/>
      <c r="EZ1319" s="1"/>
      <c r="FA1319" s="1"/>
      <c r="FB1319" s="1"/>
      <c r="FC1319" s="1"/>
      <c r="FD1319" s="1"/>
      <c r="FE1319" s="1"/>
      <c r="FF1319" s="1"/>
      <c r="FG1319" s="1"/>
      <c r="FH1319" s="1"/>
      <c r="FI1319" s="1"/>
      <c r="FJ1319" s="1"/>
      <c r="FK1319" s="1"/>
      <c r="FL1319" s="1"/>
      <c r="FM1319" s="1"/>
      <c r="FN1319" s="1"/>
      <c r="FO1319" s="1"/>
      <c r="FP1319" s="1"/>
      <c r="FQ1319" s="1"/>
      <c r="FR1319" s="1"/>
      <c r="FS1319" s="1"/>
      <c r="FT1319" s="1"/>
      <c r="FU1319" s="1"/>
      <c r="FV1319" s="1"/>
      <c r="FW1319" s="1"/>
      <c r="FX1319" s="1"/>
      <c r="FY1319" s="1"/>
      <c r="FZ1319" s="1"/>
      <c r="GA1319" s="1"/>
      <c r="GB1319" s="1"/>
      <c r="GC1319" s="1"/>
      <c r="GD1319" s="1"/>
      <c r="GE1319" s="1"/>
      <c r="GF1319" s="1"/>
      <c r="GG1319" s="1"/>
      <c r="GH1319" s="1"/>
      <c r="GI1319" s="1"/>
      <c r="GJ1319" s="1"/>
      <c r="GK1319" s="1"/>
      <c r="GL1319" s="1"/>
      <c r="GM1319" s="1"/>
      <c r="GN1319" s="1"/>
      <c r="GO1319" s="1"/>
      <c r="GP1319" s="1"/>
      <c r="GQ1319" s="1"/>
      <c r="GR1319" s="1"/>
      <c r="GS1319" s="1"/>
      <c r="GT1319" s="1"/>
      <c r="GU1319" s="1"/>
      <c r="GV1319" s="1"/>
      <c r="GW1319" s="1"/>
    </row>
    <row r="1320" spans="1:205" s="4" customFormat="1">
      <c r="A1320" s="6"/>
      <c r="B1320" s="6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2"/>
      <c r="U1320" s="2"/>
      <c r="V1320" s="90"/>
      <c r="W1320" s="167"/>
      <c r="X1320" s="145"/>
      <c r="Y1320" s="90"/>
      <c r="Z1320" s="87"/>
      <c r="AA1320" s="87"/>
      <c r="AB1320" s="2"/>
      <c r="AC1320" s="2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  <c r="DF1320" s="1"/>
      <c r="DG1320" s="1"/>
      <c r="DH1320" s="1"/>
      <c r="DI1320" s="1"/>
      <c r="DJ1320" s="1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  <c r="EG1320" s="1"/>
      <c r="EH1320" s="1"/>
      <c r="EI1320" s="1"/>
      <c r="EJ1320" s="1"/>
      <c r="EK1320" s="1"/>
      <c r="EL1320" s="1"/>
      <c r="EM1320" s="1"/>
      <c r="EN1320" s="1"/>
      <c r="EO1320" s="1"/>
      <c r="EP1320" s="1"/>
      <c r="EQ1320" s="1"/>
      <c r="ER1320" s="1"/>
      <c r="ES1320" s="1"/>
      <c r="ET1320" s="1"/>
      <c r="EU1320" s="1"/>
      <c r="EV1320" s="1"/>
      <c r="EW1320" s="1"/>
      <c r="EX1320" s="1"/>
      <c r="EY1320" s="1"/>
      <c r="EZ1320" s="1"/>
      <c r="FA1320" s="1"/>
      <c r="FB1320" s="1"/>
      <c r="FC1320" s="1"/>
      <c r="FD1320" s="1"/>
      <c r="FE1320" s="1"/>
      <c r="FF1320" s="1"/>
      <c r="FG1320" s="1"/>
      <c r="FH1320" s="1"/>
      <c r="FI1320" s="1"/>
      <c r="FJ1320" s="1"/>
      <c r="FK1320" s="1"/>
      <c r="FL1320" s="1"/>
      <c r="FM1320" s="1"/>
      <c r="FN1320" s="1"/>
      <c r="FO1320" s="1"/>
      <c r="FP1320" s="1"/>
      <c r="FQ1320" s="1"/>
      <c r="FR1320" s="1"/>
      <c r="FS1320" s="1"/>
      <c r="FT1320" s="1"/>
      <c r="FU1320" s="1"/>
      <c r="FV1320" s="1"/>
      <c r="FW1320" s="1"/>
      <c r="FX1320" s="1"/>
      <c r="FY1320" s="1"/>
      <c r="FZ1320" s="1"/>
      <c r="GA1320" s="1"/>
      <c r="GB1320" s="1"/>
      <c r="GC1320" s="1"/>
      <c r="GD1320" s="1"/>
      <c r="GE1320" s="1"/>
      <c r="GF1320" s="1"/>
      <c r="GG1320" s="1"/>
      <c r="GH1320" s="1"/>
      <c r="GI1320" s="1"/>
      <c r="GJ1320" s="1"/>
      <c r="GK1320" s="1"/>
      <c r="GL1320" s="1"/>
      <c r="GM1320" s="1"/>
      <c r="GN1320" s="1"/>
      <c r="GO1320" s="1"/>
      <c r="GP1320" s="1"/>
      <c r="GQ1320" s="1"/>
      <c r="GR1320" s="1"/>
      <c r="GS1320" s="1"/>
      <c r="GT1320" s="1"/>
      <c r="GU1320" s="1"/>
      <c r="GV1320" s="1"/>
      <c r="GW1320" s="1"/>
    </row>
    <row r="1321" spans="1:205" s="4" customFormat="1">
      <c r="A1321" s="6"/>
      <c r="B1321" s="6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2"/>
      <c r="U1321" s="2"/>
      <c r="V1321" s="90"/>
      <c r="W1321" s="167"/>
      <c r="X1321" s="145"/>
      <c r="Y1321" s="90"/>
      <c r="Z1321" s="87"/>
      <c r="AA1321" s="87"/>
      <c r="AB1321" s="2"/>
      <c r="AC1321" s="2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  <c r="EG1321" s="1"/>
      <c r="EH1321" s="1"/>
      <c r="EI1321" s="1"/>
      <c r="EJ1321" s="1"/>
      <c r="EK1321" s="1"/>
      <c r="EL1321" s="1"/>
      <c r="EM1321" s="1"/>
      <c r="EN1321" s="1"/>
      <c r="EO1321" s="1"/>
      <c r="EP1321" s="1"/>
      <c r="EQ1321" s="1"/>
      <c r="ER1321" s="1"/>
      <c r="ES1321" s="1"/>
      <c r="ET1321" s="1"/>
      <c r="EU1321" s="1"/>
      <c r="EV1321" s="1"/>
      <c r="EW1321" s="1"/>
      <c r="EX1321" s="1"/>
      <c r="EY1321" s="1"/>
      <c r="EZ1321" s="1"/>
      <c r="FA1321" s="1"/>
      <c r="FB1321" s="1"/>
      <c r="FC1321" s="1"/>
      <c r="FD1321" s="1"/>
      <c r="FE1321" s="1"/>
      <c r="FF1321" s="1"/>
      <c r="FG1321" s="1"/>
      <c r="FH1321" s="1"/>
      <c r="FI1321" s="1"/>
      <c r="FJ1321" s="1"/>
      <c r="FK1321" s="1"/>
      <c r="FL1321" s="1"/>
      <c r="FM1321" s="1"/>
      <c r="FN1321" s="1"/>
      <c r="FO1321" s="1"/>
      <c r="FP1321" s="1"/>
      <c r="FQ1321" s="1"/>
      <c r="FR1321" s="1"/>
      <c r="FS1321" s="1"/>
      <c r="FT1321" s="1"/>
      <c r="FU1321" s="1"/>
      <c r="FV1321" s="1"/>
      <c r="FW1321" s="1"/>
      <c r="FX1321" s="1"/>
      <c r="FY1321" s="1"/>
      <c r="FZ1321" s="1"/>
      <c r="GA1321" s="1"/>
      <c r="GB1321" s="1"/>
      <c r="GC1321" s="1"/>
      <c r="GD1321" s="1"/>
      <c r="GE1321" s="1"/>
      <c r="GF1321" s="1"/>
      <c r="GG1321" s="1"/>
      <c r="GH1321" s="1"/>
      <c r="GI1321" s="1"/>
      <c r="GJ1321" s="1"/>
      <c r="GK1321" s="1"/>
      <c r="GL1321" s="1"/>
      <c r="GM1321" s="1"/>
      <c r="GN1321" s="1"/>
      <c r="GO1321" s="1"/>
      <c r="GP1321" s="1"/>
      <c r="GQ1321" s="1"/>
      <c r="GR1321" s="1"/>
      <c r="GS1321" s="1"/>
      <c r="GT1321" s="1"/>
      <c r="GU1321" s="1"/>
      <c r="GV1321" s="1"/>
      <c r="GW1321" s="1"/>
    </row>
    <row r="1322" spans="1:205" s="4" customFormat="1">
      <c r="A1322" s="6"/>
      <c r="B1322" s="6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2"/>
      <c r="U1322" s="2"/>
      <c r="V1322" s="90"/>
      <c r="W1322" s="167"/>
      <c r="X1322" s="145"/>
      <c r="Y1322" s="90"/>
      <c r="Z1322" s="87"/>
      <c r="AA1322" s="87"/>
      <c r="AB1322" s="2"/>
      <c r="AC1322" s="2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"/>
      <c r="EK1322" s="1"/>
      <c r="EL1322" s="1"/>
      <c r="EM1322" s="1"/>
      <c r="EN1322" s="1"/>
      <c r="EO1322" s="1"/>
      <c r="EP1322" s="1"/>
      <c r="EQ1322" s="1"/>
      <c r="ER1322" s="1"/>
      <c r="ES1322" s="1"/>
      <c r="ET1322" s="1"/>
      <c r="EU1322" s="1"/>
      <c r="EV1322" s="1"/>
      <c r="EW1322" s="1"/>
      <c r="EX1322" s="1"/>
      <c r="EY1322" s="1"/>
      <c r="EZ1322" s="1"/>
      <c r="FA1322" s="1"/>
      <c r="FB1322" s="1"/>
      <c r="FC1322" s="1"/>
      <c r="FD1322" s="1"/>
      <c r="FE1322" s="1"/>
      <c r="FF1322" s="1"/>
      <c r="FG1322" s="1"/>
      <c r="FH1322" s="1"/>
      <c r="FI1322" s="1"/>
      <c r="FJ1322" s="1"/>
      <c r="FK1322" s="1"/>
      <c r="FL1322" s="1"/>
      <c r="FM1322" s="1"/>
      <c r="FN1322" s="1"/>
      <c r="FO1322" s="1"/>
      <c r="FP1322" s="1"/>
      <c r="FQ1322" s="1"/>
      <c r="FR1322" s="1"/>
      <c r="FS1322" s="1"/>
      <c r="FT1322" s="1"/>
      <c r="FU1322" s="1"/>
      <c r="FV1322" s="1"/>
      <c r="FW1322" s="1"/>
      <c r="FX1322" s="1"/>
      <c r="FY1322" s="1"/>
      <c r="FZ1322" s="1"/>
      <c r="GA1322" s="1"/>
      <c r="GB1322" s="1"/>
      <c r="GC1322" s="1"/>
      <c r="GD1322" s="1"/>
      <c r="GE1322" s="1"/>
      <c r="GF1322" s="1"/>
      <c r="GG1322" s="1"/>
      <c r="GH1322" s="1"/>
      <c r="GI1322" s="1"/>
      <c r="GJ1322" s="1"/>
      <c r="GK1322" s="1"/>
      <c r="GL1322" s="1"/>
      <c r="GM1322" s="1"/>
      <c r="GN1322" s="1"/>
      <c r="GO1322" s="1"/>
      <c r="GP1322" s="1"/>
      <c r="GQ1322" s="1"/>
      <c r="GR1322" s="1"/>
      <c r="GS1322" s="1"/>
      <c r="GT1322" s="1"/>
      <c r="GU1322" s="1"/>
      <c r="GV1322" s="1"/>
      <c r="GW1322" s="1"/>
    </row>
    <row r="1323" spans="1:205" s="4" customFormat="1">
      <c r="A1323" s="6"/>
      <c r="B1323" s="6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2"/>
      <c r="U1323" s="2"/>
      <c r="V1323" s="90"/>
      <c r="W1323" s="167"/>
      <c r="X1323" s="145"/>
      <c r="Y1323" s="90"/>
      <c r="Z1323" s="87"/>
      <c r="AA1323" s="87"/>
      <c r="AB1323" s="2"/>
      <c r="AC1323" s="2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  <c r="EG1323" s="1"/>
      <c r="EH1323" s="1"/>
      <c r="EI1323" s="1"/>
      <c r="EJ1323" s="1"/>
      <c r="EK1323" s="1"/>
      <c r="EL1323" s="1"/>
      <c r="EM1323" s="1"/>
      <c r="EN1323" s="1"/>
      <c r="EO1323" s="1"/>
      <c r="EP1323" s="1"/>
      <c r="EQ1323" s="1"/>
      <c r="ER1323" s="1"/>
      <c r="ES1323" s="1"/>
      <c r="ET1323" s="1"/>
      <c r="EU1323" s="1"/>
      <c r="EV1323" s="1"/>
      <c r="EW1323" s="1"/>
      <c r="EX1323" s="1"/>
      <c r="EY1323" s="1"/>
      <c r="EZ1323" s="1"/>
      <c r="FA1323" s="1"/>
      <c r="FB1323" s="1"/>
      <c r="FC1323" s="1"/>
      <c r="FD1323" s="1"/>
      <c r="FE1323" s="1"/>
      <c r="FF1323" s="1"/>
      <c r="FG1323" s="1"/>
      <c r="FH1323" s="1"/>
      <c r="FI1323" s="1"/>
      <c r="FJ1323" s="1"/>
      <c r="FK1323" s="1"/>
      <c r="FL1323" s="1"/>
      <c r="FM1323" s="1"/>
      <c r="FN1323" s="1"/>
      <c r="FO1323" s="1"/>
      <c r="FP1323" s="1"/>
      <c r="FQ1323" s="1"/>
      <c r="FR1323" s="1"/>
      <c r="FS1323" s="1"/>
      <c r="FT1323" s="1"/>
      <c r="FU1323" s="1"/>
      <c r="FV1323" s="1"/>
      <c r="FW1323" s="1"/>
      <c r="FX1323" s="1"/>
      <c r="FY1323" s="1"/>
      <c r="FZ1323" s="1"/>
      <c r="GA1323" s="1"/>
      <c r="GB1323" s="1"/>
      <c r="GC1323" s="1"/>
      <c r="GD1323" s="1"/>
      <c r="GE1323" s="1"/>
      <c r="GF1323" s="1"/>
      <c r="GG1323" s="1"/>
      <c r="GH1323" s="1"/>
      <c r="GI1323" s="1"/>
      <c r="GJ1323" s="1"/>
      <c r="GK1323" s="1"/>
      <c r="GL1323" s="1"/>
      <c r="GM1323" s="1"/>
      <c r="GN1323" s="1"/>
      <c r="GO1323" s="1"/>
      <c r="GP1323" s="1"/>
      <c r="GQ1323" s="1"/>
      <c r="GR1323" s="1"/>
      <c r="GS1323" s="1"/>
      <c r="GT1323" s="1"/>
      <c r="GU1323" s="1"/>
      <c r="GV1323" s="1"/>
      <c r="GW1323" s="1"/>
    </row>
    <row r="1324" spans="1:205" s="4" customFormat="1">
      <c r="A1324" s="6"/>
      <c r="B1324" s="6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2"/>
      <c r="U1324" s="2"/>
      <c r="V1324" s="90"/>
      <c r="W1324" s="167"/>
      <c r="X1324" s="145"/>
      <c r="Y1324" s="90"/>
      <c r="Z1324" s="87"/>
      <c r="AA1324" s="87"/>
      <c r="AB1324" s="2"/>
      <c r="AC1324" s="2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  <c r="EG1324" s="1"/>
      <c r="EH1324" s="1"/>
      <c r="EI1324" s="1"/>
      <c r="EJ1324" s="1"/>
      <c r="EK1324" s="1"/>
      <c r="EL1324" s="1"/>
      <c r="EM1324" s="1"/>
      <c r="EN1324" s="1"/>
      <c r="EO1324" s="1"/>
      <c r="EP1324" s="1"/>
      <c r="EQ1324" s="1"/>
      <c r="ER1324" s="1"/>
      <c r="ES1324" s="1"/>
      <c r="ET1324" s="1"/>
      <c r="EU1324" s="1"/>
      <c r="EV1324" s="1"/>
      <c r="EW1324" s="1"/>
      <c r="EX1324" s="1"/>
      <c r="EY1324" s="1"/>
      <c r="EZ1324" s="1"/>
      <c r="FA1324" s="1"/>
      <c r="FB1324" s="1"/>
      <c r="FC1324" s="1"/>
      <c r="FD1324" s="1"/>
      <c r="FE1324" s="1"/>
      <c r="FF1324" s="1"/>
      <c r="FG1324" s="1"/>
      <c r="FH1324" s="1"/>
      <c r="FI1324" s="1"/>
      <c r="FJ1324" s="1"/>
      <c r="FK1324" s="1"/>
      <c r="FL1324" s="1"/>
      <c r="FM1324" s="1"/>
      <c r="FN1324" s="1"/>
      <c r="FO1324" s="1"/>
      <c r="FP1324" s="1"/>
      <c r="FQ1324" s="1"/>
      <c r="FR1324" s="1"/>
      <c r="FS1324" s="1"/>
      <c r="FT1324" s="1"/>
      <c r="FU1324" s="1"/>
      <c r="FV1324" s="1"/>
      <c r="FW1324" s="1"/>
      <c r="FX1324" s="1"/>
      <c r="FY1324" s="1"/>
      <c r="FZ1324" s="1"/>
      <c r="GA1324" s="1"/>
      <c r="GB1324" s="1"/>
      <c r="GC1324" s="1"/>
      <c r="GD1324" s="1"/>
      <c r="GE1324" s="1"/>
      <c r="GF1324" s="1"/>
      <c r="GG1324" s="1"/>
      <c r="GH1324" s="1"/>
      <c r="GI1324" s="1"/>
      <c r="GJ1324" s="1"/>
      <c r="GK1324" s="1"/>
      <c r="GL1324" s="1"/>
      <c r="GM1324" s="1"/>
      <c r="GN1324" s="1"/>
      <c r="GO1324" s="1"/>
      <c r="GP1324" s="1"/>
      <c r="GQ1324" s="1"/>
      <c r="GR1324" s="1"/>
      <c r="GS1324" s="1"/>
      <c r="GT1324" s="1"/>
      <c r="GU1324" s="1"/>
      <c r="GV1324" s="1"/>
      <c r="GW1324" s="1"/>
    </row>
    <row r="1325" spans="1:205" s="4" customFormat="1">
      <c r="A1325" s="6"/>
      <c r="B1325" s="6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2"/>
      <c r="U1325" s="2"/>
      <c r="V1325" s="90"/>
      <c r="W1325" s="167"/>
      <c r="X1325" s="145"/>
      <c r="Y1325" s="90"/>
      <c r="Z1325" s="87"/>
      <c r="AA1325" s="87"/>
      <c r="AB1325" s="2"/>
      <c r="AC1325" s="2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"/>
      <c r="EK1325" s="1"/>
      <c r="EL1325" s="1"/>
      <c r="EM1325" s="1"/>
      <c r="EN1325" s="1"/>
      <c r="EO1325" s="1"/>
      <c r="EP1325" s="1"/>
      <c r="EQ1325" s="1"/>
      <c r="ER1325" s="1"/>
      <c r="ES1325" s="1"/>
      <c r="ET1325" s="1"/>
      <c r="EU1325" s="1"/>
      <c r="EV1325" s="1"/>
      <c r="EW1325" s="1"/>
      <c r="EX1325" s="1"/>
      <c r="EY1325" s="1"/>
      <c r="EZ1325" s="1"/>
      <c r="FA1325" s="1"/>
      <c r="FB1325" s="1"/>
      <c r="FC1325" s="1"/>
      <c r="FD1325" s="1"/>
      <c r="FE1325" s="1"/>
      <c r="FF1325" s="1"/>
      <c r="FG1325" s="1"/>
      <c r="FH1325" s="1"/>
      <c r="FI1325" s="1"/>
      <c r="FJ1325" s="1"/>
      <c r="FK1325" s="1"/>
      <c r="FL1325" s="1"/>
      <c r="FM1325" s="1"/>
      <c r="FN1325" s="1"/>
      <c r="FO1325" s="1"/>
      <c r="FP1325" s="1"/>
      <c r="FQ1325" s="1"/>
      <c r="FR1325" s="1"/>
      <c r="FS1325" s="1"/>
      <c r="FT1325" s="1"/>
      <c r="FU1325" s="1"/>
      <c r="FV1325" s="1"/>
      <c r="FW1325" s="1"/>
      <c r="FX1325" s="1"/>
      <c r="FY1325" s="1"/>
      <c r="FZ1325" s="1"/>
      <c r="GA1325" s="1"/>
      <c r="GB1325" s="1"/>
      <c r="GC1325" s="1"/>
      <c r="GD1325" s="1"/>
      <c r="GE1325" s="1"/>
      <c r="GF1325" s="1"/>
      <c r="GG1325" s="1"/>
      <c r="GH1325" s="1"/>
      <c r="GI1325" s="1"/>
      <c r="GJ1325" s="1"/>
      <c r="GK1325" s="1"/>
      <c r="GL1325" s="1"/>
      <c r="GM1325" s="1"/>
      <c r="GN1325" s="1"/>
      <c r="GO1325" s="1"/>
      <c r="GP1325" s="1"/>
      <c r="GQ1325" s="1"/>
      <c r="GR1325" s="1"/>
      <c r="GS1325" s="1"/>
      <c r="GT1325" s="1"/>
      <c r="GU1325" s="1"/>
      <c r="GV1325" s="1"/>
      <c r="GW1325" s="1"/>
    </row>
    <row r="1326" spans="1:205" s="4" customFormat="1">
      <c r="A1326" s="6"/>
      <c r="B1326" s="6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2"/>
      <c r="U1326" s="2"/>
      <c r="V1326" s="90"/>
      <c r="W1326" s="167"/>
      <c r="X1326" s="145"/>
      <c r="Y1326" s="90"/>
      <c r="Z1326" s="87"/>
      <c r="AA1326" s="87"/>
      <c r="AB1326" s="2"/>
      <c r="AC1326" s="2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  <c r="EG1326" s="1"/>
      <c r="EH1326" s="1"/>
      <c r="EI1326" s="1"/>
      <c r="EJ1326" s="1"/>
      <c r="EK1326" s="1"/>
      <c r="EL1326" s="1"/>
      <c r="EM1326" s="1"/>
      <c r="EN1326" s="1"/>
      <c r="EO1326" s="1"/>
      <c r="EP1326" s="1"/>
      <c r="EQ1326" s="1"/>
      <c r="ER1326" s="1"/>
      <c r="ES1326" s="1"/>
      <c r="ET1326" s="1"/>
      <c r="EU1326" s="1"/>
      <c r="EV1326" s="1"/>
      <c r="EW1326" s="1"/>
      <c r="EX1326" s="1"/>
      <c r="EY1326" s="1"/>
      <c r="EZ1326" s="1"/>
      <c r="FA1326" s="1"/>
      <c r="FB1326" s="1"/>
      <c r="FC1326" s="1"/>
      <c r="FD1326" s="1"/>
      <c r="FE1326" s="1"/>
      <c r="FF1326" s="1"/>
      <c r="FG1326" s="1"/>
      <c r="FH1326" s="1"/>
      <c r="FI1326" s="1"/>
      <c r="FJ1326" s="1"/>
      <c r="FK1326" s="1"/>
      <c r="FL1326" s="1"/>
      <c r="FM1326" s="1"/>
      <c r="FN1326" s="1"/>
      <c r="FO1326" s="1"/>
      <c r="FP1326" s="1"/>
      <c r="FQ1326" s="1"/>
      <c r="FR1326" s="1"/>
      <c r="FS1326" s="1"/>
      <c r="FT1326" s="1"/>
      <c r="FU1326" s="1"/>
      <c r="FV1326" s="1"/>
      <c r="FW1326" s="1"/>
      <c r="FX1326" s="1"/>
      <c r="FY1326" s="1"/>
      <c r="FZ1326" s="1"/>
      <c r="GA1326" s="1"/>
      <c r="GB1326" s="1"/>
      <c r="GC1326" s="1"/>
      <c r="GD1326" s="1"/>
      <c r="GE1326" s="1"/>
      <c r="GF1326" s="1"/>
      <c r="GG1326" s="1"/>
      <c r="GH1326" s="1"/>
      <c r="GI1326" s="1"/>
      <c r="GJ1326" s="1"/>
      <c r="GK1326" s="1"/>
      <c r="GL1326" s="1"/>
      <c r="GM1326" s="1"/>
      <c r="GN1326" s="1"/>
      <c r="GO1326" s="1"/>
      <c r="GP1326" s="1"/>
      <c r="GQ1326" s="1"/>
      <c r="GR1326" s="1"/>
      <c r="GS1326" s="1"/>
      <c r="GT1326" s="1"/>
      <c r="GU1326" s="1"/>
      <c r="GV1326" s="1"/>
      <c r="GW1326" s="1"/>
    </row>
    <row r="1327" spans="1:205" s="4" customFormat="1">
      <c r="A1327" s="6"/>
      <c r="B1327" s="6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2"/>
      <c r="U1327" s="2"/>
      <c r="V1327" s="90"/>
      <c r="W1327" s="167"/>
      <c r="X1327" s="145"/>
      <c r="Y1327" s="90"/>
      <c r="Z1327" s="87"/>
      <c r="AA1327" s="87"/>
      <c r="AB1327" s="2"/>
      <c r="AC1327" s="2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  <c r="EG1327" s="1"/>
      <c r="EH1327" s="1"/>
      <c r="EI1327" s="1"/>
      <c r="EJ1327" s="1"/>
      <c r="EK1327" s="1"/>
      <c r="EL1327" s="1"/>
      <c r="EM1327" s="1"/>
      <c r="EN1327" s="1"/>
      <c r="EO1327" s="1"/>
      <c r="EP1327" s="1"/>
      <c r="EQ1327" s="1"/>
      <c r="ER1327" s="1"/>
      <c r="ES1327" s="1"/>
      <c r="ET1327" s="1"/>
      <c r="EU1327" s="1"/>
      <c r="EV1327" s="1"/>
      <c r="EW1327" s="1"/>
      <c r="EX1327" s="1"/>
      <c r="EY1327" s="1"/>
      <c r="EZ1327" s="1"/>
      <c r="FA1327" s="1"/>
      <c r="FB1327" s="1"/>
      <c r="FC1327" s="1"/>
      <c r="FD1327" s="1"/>
      <c r="FE1327" s="1"/>
      <c r="FF1327" s="1"/>
      <c r="FG1327" s="1"/>
      <c r="FH1327" s="1"/>
      <c r="FI1327" s="1"/>
      <c r="FJ1327" s="1"/>
      <c r="FK1327" s="1"/>
      <c r="FL1327" s="1"/>
      <c r="FM1327" s="1"/>
      <c r="FN1327" s="1"/>
      <c r="FO1327" s="1"/>
      <c r="FP1327" s="1"/>
      <c r="FQ1327" s="1"/>
      <c r="FR1327" s="1"/>
      <c r="FS1327" s="1"/>
      <c r="FT1327" s="1"/>
      <c r="FU1327" s="1"/>
      <c r="FV1327" s="1"/>
      <c r="FW1327" s="1"/>
      <c r="FX1327" s="1"/>
      <c r="FY1327" s="1"/>
      <c r="FZ1327" s="1"/>
      <c r="GA1327" s="1"/>
      <c r="GB1327" s="1"/>
      <c r="GC1327" s="1"/>
      <c r="GD1327" s="1"/>
      <c r="GE1327" s="1"/>
      <c r="GF1327" s="1"/>
      <c r="GG1327" s="1"/>
      <c r="GH1327" s="1"/>
      <c r="GI1327" s="1"/>
      <c r="GJ1327" s="1"/>
      <c r="GK1327" s="1"/>
      <c r="GL1327" s="1"/>
      <c r="GM1327" s="1"/>
      <c r="GN1327" s="1"/>
      <c r="GO1327" s="1"/>
      <c r="GP1327" s="1"/>
      <c r="GQ1327" s="1"/>
      <c r="GR1327" s="1"/>
      <c r="GS1327" s="1"/>
      <c r="GT1327" s="1"/>
      <c r="GU1327" s="1"/>
      <c r="GV1327" s="1"/>
      <c r="GW1327" s="1"/>
    </row>
    <row r="1328" spans="1:205" s="4" customFormat="1">
      <c r="A1328" s="6"/>
      <c r="B1328" s="6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2"/>
      <c r="U1328" s="2"/>
      <c r="V1328" s="90"/>
      <c r="W1328" s="167"/>
      <c r="X1328" s="145"/>
      <c r="Y1328" s="90"/>
      <c r="Z1328" s="87"/>
      <c r="AA1328" s="87"/>
      <c r="AB1328" s="2"/>
      <c r="AC1328" s="2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"/>
      <c r="EK1328" s="1"/>
      <c r="EL1328" s="1"/>
      <c r="EM1328" s="1"/>
      <c r="EN1328" s="1"/>
      <c r="EO1328" s="1"/>
      <c r="EP1328" s="1"/>
      <c r="EQ1328" s="1"/>
      <c r="ER1328" s="1"/>
      <c r="ES1328" s="1"/>
      <c r="ET1328" s="1"/>
      <c r="EU1328" s="1"/>
      <c r="EV1328" s="1"/>
      <c r="EW1328" s="1"/>
      <c r="EX1328" s="1"/>
      <c r="EY1328" s="1"/>
      <c r="EZ1328" s="1"/>
      <c r="FA1328" s="1"/>
      <c r="FB1328" s="1"/>
      <c r="FC1328" s="1"/>
      <c r="FD1328" s="1"/>
      <c r="FE1328" s="1"/>
      <c r="FF1328" s="1"/>
      <c r="FG1328" s="1"/>
      <c r="FH1328" s="1"/>
      <c r="FI1328" s="1"/>
      <c r="FJ1328" s="1"/>
      <c r="FK1328" s="1"/>
      <c r="FL1328" s="1"/>
      <c r="FM1328" s="1"/>
      <c r="FN1328" s="1"/>
      <c r="FO1328" s="1"/>
      <c r="FP1328" s="1"/>
      <c r="FQ1328" s="1"/>
      <c r="FR1328" s="1"/>
      <c r="FS1328" s="1"/>
      <c r="FT1328" s="1"/>
      <c r="FU1328" s="1"/>
      <c r="FV1328" s="1"/>
      <c r="FW1328" s="1"/>
      <c r="FX1328" s="1"/>
      <c r="FY1328" s="1"/>
      <c r="FZ1328" s="1"/>
      <c r="GA1328" s="1"/>
      <c r="GB1328" s="1"/>
      <c r="GC1328" s="1"/>
      <c r="GD1328" s="1"/>
      <c r="GE1328" s="1"/>
      <c r="GF1328" s="1"/>
      <c r="GG1328" s="1"/>
      <c r="GH1328" s="1"/>
      <c r="GI1328" s="1"/>
      <c r="GJ1328" s="1"/>
      <c r="GK1328" s="1"/>
      <c r="GL1328" s="1"/>
      <c r="GM1328" s="1"/>
      <c r="GN1328" s="1"/>
      <c r="GO1328" s="1"/>
      <c r="GP1328" s="1"/>
      <c r="GQ1328" s="1"/>
      <c r="GR1328" s="1"/>
      <c r="GS1328" s="1"/>
      <c r="GT1328" s="1"/>
      <c r="GU1328" s="1"/>
      <c r="GV1328" s="1"/>
      <c r="GW1328" s="1"/>
    </row>
    <row r="1329" spans="1:205" s="4" customFormat="1">
      <c r="A1329" s="6"/>
      <c r="B1329" s="6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2"/>
      <c r="U1329" s="2"/>
      <c r="V1329" s="90"/>
      <c r="W1329" s="167"/>
      <c r="X1329" s="145"/>
      <c r="Y1329" s="90"/>
      <c r="Z1329" s="87"/>
      <c r="AA1329" s="87"/>
      <c r="AB1329" s="2"/>
      <c r="AC1329" s="2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  <c r="EG1329" s="1"/>
      <c r="EH1329" s="1"/>
      <c r="EI1329" s="1"/>
      <c r="EJ1329" s="1"/>
      <c r="EK1329" s="1"/>
      <c r="EL1329" s="1"/>
      <c r="EM1329" s="1"/>
      <c r="EN1329" s="1"/>
      <c r="EO1329" s="1"/>
      <c r="EP1329" s="1"/>
      <c r="EQ1329" s="1"/>
      <c r="ER1329" s="1"/>
      <c r="ES1329" s="1"/>
      <c r="ET1329" s="1"/>
      <c r="EU1329" s="1"/>
      <c r="EV1329" s="1"/>
      <c r="EW1329" s="1"/>
      <c r="EX1329" s="1"/>
      <c r="EY1329" s="1"/>
      <c r="EZ1329" s="1"/>
      <c r="FA1329" s="1"/>
      <c r="FB1329" s="1"/>
      <c r="FC1329" s="1"/>
      <c r="FD1329" s="1"/>
      <c r="FE1329" s="1"/>
      <c r="FF1329" s="1"/>
      <c r="FG1329" s="1"/>
      <c r="FH1329" s="1"/>
      <c r="FI1329" s="1"/>
      <c r="FJ1329" s="1"/>
      <c r="FK1329" s="1"/>
      <c r="FL1329" s="1"/>
      <c r="FM1329" s="1"/>
      <c r="FN1329" s="1"/>
      <c r="FO1329" s="1"/>
      <c r="FP1329" s="1"/>
      <c r="FQ1329" s="1"/>
      <c r="FR1329" s="1"/>
      <c r="FS1329" s="1"/>
      <c r="FT1329" s="1"/>
      <c r="FU1329" s="1"/>
      <c r="FV1329" s="1"/>
      <c r="FW1329" s="1"/>
      <c r="FX1329" s="1"/>
      <c r="FY1329" s="1"/>
      <c r="FZ1329" s="1"/>
      <c r="GA1329" s="1"/>
      <c r="GB1329" s="1"/>
      <c r="GC1329" s="1"/>
      <c r="GD1329" s="1"/>
      <c r="GE1329" s="1"/>
      <c r="GF1329" s="1"/>
      <c r="GG1329" s="1"/>
      <c r="GH1329" s="1"/>
      <c r="GI1329" s="1"/>
      <c r="GJ1329" s="1"/>
      <c r="GK1329" s="1"/>
      <c r="GL1329" s="1"/>
      <c r="GM1329" s="1"/>
      <c r="GN1329" s="1"/>
      <c r="GO1329" s="1"/>
      <c r="GP1329" s="1"/>
      <c r="GQ1329" s="1"/>
      <c r="GR1329" s="1"/>
      <c r="GS1329" s="1"/>
      <c r="GT1329" s="1"/>
      <c r="GU1329" s="1"/>
      <c r="GV1329" s="1"/>
      <c r="GW1329" s="1"/>
    </row>
    <row r="1330" spans="1:205" s="4" customFormat="1">
      <c r="A1330" s="6"/>
      <c r="B1330" s="6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2"/>
      <c r="U1330" s="2"/>
      <c r="V1330" s="90"/>
      <c r="W1330" s="167"/>
      <c r="X1330" s="145"/>
      <c r="Y1330" s="90"/>
      <c r="Z1330" s="87"/>
      <c r="AA1330" s="87"/>
      <c r="AB1330" s="2"/>
      <c r="AC1330" s="2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"/>
      <c r="EK1330" s="1"/>
      <c r="EL1330" s="1"/>
      <c r="EM1330" s="1"/>
      <c r="EN1330" s="1"/>
      <c r="EO1330" s="1"/>
      <c r="EP1330" s="1"/>
      <c r="EQ1330" s="1"/>
      <c r="ER1330" s="1"/>
      <c r="ES1330" s="1"/>
      <c r="ET1330" s="1"/>
      <c r="EU1330" s="1"/>
      <c r="EV1330" s="1"/>
      <c r="EW1330" s="1"/>
      <c r="EX1330" s="1"/>
      <c r="EY1330" s="1"/>
      <c r="EZ1330" s="1"/>
      <c r="FA1330" s="1"/>
      <c r="FB1330" s="1"/>
      <c r="FC1330" s="1"/>
      <c r="FD1330" s="1"/>
      <c r="FE1330" s="1"/>
      <c r="FF1330" s="1"/>
      <c r="FG1330" s="1"/>
      <c r="FH1330" s="1"/>
      <c r="FI1330" s="1"/>
      <c r="FJ1330" s="1"/>
      <c r="FK1330" s="1"/>
      <c r="FL1330" s="1"/>
      <c r="FM1330" s="1"/>
      <c r="FN1330" s="1"/>
      <c r="FO1330" s="1"/>
      <c r="FP1330" s="1"/>
      <c r="FQ1330" s="1"/>
      <c r="FR1330" s="1"/>
      <c r="FS1330" s="1"/>
      <c r="FT1330" s="1"/>
      <c r="FU1330" s="1"/>
      <c r="FV1330" s="1"/>
      <c r="FW1330" s="1"/>
      <c r="FX1330" s="1"/>
      <c r="FY1330" s="1"/>
      <c r="FZ1330" s="1"/>
      <c r="GA1330" s="1"/>
      <c r="GB1330" s="1"/>
      <c r="GC1330" s="1"/>
      <c r="GD1330" s="1"/>
      <c r="GE1330" s="1"/>
      <c r="GF1330" s="1"/>
      <c r="GG1330" s="1"/>
      <c r="GH1330" s="1"/>
      <c r="GI1330" s="1"/>
      <c r="GJ1330" s="1"/>
      <c r="GK1330" s="1"/>
      <c r="GL1330" s="1"/>
      <c r="GM1330" s="1"/>
      <c r="GN1330" s="1"/>
      <c r="GO1330" s="1"/>
      <c r="GP1330" s="1"/>
      <c r="GQ1330" s="1"/>
      <c r="GR1330" s="1"/>
      <c r="GS1330" s="1"/>
      <c r="GT1330" s="1"/>
      <c r="GU1330" s="1"/>
      <c r="GV1330" s="1"/>
      <c r="GW1330" s="1"/>
    </row>
    <row r="1331" spans="1:205" s="4" customFormat="1">
      <c r="A1331" s="6"/>
      <c r="B1331" s="6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2"/>
      <c r="U1331" s="2"/>
      <c r="V1331" s="90"/>
      <c r="W1331" s="167"/>
      <c r="X1331" s="145"/>
      <c r="Y1331" s="90"/>
      <c r="Z1331" s="87"/>
      <c r="AA1331" s="87"/>
      <c r="AB1331" s="2"/>
      <c r="AC1331" s="2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"/>
      <c r="EK1331" s="1"/>
      <c r="EL1331" s="1"/>
      <c r="EM1331" s="1"/>
      <c r="EN1331" s="1"/>
      <c r="EO1331" s="1"/>
      <c r="EP1331" s="1"/>
      <c r="EQ1331" s="1"/>
      <c r="ER1331" s="1"/>
      <c r="ES1331" s="1"/>
      <c r="ET1331" s="1"/>
      <c r="EU1331" s="1"/>
      <c r="EV1331" s="1"/>
      <c r="EW1331" s="1"/>
      <c r="EX1331" s="1"/>
      <c r="EY1331" s="1"/>
      <c r="EZ1331" s="1"/>
      <c r="FA1331" s="1"/>
      <c r="FB1331" s="1"/>
      <c r="FC1331" s="1"/>
      <c r="FD1331" s="1"/>
      <c r="FE1331" s="1"/>
      <c r="FF1331" s="1"/>
      <c r="FG1331" s="1"/>
      <c r="FH1331" s="1"/>
      <c r="FI1331" s="1"/>
      <c r="FJ1331" s="1"/>
      <c r="FK1331" s="1"/>
      <c r="FL1331" s="1"/>
      <c r="FM1331" s="1"/>
      <c r="FN1331" s="1"/>
      <c r="FO1331" s="1"/>
      <c r="FP1331" s="1"/>
      <c r="FQ1331" s="1"/>
      <c r="FR1331" s="1"/>
      <c r="FS1331" s="1"/>
      <c r="FT1331" s="1"/>
      <c r="FU1331" s="1"/>
      <c r="FV1331" s="1"/>
      <c r="FW1331" s="1"/>
      <c r="FX1331" s="1"/>
      <c r="FY1331" s="1"/>
      <c r="FZ1331" s="1"/>
      <c r="GA1331" s="1"/>
      <c r="GB1331" s="1"/>
      <c r="GC1331" s="1"/>
      <c r="GD1331" s="1"/>
      <c r="GE1331" s="1"/>
      <c r="GF1331" s="1"/>
      <c r="GG1331" s="1"/>
      <c r="GH1331" s="1"/>
      <c r="GI1331" s="1"/>
      <c r="GJ1331" s="1"/>
      <c r="GK1331" s="1"/>
      <c r="GL1331" s="1"/>
      <c r="GM1331" s="1"/>
      <c r="GN1331" s="1"/>
      <c r="GO1331" s="1"/>
      <c r="GP1331" s="1"/>
      <c r="GQ1331" s="1"/>
      <c r="GR1331" s="1"/>
      <c r="GS1331" s="1"/>
      <c r="GT1331" s="1"/>
      <c r="GU1331" s="1"/>
      <c r="GV1331" s="1"/>
      <c r="GW1331" s="1"/>
    </row>
    <row r="1332" spans="1:205" s="4" customFormat="1">
      <c r="A1332" s="6"/>
      <c r="B1332" s="6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2"/>
      <c r="U1332" s="2"/>
      <c r="V1332" s="90"/>
      <c r="W1332" s="167"/>
      <c r="X1332" s="145"/>
      <c r="Y1332" s="90"/>
      <c r="Z1332" s="87"/>
      <c r="AA1332" s="87"/>
      <c r="AB1332" s="2"/>
      <c r="AC1332" s="2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"/>
      <c r="EK1332" s="1"/>
      <c r="EL1332" s="1"/>
      <c r="EM1332" s="1"/>
      <c r="EN1332" s="1"/>
      <c r="EO1332" s="1"/>
      <c r="EP1332" s="1"/>
      <c r="EQ1332" s="1"/>
      <c r="ER1332" s="1"/>
      <c r="ES1332" s="1"/>
      <c r="ET1332" s="1"/>
      <c r="EU1332" s="1"/>
      <c r="EV1332" s="1"/>
      <c r="EW1332" s="1"/>
      <c r="EX1332" s="1"/>
      <c r="EY1332" s="1"/>
      <c r="EZ1332" s="1"/>
      <c r="FA1332" s="1"/>
      <c r="FB1332" s="1"/>
      <c r="FC1332" s="1"/>
      <c r="FD1332" s="1"/>
      <c r="FE1332" s="1"/>
      <c r="FF1332" s="1"/>
      <c r="FG1332" s="1"/>
      <c r="FH1332" s="1"/>
      <c r="FI1332" s="1"/>
      <c r="FJ1332" s="1"/>
      <c r="FK1332" s="1"/>
      <c r="FL1332" s="1"/>
      <c r="FM1332" s="1"/>
      <c r="FN1332" s="1"/>
      <c r="FO1332" s="1"/>
      <c r="FP1332" s="1"/>
      <c r="FQ1332" s="1"/>
      <c r="FR1332" s="1"/>
      <c r="FS1332" s="1"/>
      <c r="FT1332" s="1"/>
      <c r="FU1332" s="1"/>
      <c r="FV1332" s="1"/>
      <c r="FW1332" s="1"/>
      <c r="FX1332" s="1"/>
      <c r="FY1332" s="1"/>
      <c r="FZ1332" s="1"/>
      <c r="GA1332" s="1"/>
      <c r="GB1332" s="1"/>
      <c r="GC1332" s="1"/>
      <c r="GD1332" s="1"/>
      <c r="GE1332" s="1"/>
      <c r="GF1332" s="1"/>
      <c r="GG1332" s="1"/>
      <c r="GH1332" s="1"/>
      <c r="GI1332" s="1"/>
      <c r="GJ1332" s="1"/>
      <c r="GK1332" s="1"/>
      <c r="GL1332" s="1"/>
      <c r="GM1332" s="1"/>
      <c r="GN1332" s="1"/>
      <c r="GO1332" s="1"/>
      <c r="GP1332" s="1"/>
      <c r="GQ1332" s="1"/>
      <c r="GR1332" s="1"/>
      <c r="GS1332" s="1"/>
      <c r="GT1332" s="1"/>
      <c r="GU1332" s="1"/>
      <c r="GV1332" s="1"/>
      <c r="GW1332" s="1"/>
    </row>
    <row r="1333" spans="1:205" s="4" customFormat="1">
      <c r="A1333" s="6"/>
      <c r="B1333" s="6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2"/>
      <c r="U1333" s="2"/>
      <c r="V1333" s="90"/>
      <c r="W1333" s="167"/>
      <c r="X1333" s="145"/>
      <c r="Y1333" s="90"/>
      <c r="Z1333" s="87"/>
      <c r="AA1333" s="87"/>
      <c r="AB1333" s="2"/>
      <c r="AC1333" s="2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  <c r="EG1333" s="1"/>
      <c r="EH1333" s="1"/>
      <c r="EI1333" s="1"/>
      <c r="EJ1333" s="1"/>
      <c r="EK1333" s="1"/>
      <c r="EL1333" s="1"/>
      <c r="EM1333" s="1"/>
      <c r="EN1333" s="1"/>
      <c r="EO1333" s="1"/>
      <c r="EP1333" s="1"/>
      <c r="EQ1333" s="1"/>
      <c r="ER1333" s="1"/>
      <c r="ES1333" s="1"/>
      <c r="ET1333" s="1"/>
      <c r="EU1333" s="1"/>
      <c r="EV1333" s="1"/>
      <c r="EW1333" s="1"/>
      <c r="EX1333" s="1"/>
      <c r="EY1333" s="1"/>
      <c r="EZ1333" s="1"/>
      <c r="FA1333" s="1"/>
      <c r="FB1333" s="1"/>
      <c r="FC1333" s="1"/>
      <c r="FD1333" s="1"/>
      <c r="FE1333" s="1"/>
      <c r="FF1333" s="1"/>
      <c r="FG1333" s="1"/>
      <c r="FH1333" s="1"/>
      <c r="FI1333" s="1"/>
      <c r="FJ1333" s="1"/>
      <c r="FK1333" s="1"/>
      <c r="FL1333" s="1"/>
      <c r="FM1333" s="1"/>
      <c r="FN1333" s="1"/>
      <c r="FO1333" s="1"/>
      <c r="FP1333" s="1"/>
      <c r="FQ1333" s="1"/>
      <c r="FR1333" s="1"/>
      <c r="FS1333" s="1"/>
      <c r="FT1333" s="1"/>
      <c r="FU1333" s="1"/>
      <c r="FV1333" s="1"/>
      <c r="FW1333" s="1"/>
      <c r="FX1333" s="1"/>
      <c r="FY1333" s="1"/>
      <c r="FZ1333" s="1"/>
      <c r="GA1333" s="1"/>
      <c r="GB1333" s="1"/>
      <c r="GC1333" s="1"/>
      <c r="GD1333" s="1"/>
      <c r="GE1333" s="1"/>
      <c r="GF1333" s="1"/>
      <c r="GG1333" s="1"/>
      <c r="GH1333" s="1"/>
      <c r="GI1333" s="1"/>
      <c r="GJ1333" s="1"/>
      <c r="GK1333" s="1"/>
      <c r="GL1333" s="1"/>
      <c r="GM1333" s="1"/>
      <c r="GN1333" s="1"/>
      <c r="GO1333" s="1"/>
      <c r="GP1333" s="1"/>
      <c r="GQ1333" s="1"/>
      <c r="GR1333" s="1"/>
      <c r="GS1333" s="1"/>
      <c r="GT1333" s="1"/>
      <c r="GU1333" s="1"/>
      <c r="GV1333" s="1"/>
      <c r="GW1333" s="1"/>
    </row>
    <row r="1334" spans="1:205" s="4" customFormat="1">
      <c r="A1334" s="6"/>
      <c r="B1334" s="6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2"/>
      <c r="U1334" s="2"/>
      <c r="V1334" s="90"/>
      <c r="W1334" s="167"/>
      <c r="X1334" s="145"/>
      <c r="Y1334" s="90"/>
      <c r="Z1334" s="87"/>
      <c r="AA1334" s="87"/>
      <c r="AB1334" s="2"/>
      <c r="AC1334" s="2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"/>
      <c r="EK1334" s="1"/>
      <c r="EL1334" s="1"/>
      <c r="EM1334" s="1"/>
      <c r="EN1334" s="1"/>
      <c r="EO1334" s="1"/>
      <c r="EP1334" s="1"/>
      <c r="EQ1334" s="1"/>
      <c r="ER1334" s="1"/>
      <c r="ES1334" s="1"/>
      <c r="ET1334" s="1"/>
      <c r="EU1334" s="1"/>
      <c r="EV1334" s="1"/>
      <c r="EW1334" s="1"/>
      <c r="EX1334" s="1"/>
      <c r="EY1334" s="1"/>
      <c r="EZ1334" s="1"/>
      <c r="FA1334" s="1"/>
      <c r="FB1334" s="1"/>
      <c r="FC1334" s="1"/>
      <c r="FD1334" s="1"/>
      <c r="FE1334" s="1"/>
      <c r="FF1334" s="1"/>
      <c r="FG1334" s="1"/>
      <c r="FH1334" s="1"/>
      <c r="FI1334" s="1"/>
      <c r="FJ1334" s="1"/>
      <c r="FK1334" s="1"/>
      <c r="FL1334" s="1"/>
      <c r="FM1334" s="1"/>
      <c r="FN1334" s="1"/>
      <c r="FO1334" s="1"/>
      <c r="FP1334" s="1"/>
      <c r="FQ1334" s="1"/>
      <c r="FR1334" s="1"/>
      <c r="FS1334" s="1"/>
      <c r="FT1334" s="1"/>
      <c r="FU1334" s="1"/>
      <c r="FV1334" s="1"/>
      <c r="FW1334" s="1"/>
      <c r="FX1334" s="1"/>
      <c r="FY1334" s="1"/>
      <c r="FZ1334" s="1"/>
      <c r="GA1334" s="1"/>
      <c r="GB1334" s="1"/>
      <c r="GC1334" s="1"/>
      <c r="GD1334" s="1"/>
      <c r="GE1334" s="1"/>
      <c r="GF1334" s="1"/>
      <c r="GG1334" s="1"/>
      <c r="GH1334" s="1"/>
      <c r="GI1334" s="1"/>
      <c r="GJ1334" s="1"/>
      <c r="GK1334" s="1"/>
      <c r="GL1334" s="1"/>
      <c r="GM1334" s="1"/>
      <c r="GN1334" s="1"/>
      <c r="GO1334" s="1"/>
      <c r="GP1334" s="1"/>
      <c r="GQ1334" s="1"/>
      <c r="GR1334" s="1"/>
      <c r="GS1334" s="1"/>
      <c r="GT1334" s="1"/>
      <c r="GU1334" s="1"/>
      <c r="GV1334" s="1"/>
      <c r="GW1334" s="1"/>
    </row>
    <row r="1335" spans="1:205" s="4" customFormat="1">
      <c r="A1335" s="6"/>
      <c r="B1335" s="6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2"/>
      <c r="U1335" s="2"/>
      <c r="V1335" s="90"/>
      <c r="W1335" s="167"/>
      <c r="X1335" s="145"/>
      <c r="Y1335" s="90"/>
      <c r="Z1335" s="87"/>
      <c r="AA1335" s="87"/>
      <c r="AB1335" s="2"/>
      <c r="AC1335" s="2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  <c r="EG1335" s="1"/>
      <c r="EH1335" s="1"/>
      <c r="EI1335" s="1"/>
      <c r="EJ1335" s="1"/>
      <c r="EK1335" s="1"/>
      <c r="EL1335" s="1"/>
      <c r="EM1335" s="1"/>
      <c r="EN1335" s="1"/>
      <c r="EO1335" s="1"/>
      <c r="EP1335" s="1"/>
      <c r="EQ1335" s="1"/>
      <c r="ER1335" s="1"/>
      <c r="ES1335" s="1"/>
      <c r="ET1335" s="1"/>
      <c r="EU1335" s="1"/>
      <c r="EV1335" s="1"/>
      <c r="EW1335" s="1"/>
      <c r="EX1335" s="1"/>
      <c r="EY1335" s="1"/>
      <c r="EZ1335" s="1"/>
      <c r="FA1335" s="1"/>
      <c r="FB1335" s="1"/>
      <c r="FC1335" s="1"/>
      <c r="FD1335" s="1"/>
      <c r="FE1335" s="1"/>
      <c r="FF1335" s="1"/>
      <c r="FG1335" s="1"/>
      <c r="FH1335" s="1"/>
      <c r="FI1335" s="1"/>
      <c r="FJ1335" s="1"/>
      <c r="FK1335" s="1"/>
      <c r="FL1335" s="1"/>
      <c r="FM1335" s="1"/>
      <c r="FN1335" s="1"/>
      <c r="FO1335" s="1"/>
      <c r="FP1335" s="1"/>
      <c r="FQ1335" s="1"/>
      <c r="FR1335" s="1"/>
      <c r="FS1335" s="1"/>
      <c r="FT1335" s="1"/>
      <c r="FU1335" s="1"/>
      <c r="FV1335" s="1"/>
      <c r="FW1335" s="1"/>
      <c r="FX1335" s="1"/>
      <c r="FY1335" s="1"/>
      <c r="FZ1335" s="1"/>
      <c r="GA1335" s="1"/>
      <c r="GB1335" s="1"/>
      <c r="GC1335" s="1"/>
      <c r="GD1335" s="1"/>
      <c r="GE1335" s="1"/>
      <c r="GF1335" s="1"/>
      <c r="GG1335" s="1"/>
      <c r="GH1335" s="1"/>
      <c r="GI1335" s="1"/>
      <c r="GJ1335" s="1"/>
      <c r="GK1335" s="1"/>
      <c r="GL1335" s="1"/>
      <c r="GM1335" s="1"/>
      <c r="GN1335" s="1"/>
      <c r="GO1335" s="1"/>
      <c r="GP1335" s="1"/>
      <c r="GQ1335" s="1"/>
      <c r="GR1335" s="1"/>
      <c r="GS1335" s="1"/>
      <c r="GT1335" s="1"/>
      <c r="GU1335" s="1"/>
      <c r="GV1335" s="1"/>
      <c r="GW1335" s="1"/>
    </row>
    <row r="1336" spans="1:205" s="4" customFormat="1">
      <c r="A1336" s="6"/>
      <c r="B1336" s="6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2"/>
      <c r="U1336" s="2"/>
      <c r="V1336" s="90"/>
      <c r="W1336" s="167"/>
      <c r="X1336" s="145"/>
      <c r="Y1336" s="90"/>
      <c r="Z1336" s="87"/>
      <c r="AA1336" s="87"/>
      <c r="AB1336" s="2"/>
      <c r="AC1336" s="2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"/>
      <c r="EK1336" s="1"/>
      <c r="EL1336" s="1"/>
      <c r="EM1336" s="1"/>
      <c r="EN1336" s="1"/>
      <c r="EO1336" s="1"/>
      <c r="EP1336" s="1"/>
      <c r="EQ1336" s="1"/>
      <c r="ER1336" s="1"/>
      <c r="ES1336" s="1"/>
      <c r="ET1336" s="1"/>
      <c r="EU1336" s="1"/>
      <c r="EV1336" s="1"/>
      <c r="EW1336" s="1"/>
      <c r="EX1336" s="1"/>
      <c r="EY1336" s="1"/>
      <c r="EZ1336" s="1"/>
      <c r="FA1336" s="1"/>
      <c r="FB1336" s="1"/>
      <c r="FC1336" s="1"/>
      <c r="FD1336" s="1"/>
      <c r="FE1336" s="1"/>
      <c r="FF1336" s="1"/>
      <c r="FG1336" s="1"/>
      <c r="FH1336" s="1"/>
      <c r="FI1336" s="1"/>
      <c r="FJ1336" s="1"/>
      <c r="FK1336" s="1"/>
      <c r="FL1336" s="1"/>
      <c r="FM1336" s="1"/>
      <c r="FN1336" s="1"/>
      <c r="FO1336" s="1"/>
      <c r="FP1336" s="1"/>
      <c r="FQ1336" s="1"/>
      <c r="FR1336" s="1"/>
      <c r="FS1336" s="1"/>
      <c r="FT1336" s="1"/>
      <c r="FU1336" s="1"/>
      <c r="FV1336" s="1"/>
      <c r="FW1336" s="1"/>
      <c r="FX1336" s="1"/>
      <c r="FY1336" s="1"/>
      <c r="FZ1336" s="1"/>
      <c r="GA1336" s="1"/>
      <c r="GB1336" s="1"/>
      <c r="GC1336" s="1"/>
      <c r="GD1336" s="1"/>
      <c r="GE1336" s="1"/>
      <c r="GF1336" s="1"/>
      <c r="GG1336" s="1"/>
      <c r="GH1336" s="1"/>
      <c r="GI1336" s="1"/>
      <c r="GJ1336" s="1"/>
      <c r="GK1336" s="1"/>
      <c r="GL1336" s="1"/>
      <c r="GM1336" s="1"/>
      <c r="GN1336" s="1"/>
      <c r="GO1336" s="1"/>
      <c r="GP1336" s="1"/>
      <c r="GQ1336" s="1"/>
      <c r="GR1336" s="1"/>
      <c r="GS1336" s="1"/>
      <c r="GT1336" s="1"/>
      <c r="GU1336" s="1"/>
      <c r="GV1336" s="1"/>
      <c r="GW1336" s="1"/>
    </row>
    <row r="1337" spans="1:205" s="4" customFormat="1">
      <c r="A1337" s="6"/>
      <c r="B1337" s="6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2"/>
      <c r="U1337" s="2"/>
      <c r="V1337" s="90"/>
      <c r="W1337" s="167"/>
      <c r="X1337" s="145"/>
      <c r="Y1337" s="90"/>
      <c r="Z1337" s="87"/>
      <c r="AA1337" s="87"/>
      <c r="AB1337" s="2"/>
      <c r="AC1337" s="2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"/>
      <c r="EK1337" s="1"/>
      <c r="EL1337" s="1"/>
      <c r="EM1337" s="1"/>
      <c r="EN1337" s="1"/>
      <c r="EO1337" s="1"/>
      <c r="EP1337" s="1"/>
      <c r="EQ1337" s="1"/>
      <c r="ER1337" s="1"/>
      <c r="ES1337" s="1"/>
      <c r="ET1337" s="1"/>
      <c r="EU1337" s="1"/>
      <c r="EV1337" s="1"/>
      <c r="EW1337" s="1"/>
      <c r="EX1337" s="1"/>
      <c r="EY1337" s="1"/>
      <c r="EZ1337" s="1"/>
      <c r="FA1337" s="1"/>
      <c r="FB1337" s="1"/>
      <c r="FC1337" s="1"/>
      <c r="FD1337" s="1"/>
      <c r="FE1337" s="1"/>
      <c r="FF1337" s="1"/>
      <c r="FG1337" s="1"/>
      <c r="FH1337" s="1"/>
      <c r="FI1337" s="1"/>
      <c r="FJ1337" s="1"/>
      <c r="FK1337" s="1"/>
      <c r="FL1337" s="1"/>
      <c r="FM1337" s="1"/>
      <c r="FN1337" s="1"/>
      <c r="FO1337" s="1"/>
      <c r="FP1337" s="1"/>
      <c r="FQ1337" s="1"/>
      <c r="FR1337" s="1"/>
      <c r="FS1337" s="1"/>
      <c r="FT1337" s="1"/>
      <c r="FU1337" s="1"/>
      <c r="FV1337" s="1"/>
      <c r="FW1337" s="1"/>
      <c r="FX1337" s="1"/>
      <c r="FY1337" s="1"/>
      <c r="FZ1337" s="1"/>
      <c r="GA1337" s="1"/>
      <c r="GB1337" s="1"/>
      <c r="GC1337" s="1"/>
      <c r="GD1337" s="1"/>
      <c r="GE1337" s="1"/>
      <c r="GF1337" s="1"/>
      <c r="GG1337" s="1"/>
      <c r="GH1337" s="1"/>
      <c r="GI1337" s="1"/>
      <c r="GJ1337" s="1"/>
      <c r="GK1337" s="1"/>
      <c r="GL1337" s="1"/>
      <c r="GM1337" s="1"/>
      <c r="GN1337" s="1"/>
      <c r="GO1337" s="1"/>
      <c r="GP1337" s="1"/>
      <c r="GQ1337" s="1"/>
      <c r="GR1337" s="1"/>
      <c r="GS1337" s="1"/>
      <c r="GT1337" s="1"/>
      <c r="GU1337" s="1"/>
      <c r="GV1337" s="1"/>
      <c r="GW1337" s="1"/>
    </row>
    <row r="1338" spans="1:205" s="4" customFormat="1">
      <c r="A1338" s="6"/>
      <c r="B1338" s="6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2"/>
      <c r="U1338" s="2"/>
      <c r="V1338" s="90"/>
      <c r="W1338" s="167"/>
      <c r="X1338" s="145"/>
      <c r="Y1338" s="90"/>
      <c r="Z1338" s="87"/>
      <c r="AA1338" s="87"/>
      <c r="AB1338" s="2"/>
      <c r="AC1338" s="2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  <c r="EL1338" s="1"/>
      <c r="EM1338" s="1"/>
      <c r="EN1338" s="1"/>
      <c r="EO1338" s="1"/>
      <c r="EP1338" s="1"/>
      <c r="EQ1338" s="1"/>
      <c r="ER1338" s="1"/>
      <c r="ES1338" s="1"/>
      <c r="ET1338" s="1"/>
      <c r="EU1338" s="1"/>
      <c r="EV1338" s="1"/>
      <c r="EW1338" s="1"/>
      <c r="EX1338" s="1"/>
      <c r="EY1338" s="1"/>
      <c r="EZ1338" s="1"/>
      <c r="FA1338" s="1"/>
      <c r="FB1338" s="1"/>
      <c r="FC1338" s="1"/>
      <c r="FD1338" s="1"/>
      <c r="FE1338" s="1"/>
      <c r="FF1338" s="1"/>
      <c r="FG1338" s="1"/>
      <c r="FH1338" s="1"/>
      <c r="FI1338" s="1"/>
      <c r="FJ1338" s="1"/>
      <c r="FK1338" s="1"/>
      <c r="FL1338" s="1"/>
      <c r="FM1338" s="1"/>
      <c r="FN1338" s="1"/>
      <c r="FO1338" s="1"/>
      <c r="FP1338" s="1"/>
      <c r="FQ1338" s="1"/>
      <c r="FR1338" s="1"/>
      <c r="FS1338" s="1"/>
      <c r="FT1338" s="1"/>
      <c r="FU1338" s="1"/>
      <c r="FV1338" s="1"/>
      <c r="FW1338" s="1"/>
      <c r="FX1338" s="1"/>
      <c r="FY1338" s="1"/>
      <c r="FZ1338" s="1"/>
      <c r="GA1338" s="1"/>
      <c r="GB1338" s="1"/>
      <c r="GC1338" s="1"/>
      <c r="GD1338" s="1"/>
      <c r="GE1338" s="1"/>
      <c r="GF1338" s="1"/>
      <c r="GG1338" s="1"/>
      <c r="GH1338" s="1"/>
      <c r="GI1338" s="1"/>
      <c r="GJ1338" s="1"/>
      <c r="GK1338" s="1"/>
      <c r="GL1338" s="1"/>
      <c r="GM1338" s="1"/>
      <c r="GN1338" s="1"/>
      <c r="GO1338" s="1"/>
      <c r="GP1338" s="1"/>
      <c r="GQ1338" s="1"/>
      <c r="GR1338" s="1"/>
      <c r="GS1338" s="1"/>
      <c r="GT1338" s="1"/>
      <c r="GU1338" s="1"/>
      <c r="GV1338" s="1"/>
      <c r="GW1338" s="1"/>
    </row>
    <row r="1339" spans="1:205" s="4" customFormat="1">
      <c r="A1339" s="6"/>
      <c r="B1339" s="6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2"/>
      <c r="U1339" s="2"/>
      <c r="V1339" s="90"/>
      <c r="W1339" s="167"/>
      <c r="X1339" s="145"/>
      <c r="Y1339" s="90"/>
      <c r="Z1339" s="87"/>
      <c r="AA1339" s="87"/>
      <c r="AB1339" s="2"/>
      <c r="AC1339" s="2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"/>
      <c r="EK1339" s="1"/>
      <c r="EL1339" s="1"/>
      <c r="EM1339" s="1"/>
      <c r="EN1339" s="1"/>
      <c r="EO1339" s="1"/>
      <c r="EP1339" s="1"/>
      <c r="EQ1339" s="1"/>
      <c r="ER1339" s="1"/>
      <c r="ES1339" s="1"/>
      <c r="ET1339" s="1"/>
      <c r="EU1339" s="1"/>
      <c r="EV1339" s="1"/>
      <c r="EW1339" s="1"/>
      <c r="EX1339" s="1"/>
      <c r="EY1339" s="1"/>
      <c r="EZ1339" s="1"/>
      <c r="FA1339" s="1"/>
      <c r="FB1339" s="1"/>
      <c r="FC1339" s="1"/>
      <c r="FD1339" s="1"/>
      <c r="FE1339" s="1"/>
      <c r="FF1339" s="1"/>
      <c r="FG1339" s="1"/>
      <c r="FH1339" s="1"/>
      <c r="FI1339" s="1"/>
      <c r="FJ1339" s="1"/>
      <c r="FK1339" s="1"/>
      <c r="FL1339" s="1"/>
      <c r="FM1339" s="1"/>
      <c r="FN1339" s="1"/>
      <c r="FO1339" s="1"/>
      <c r="FP1339" s="1"/>
      <c r="FQ1339" s="1"/>
      <c r="FR1339" s="1"/>
      <c r="FS1339" s="1"/>
      <c r="FT1339" s="1"/>
      <c r="FU1339" s="1"/>
      <c r="FV1339" s="1"/>
      <c r="FW1339" s="1"/>
      <c r="FX1339" s="1"/>
      <c r="FY1339" s="1"/>
      <c r="FZ1339" s="1"/>
      <c r="GA1339" s="1"/>
      <c r="GB1339" s="1"/>
      <c r="GC1339" s="1"/>
      <c r="GD1339" s="1"/>
      <c r="GE1339" s="1"/>
      <c r="GF1339" s="1"/>
      <c r="GG1339" s="1"/>
      <c r="GH1339" s="1"/>
      <c r="GI1339" s="1"/>
      <c r="GJ1339" s="1"/>
      <c r="GK1339" s="1"/>
      <c r="GL1339" s="1"/>
      <c r="GM1339" s="1"/>
      <c r="GN1339" s="1"/>
      <c r="GO1339" s="1"/>
      <c r="GP1339" s="1"/>
      <c r="GQ1339" s="1"/>
      <c r="GR1339" s="1"/>
      <c r="GS1339" s="1"/>
      <c r="GT1339" s="1"/>
      <c r="GU1339" s="1"/>
      <c r="GV1339" s="1"/>
      <c r="GW1339" s="1"/>
    </row>
    <row r="1340" spans="1:205" s="4" customFormat="1">
      <c r="A1340" s="6"/>
      <c r="B1340" s="6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2"/>
      <c r="U1340" s="2"/>
      <c r="V1340" s="90"/>
      <c r="W1340" s="167"/>
      <c r="X1340" s="145"/>
      <c r="Y1340" s="90"/>
      <c r="Z1340" s="87"/>
      <c r="AA1340" s="87"/>
      <c r="AB1340" s="2"/>
      <c r="AC1340" s="2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"/>
      <c r="EK1340" s="1"/>
      <c r="EL1340" s="1"/>
      <c r="EM1340" s="1"/>
      <c r="EN1340" s="1"/>
      <c r="EO1340" s="1"/>
      <c r="EP1340" s="1"/>
      <c r="EQ1340" s="1"/>
      <c r="ER1340" s="1"/>
      <c r="ES1340" s="1"/>
      <c r="ET1340" s="1"/>
      <c r="EU1340" s="1"/>
      <c r="EV1340" s="1"/>
      <c r="EW1340" s="1"/>
      <c r="EX1340" s="1"/>
      <c r="EY1340" s="1"/>
      <c r="EZ1340" s="1"/>
      <c r="FA1340" s="1"/>
      <c r="FB1340" s="1"/>
      <c r="FC1340" s="1"/>
      <c r="FD1340" s="1"/>
      <c r="FE1340" s="1"/>
      <c r="FF1340" s="1"/>
      <c r="FG1340" s="1"/>
      <c r="FH1340" s="1"/>
      <c r="FI1340" s="1"/>
      <c r="FJ1340" s="1"/>
      <c r="FK1340" s="1"/>
      <c r="FL1340" s="1"/>
      <c r="FM1340" s="1"/>
      <c r="FN1340" s="1"/>
      <c r="FO1340" s="1"/>
      <c r="FP1340" s="1"/>
      <c r="FQ1340" s="1"/>
      <c r="FR1340" s="1"/>
      <c r="FS1340" s="1"/>
      <c r="FT1340" s="1"/>
      <c r="FU1340" s="1"/>
      <c r="FV1340" s="1"/>
      <c r="FW1340" s="1"/>
      <c r="FX1340" s="1"/>
      <c r="FY1340" s="1"/>
      <c r="FZ1340" s="1"/>
      <c r="GA1340" s="1"/>
      <c r="GB1340" s="1"/>
      <c r="GC1340" s="1"/>
      <c r="GD1340" s="1"/>
      <c r="GE1340" s="1"/>
      <c r="GF1340" s="1"/>
      <c r="GG1340" s="1"/>
      <c r="GH1340" s="1"/>
      <c r="GI1340" s="1"/>
      <c r="GJ1340" s="1"/>
      <c r="GK1340" s="1"/>
      <c r="GL1340" s="1"/>
      <c r="GM1340" s="1"/>
      <c r="GN1340" s="1"/>
      <c r="GO1340" s="1"/>
      <c r="GP1340" s="1"/>
      <c r="GQ1340" s="1"/>
      <c r="GR1340" s="1"/>
      <c r="GS1340" s="1"/>
      <c r="GT1340" s="1"/>
      <c r="GU1340" s="1"/>
      <c r="GV1340" s="1"/>
      <c r="GW1340" s="1"/>
    </row>
    <row r="1341" spans="1:205" s="4" customFormat="1">
      <c r="A1341" s="6"/>
      <c r="B1341" s="6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2"/>
      <c r="U1341" s="2"/>
      <c r="V1341" s="90"/>
      <c r="W1341" s="167"/>
      <c r="X1341" s="145"/>
      <c r="Y1341" s="90"/>
      <c r="Z1341" s="87"/>
      <c r="AA1341" s="87"/>
      <c r="AB1341" s="2"/>
      <c r="AC1341" s="2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"/>
      <c r="EK1341" s="1"/>
      <c r="EL1341" s="1"/>
      <c r="EM1341" s="1"/>
      <c r="EN1341" s="1"/>
      <c r="EO1341" s="1"/>
      <c r="EP1341" s="1"/>
      <c r="EQ1341" s="1"/>
      <c r="ER1341" s="1"/>
      <c r="ES1341" s="1"/>
      <c r="ET1341" s="1"/>
      <c r="EU1341" s="1"/>
      <c r="EV1341" s="1"/>
      <c r="EW1341" s="1"/>
      <c r="EX1341" s="1"/>
      <c r="EY1341" s="1"/>
      <c r="EZ1341" s="1"/>
      <c r="FA1341" s="1"/>
      <c r="FB1341" s="1"/>
      <c r="FC1341" s="1"/>
      <c r="FD1341" s="1"/>
      <c r="FE1341" s="1"/>
      <c r="FF1341" s="1"/>
      <c r="FG1341" s="1"/>
      <c r="FH1341" s="1"/>
      <c r="FI1341" s="1"/>
      <c r="FJ1341" s="1"/>
      <c r="FK1341" s="1"/>
      <c r="FL1341" s="1"/>
      <c r="FM1341" s="1"/>
      <c r="FN1341" s="1"/>
      <c r="FO1341" s="1"/>
      <c r="FP1341" s="1"/>
      <c r="FQ1341" s="1"/>
      <c r="FR1341" s="1"/>
      <c r="FS1341" s="1"/>
      <c r="FT1341" s="1"/>
      <c r="FU1341" s="1"/>
      <c r="FV1341" s="1"/>
      <c r="FW1341" s="1"/>
      <c r="FX1341" s="1"/>
      <c r="FY1341" s="1"/>
      <c r="FZ1341" s="1"/>
      <c r="GA1341" s="1"/>
      <c r="GB1341" s="1"/>
      <c r="GC1341" s="1"/>
      <c r="GD1341" s="1"/>
      <c r="GE1341" s="1"/>
      <c r="GF1341" s="1"/>
      <c r="GG1341" s="1"/>
      <c r="GH1341" s="1"/>
      <c r="GI1341" s="1"/>
      <c r="GJ1341" s="1"/>
      <c r="GK1341" s="1"/>
      <c r="GL1341" s="1"/>
      <c r="GM1341" s="1"/>
      <c r="GN1341" s="1"/>
      <c r="GO1341" s="1"/>
      <c r="GP1341" s="1"/>
      <c r="GQ1341" s="1"/>
      <c r="GR1341" s="1"/>
      <c r="GS1341" s="1"/>
      <c r="GT1341" s="1"/>
      <c r="GU1341" s="1"/>
      <c r="GV1341" s="1"/>
      <c r="GW1341" s="1"/>
    </row>
    <row r="1342" spans="1:205" s="4" customFormat="1">
      <c r="A1342" s="6"/>
      <c r="B1342" s="6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2"/>
      <c r="U1342" s="2"/>
      <c r="V1342" s="90"/>
      <c r="W1342" s="167"/>
      <c r="X1342" s="145"/>
      <c r="Y1342" s="90"/>
      <c r="Z1342" s="87"/>
      <c r="AA1342" s="87"/>
      <c r="AB1342" s="2"/>
      <c r="AC1342" s="2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"/>
      <c r="EK1342" s="1"/>
      <c r="EL1342" s="1"/>
      <c r="EM1342" s="1"/>
      <c r="EN1342" s="1"/>
      <c r="EO1342" s="1"/>
      <c r="EP1342" s="1"/>
      <c r="EQ1342" s="1"/>
      <c r="ER1342" s="1"/>
      <c r="ES1342" s="1"/>
      <c r="ET1342" s="1"/>
      <c r="EU1342" s="1"/>
      <c r="EV1342" s="1"/>
      <c r="EW1342" s="1"/>
      <c r="EX1342" s="1"/>
      <c r="EY1342" s="1"/>
      <c r="EZ1342" s="1"/>
      <c r="FA1342" s="1"/>
      <c r="FB1342" s="1"/>
      <c r="FC1342" s="1"/>
      <c r="FD1342" s="1"/>
      <c r="FE1342" s="1"/>
      <c r="FF1342" s="1"/>
      <c r="FG1342" s="1"/>
      <c r="FH1342" s="1"/>
      <c r="FI1342" s="1"/>
      <c r="FJ1342" s="1"/>
      <c r="FK1342" s="1"/>
      <c r="FL1342" s="1"/>
      <c r="FM1342" s="1"/>
      <c r="FN1342" s="1"/>
      <c r="FO1342" s="1"/>
      <c r="FP1342" s="1"/>
      <c r="FQ1342" s="1"/>
      <c r="FR1342" s="1"/>
      <c r="FS1342" s="1"/>
      <c r="FT1342" s="1"/>
      <c r="FU1342" s="1"/>
      <c r="FV1342" s="1"/>
      <c r="FW1342" s="1"/>
      <c r="FX1342" s="1"/>
      <c r="FY1342" s="1"/>
      <c r="FZ1342" s="1"/>
      <c r="GA1342" s="1"/>
      <c r="GB1342" s="1"/>
      <c r="GC1342" s="1"/>
      <c r="GD1342" s="1"/>
      <c r="GE1342" s="1"/>
      <c r="GF1342" s="1"/>
      <c r="GG1342" s="1"/>
      <c r="GH1342" s="1"/>
      <c r="GI1342" s="1"/>
      <c r="GJ1342" s="1"/>
      <c r="GK1342" s="1"/>
      <c r="GL1342" s="1"/>
      <c r="GM1342" s="1"/>
      <c r="GN1342" s="1"/>
      <c r="GO1342" s="1"/>
      <c r="GP1342" s="1"/>
      <c r="GQ1342" s="1"/>
      <c r="GR1342" s="1"/>
      <c r="GS1342" s="1"/>
      <c r="GT1342" s="1"/>
      <c r="GU1342" s="1"/>
      <c r="GV1342" s="1"/>
      <c r="GW1342" s="1"/>
    </row>
    <row r="1343" spans="1:205" s="4" customFormat="1">
      <c r="A1343" s="6"/>
      <c r="B1343" s="6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2"/>
      <c r="U1343" s="2"/>
      <c r="V1343" s="90"/>
      <c r="W1343" s="167"/>
      <c r="X1343" s="145"/>
      <c r="Y1343" s="90"/>
      <c r="Z1343" s="87"/>
      <c r="AA1343" s="87"/>
      <c r="AB1343" s="2"/>
      <c r="AC1343" s="2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  <c r="EG1343" s="1"/>
      <c r="EH1343" s="1"/>
      <c r="EI1343" s="1"/>
      <c r="EJ1343" s="1"/>
      <c r="EK1343" s="1"/>
      <c r="EL1343" s="1"/>
      <c r="EM1343" s="1"/>
      <c r="EN1343" s="1"/>
      <c r="EO1343" s="1"/>
      <c r="EP1343" s="1"/>
      <c r="EQ1343" s="1"/>
      <c r="ER1343" s="1"/>
      <c r="ES1343" s="1"/>
      <c r="ET1343" s="1"/>
      <c r="EU1343" s="1"/>
      <c r="EV1343" s="1"/>
      <c r="EW1343" s="1"/>
      <c r="EX1343" s="1"/>
      <c r="EY1343" s="1"/>
      <c r="EZ1343" s="1"/>
      <c r="FA1343" s="1"/>
      <c r="FB1343" s="1"/>
      <c r="FC1343" s="1"/>
      <c r="FD1343" s="1"/>
      <c r="FE1343" s="1"/>
      <c r="FF1343" s="1"/>
      <c r="FG1343" s="1"/>
      <c r="FH1343" s="1"/>
      <c r="FI1343" s="1"/>
      <c r="FJ1343" s="1"/>
      <c r="FK1343" s="1"/>
      <c r="FL1343" s="1"/>
      <c r="FM1343" s="1"/>
      <c r="FN1343" s="1"/>
      <c r="FO1343" s="1"/>
      <c r="FP1343" s="1"/>
      <c r="FQ1343" s="1"/>
      <c r="FR1343" s="1"/>
      <c r="FS1343" s="1"/>
      <c r="FT1343" s="1"/>
      <c r="FU1343" s="1"/>
      <c r="FV1343" s="1"/>
      <c r="FW1343" s="1"/>
      <c r="FX1343" s="1"/>
      <c r="FY1343" s="1"/>
      <c r="FZ1343" s="1"/>
      <c r="GA1343" s="1"/>
      <c r="GB1343" s="1"/>
      <c r="GC1343" s="1"/>
      <c r="GD1343" s="1"/>
      <c r="GE1343" s="1"/>
      <c r="GF1343" s="1"/>
      <c r="GG1343" s="1"/>
      <c r="GH1343" s="1"/>
      <c r="GI1343" s="1"/>
      <c r="GJ1343" s="1"/>
      <c r="GK1343" s="1"/>
      <c r="GL1343" s="1"/>
      <c r="GM1343" s="1"/>
      <c r="GN1343" s="1"/>
      <c r="GO1343" s="1"/>
      <c r="GP1343" s="1"/>
      <c r="GQ1343" s="1"/>
      <c r="GR1343" s="1"/>
      <c r="GS1343" s="1"/>
      <c r="GT1343" s="1"/>
      <c r="GU1343" s="1"/>
      <c r="GV1343" s="1"/>
      <c r="GW1343" s="1"/>
    </row>
    <row r="1344" spans="1:205" s="4" customFormat="1">
      <c r="A1344" s="6"/>
      <c r="B1344" s="6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2"/>
      <c r="U1344" s="2"/>
      <c r="V1344" s="90"/>
      <c r="W1344" s="167"/>
      <c r="X1344" s="145"/>
      <c r="Y1344" s="90"/>
      <c r="Z1344" s="87"/>
      <c r="AA1344" s="87"/>
      <c r="AB1344" s="2"/>
      <c r="AC1344" s="2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  <c r="EG1344" s="1"/>
      <c r="EH1344" s="1"/>
      <c r="EI1344" s="1"/>
      <c r="EJ1344" s="1"/>
      <c r="EK1344" s="1"/>
      <c r="EL1344" s="1"/>
      <c r="EM1344" s="1"/>
      <c r="EN1344" s="1"/>
      <c r="EO1344" s="1"/>
      <c r="EP1344" s="1"/>
      <c r="EQ1344" s="1"/>
      <c r="ER1344" s="1"/>
      <c r="ES1344" s="1"/>
      <c r="ET1344" s="1"/>
      <c r="EU1344" s="1"/>
      <c r="EV1344" s="1"/>
      <c r="EW1344" s="1"/>
      <c r="EX1344" s="1"/>
      <c r="EY1344" s="1"/>
      <c r="EZ1344" s="1"/>
      <c r="FA1344" s="1"/>
      <c r="FB1344" s="1"/>
      <c r="FC1344" s="1"/>
      <c r="FD1344" s="1"/>
      <c r="FE1344" s="1"/>
      <c r="FF1344" s="1"/>
      <c r="FG1344" s="1"/>
      <c r="FH1344" s="1"/>
      <c r="FI1344" s="1"/>
      <c r="FJ1344" s="1"/>
      <c r="FK1344" s="1"/>
      <c r="FL1344" s="1"/>
      <c r="FM1344" s="1"/>
      <c r="FN1344" s="1"/>
      <c r="FO1344" s="1"/>
      <c r="FP1344" s="1"/>
      <c r="FQ1344" s="1"/>
      <c r="FR1344" s="1"/>
      <c r="FS1344" s="1"/>
      <c r="FT1344" s="1"/>
      <c r="FU1344" s="1"/>
      <c r="FV1344" s="1"/>
      <c r="FW1344" s="1"/>
      <c r="FX1344" s="1"/>
      <c r="FY1344" s="1"/>
      <c r="FZ1344" s="1"/>
      <c r="GA1344" s="1"/>
      <c r="GB1344" s="1"/>
      <c r="GC1344" s="1"/>
      <c r="GD1344" s="1"/>
      <c r="GE1344" s="1"/>
      <c r="GF1344" s="1"/>
      <c r="GG1344" s="1"/>
      <c r="GH1344" s="1"/>
      <c r="GI1344" s="1"/>
      <c r="GJ1344" s="1"/>
      <c r="GK1344" s="1"/>
      <c r="GL1344" s="1"/>
      <c r="GM1344" s="1"/>
      <c r="GN1344" s="1"/>
      <c r="GO1344" s="1"/>
      <c r="GP1344" s="1"/>
      <c r="GQ1344" s="1"/>
      <c r="GR1344" s="1"/>
      <c r="GS1344" s="1"/>
      <c r="GT1344" s="1"/>
      <c r="GU1344" s="1"/>
      <c r="GV1344" s="1"/>
      <c r="GW1344" s="1"/>
    </row>
    <row r="1345" spans="1:205" s="4" customFormat="1">
      <c r="A1345" s="6"/>
      <c r="B1345" s="6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2"/>
      <c r="U1345" s="2"/>
      <c r="V1345" s="90"/>
      <c r="W1345" s="167"/>
      <c r="X1345" s="145"/>
      <c r="Y1345" s="90"/>
      <c r="Z1345" s="87"/>
      <c r="AA1345" s="87"/>
      <c r="AB1345" s="2"/>
      <c r="AC1345" s="2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  <c r="EG1345" s="1"/>
      <c r="EH1345" s="1"/>
      <c r="EI1345" s="1"/>
      <c r="EJ1345" s="1"/>
      <c r="EK1345" s="1"/>
      <c r="EL1345" s="1"/>
      <c r="EM1345" s="1"/>
      <c r="EN1345" s="1"/>
      <c r="EO1345" s="1"/>
      <c r="EP1345" s="1"/>
      <c r="EQ1345" s="1"/>
      <c r="ER1345" s="1"/>
      <c r="ES1345" s="1"/>
      <c r="ET1345" s="1"/>
      <c r="EU1345" s="1"/>
      <c r="EV1345" s="1"/>
      <c r="EW1345" s="1"/>
      <c r="EX1345" s="1"/>
      <c r="EY1345" s="1"/>
      <c r="EZ1345" s="1"/>
      <c r="FA1345" s="1"/>
      <c r="FB1345" s="1"/>
      <c r="FC1345" s="1"/>
      <c r="FD1345" s="1"/>
      <c r="FE1345" s="1"/>
      <c r="FF1345" s="1"/>
      <c r="FG1345" s="1"/>
      <c r="FH1345" s="1"/>
      <c r="FI1345" s="1"/>
      <c r="FJ1345" s="1"/>
      <c r="FK1345" s="1"/>
      <c r="FL1345" s="1"/>
      <c r="FM1345" s="1"/>
      <c r="FN1345" s="1"/>
      <c r="FO1345" s="1"/>
      <c r="FP1345" s="1"/>
      <c r="FQ1345" s="1"/>
      <c r="FR1345" s="1"/>
      <c r="FS1345" s="1"/>
      <c r="FT1345" s="1"/>
      <c r="FU1345" s="1"/>
      <c r="FV1345" s="1"/>
      <c r="FW1345" s="1"/>
      <c r="FX1345" s="1"/>
      <c r="FY1345" s="1"/>
      <c r="FZ1345" s="1"/>
      <c r="GA1345" s="1"/>
      <c r="GB1345" s="1"/>
      <c r="GC1345" s="1"/>
      <c r="GD1345" s="1"/>
      <c r="GE1345" s="1"/>
      <c r="GF1345" s="1"/>
      <c r="GG1345" s="1"/>
      <c r="GH1345" s="1"/>
      <c r="GI1345" s="1"/>
      <c r="GJ1345" s="1"/>
      <c r="GK1345" s="1"/>
      <c r="GL1345" s="1"/>
      <c r="GM1345" s="1"/>
      <c r="GN1345" s="1"/>
      <c r="GO1345" s="1"/>
      <c r="GP1345" s="1"/>
      <c r="GQ1345" s="1"/>
      <c r="GR1345" s="1"/>
      <c r="GS1345" s="1"/>
      <c r="GT1345" s="1"/>
      <c r="GU1345" s="1"/>
      <c r="GV1345" s="1"/>
      <c r="GW1345" s="1"/>
    </row>
    <row r="1346" spans="1:205" s="4" customFormat="1">
      <c r="A1346" s="6"/>
      <c r="B1346" s="6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2"/>
      <c r="U1346" s="2"/>
      <c r="V1346" s="90"/>
      <c r="W1346" s="167"/>
      <c r="X1346" s="145"/>
      <c r="Y1346" s="90"/>
      <c r="Z1346" s="87"/>
      <c r="AA1346" s="87"/>
      <c r="AB1346" s="2"/>
      <c r="AC1346" s="2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"/>
      <c r="EK1346" s="1"/>
      <c r="EL1346" s="1"/>
      <c r="EM1346" s="1"/>
      <c r="EN1346" s="1"/>
      <c r="EO1346" s="1"/>
      <c r="EP1346" s="1"/>
      <c r="EQ1346" s="1"/>
      <c r="ER1346" s="1"/>
      <c r="ES1346" s="1"/>
      <c r="ET1346" s="1"/>
      <c r="EU1346" s="1"/>
      <c r="EV1346" s="1"/>
      <c r="EW1346" s="1"/>
      <c r="EX1346" s="1"/>
      <c r="EY1346" s="1"/>
      <c r="EZ1346" s="1"/>
      <c r="FA1346" s="1"/>
      <c r="FB1346" s="1"/>
      <c r="FC1346" s="1"/>
      <c r="FD1346" s="1"/>
      <c r="FE1346" s="1"/>
      <c r="FF1346" s="1"/>
      <c r="FG1346" s="1"/>
      <c r="FH1346" s="1"/>
      <c r="FI1346" s="1"/>
      <c r="FJ1346" s="1"/>
      <c r="FK1346" s="1"/>
      <c r="FL1346" s="1"/>
      <c r="FM1346" s="1"/>
      <c r="FN1346" s="1"/>
      <c r="FO1346" s="1"/>
      <c r="FP1346" s="1"/>
      <c r="FQ1346" s="1"/>
      <c r="FR1346" s="1"/>
      <c r="FS1346" s="1"/>
      <c r="FT1346" s="1"/>
      <c r="FU1346" s="1"/>
      <c r="FV1346" s="1"/>
      <c r="FW1346" s="1"/>
      <c r="FX1346" s="1"/>
      <c r="FY1346" s="1"/>
      <c r="FZ1346" s="1"/>
      <c r="GA1346" s="1"/>
      <c r="GB1346" s="1"/>
      <c r="GC1346" s="1"/>
      <c r="GD1346" s="1"/>
      <c r="GE1346" s="1"/>
      <c r="GF1346" s="1"/>
      <c r="GG1346" s="1"/>
      <c r="GH1346" s="1"/>
      <c r="GI1346" s="1"/>
      <c r="GJ1346" s="1"/>
      <c r="GK1346" s="1"/>
      <c r="GL1346" s="1"/>
      <c r="GM1346" s="1"/>
      <c r="GN1346" s="1"/>
      <c r="GO1346" s="1"/>
      <c r="GP1346" s="1"/>
      <c r="GQ1346" s="1"/>
      <c r="GR1346" s="1"/>
      <c r="GS1346" s="1"/>
      <c r="GT1346" s="1"/>
      <c r="GU1346" s="1"/>
      <c r="GV1346" s="1"/>
      <c r="GW1346" s="1"/>
    </row>
    <row r="1347" spans="1:205" s="4" customFormat="1">
      <c r="A1347" s="6"/>
      <c r="B1347" s="6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2"/>
      <c r="U1347" s="2"/>
      <c r="V1347" s="90"/>
      <c r="W1347" s="167"/>
      <c r="X1347" s="145"/>
      <c r="Y1347" s="90"/>
      <c r="Z1347" s="87"/>
      <c r="AA1347" s="87"/>
      <c r="AB1347" s="2"/>
      <c r="AC1347" s="2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"/>
      <c r="EK1347" s="1"/>
      <c r="EL1347" s="1"/>
      <c r="EM1347" s="1"/>
      <c r="EN1347" s="1"/>
      <c r="EO1347" s="1"/>
      <c r="EP1347" s="1"/>
      <c r="EQ1347" s="1"/>
      <c r="ER1347" s="1"/>
      <c r="ES1347" s="1"/>
      <c r="ET1347" s="1"/>
      <c r="EU1347" s="1"/>
      <c r="EV1347" s="1"/>
      <c r="EW1347" s="1"/>
      <c r="EX1347" s="1"/>
      <c r="EY1347" s="1"/>
      <c r="EZ1347" s="1"/>
      <c r="FA1347" s="1"/>
      <c r="FB1347" s="1"/>
      <c r="FC1347" s="1"/>
      <c r="FD1347" s="1"/>
      <c r="FE1347" s="1"/>
      <c r="FF1347" s="1"/>
      <c r="FG1347" s="1"/>
      <c r="FH1347" s="1"/>
      <c r="FI1347" s="1"/>
      <c r="FJ1347" s="1"/>
      <c r="FK1347" s="1"/>
      <c r="FL1347" s="1"/>
      <c r="FM1347" s="1"/>
      <c r="FN1347" s="1"/>
      <c r="FO1347" s="1"/>
      <c r="FP1347" s="1"/>
      <c r="FQ1347" s="1"/>
      <c r="FR1347" s="1"/>
      <c r="FS1347" s="1"/>
      <c r="FT1347" s="1"/>
      <c r="FU1347" s="1"/>
      <c r="FV1347" s="1"/>
      <c r="FW1347" s="1"/>
      <c r="FX1347" s="1"/>
      <c r="FY1347" s="1"/>
      <c r="FZ1347" s="1"/>
      <c r="GA1347" s="1"/>
      <c r="GB1347" s="1"/>
      <c r="GC1347" s="1"/>
      <c r="GD1347" s="1"/>
      <c r="GE1347" s="1"/>
      <c r="GF1347" s="1"/>
      <c r="GG1347" s="1"/>
      <c r="GH1347" s="1"/>
      <c r="GI1347" s="1"/>
      <c r="GJ1347" s="1"/>
      <c r="GK1347" s="1"/>
      <c r="GL1347" s="1"/>
      <c r="GM1347" s="1"/>
      <c r="GN1347" s="1"/>
      <c r="GO1347" s="1"/>
      <c r="GP1347" s="1"/>
      <c r="GQ1347" s="1"/>
      <c r="GR1347" s="1"/>
      <c r="GS1347" s="1"/>
      <c r="GT1347" s="1"/>
      <c r="GU1347" s="1"/>
      <c r="GV1347" s="1"/>
      <c r="GW1347" s="1"/>
    </row>
    <row r="1348" spans="1:205" s="4" customFormat="1">
      <c r="A1348" s="6"/>
      <c r="B1348" s="6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2"/>
      <c r="U1348" s="2"/>
      <c r="V1348" s="90"/>
      <c r="W1348" s="167"/>
      <c r="X1348" s="145"/>
      <c r="Y1348" s="90"/>
      <c r="Z1348" s="87"/>
      <c r="AA1348" s="87"/>
      <c r="AB1348" s="2"/>
      <c r="AC1348" s="2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  <c r="EG1348" s="1"/>
      <c r="EH1348" s="1"/>
      <c r="EI1348" s="1"/>
      <c r="EJ1348" s="1"/>
      <c r="EK1348" s="1"/>
      <c r="EL1348" s="1"/>
      <c r="EM1348" s="1"/>
      <c r="EN1348" s="1"/>
      <c r="EO1348" s="1"/>
      <c r="EP1348" s="1"/>
      <c r="EQ1348" s="1"/>
      <c r="ER1348" s="1"/>
      <c r="ES1348" s="1"/>
      <c r="ET1348" s="1"/>
      <c r="EU1348" s="1"/>
      <c r="EV1348" s="1"/>
      <c r="EW1348" s="1"/>
      <c r="EX1348" s="1"/>
      <c r="EY1348" s="1"/>
      <c r="EZ1348" s="1"/>
      <c r="FA1348" s="1"/>
      <c r="FB1348" s="1"/>
      <c r="FC1348" s="1"/>
      <c r="FD1348" s="1"/>
      <c r="FE1348" s="1"/>
      <c r="FF1348" s="1"/>
      <c r="FG1348" s="1"/>
      <c r="FH1348" s="1"/>
      <c r="FI1348" s="1"/>
      <c r="FJ1348" s="1"/>
      <c r="FK1348" s="1"/>
      <c r="FL1348" s="1"/>
      <c r="FM1348" s="1"/>
      <c r="FN1348" s="1"/>
      <c r="FO1348" s="1"/>
      <c r="FP1348" s="1"/>
      <c r="FQ1348" s="1"/>
      <c r="FR1348" s="1"/>
      <c r="FS1348" s="1"/>
      <c r="FT1348" s="1"/>
      <c r="FU1348" s="1"/>
      <c r="FV1348" s="1"/>
      <c r="FW1348" s="1"/>
      <c r="FX1348" s="1"/>
      <c r="FY1348" s="1"/>
      <c r="FZ1348" s="1"/>
      <c r="GA1348" s="1"/>
      <c r="GB1348" s="1"/>
      <c r="GC1348" s="1"/>
      <c r="GD1348" s="1"/>
      <c r="GE1348" s="1"/>
      <c r="GF1348" s="1"/>
      <c r="GG1348" s="1"/>
      <c r="GH1348" s="1"/>
      <c r="GI1348" s="1"/>
      <c r="GJ1348" s="1"/>
      <c r="GK1348" s="1"/>
      <c r="GL1348" s="1"/>
      <c r="GM1348" s="1"/>
      <c r="GN1348" s="1"/>
      <c r="GO1348" s="1"/>
      <c r="GP1348" s="1"/>
      <c r="GQ1348" s="1"/>
      <c r="GR1348" s="1"/>
      <c r="GS1348" s="1"/>
      <c r="GT1348" s="1"/>
      <c r="GU1348" s="1"/>
      <c r="GV1348" s="1"/>
      <c r="GW1348" s="1"/>
    </row>
    <row r="1349" spans="1:205" s="4" customFormat="1">
      <c r="A1349" s="6"/>
      <c r="B1349" s="6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2"/>
      <c r="U1349" s="2"/>
      <c r="V1349" s="90"/>
      <c r="W1349" s="167"/>
      <c r="X1349" s="145"/>
      <c r="Y1349" s="90"/>
      <c r="Z1349" s="87"/>
      <c r="AA1349" s="87"/>
      <c r="AB1349" s="2"/>
      <c r="AC1349" s="2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"/>
      <c r="EK1349" s="1"/>
      <c r="EL1349" s="1"/>
      <c r="EM1349" s="1"/>
      <c r="EN1349" s="1"/>
      <c r="EO1349" s="1"/>
      <c r="EP1349" s="1"/>
      <c r="EQ1349" s="1"/>
      <c r="ER1349" s="1"/>
      <c r="ES1349" s="1"/>
      <c r="ET1349" s="1"/>
      <c r="EU1349" s="1"/>
      <c r="EV1349" s="1"/>
      <c r="EW1349" s="1"/>
      <c r="EX1349" s="1"/>
      <c r="EY1349" s="1"/>
      <c r="EZ1349" s="1"/>
      <c r="FA1349" s="1"/>
      <c r="FB1349" s="1"/>
      <c r="FC1349" s="1"/>
      <c r="FD1349" s="1"/>
      <c r="FE1349" s="1"/>
      <c r="FF1349" s="1"/>
      <c r="FG1349" s="1"/>
      <c r="FH1349" s="1"/>
      <c r="FI1349" s="1"/>
      <c r="FJ1349" s="1"/>
      <c r="FK1349" s="1"/>
      <c r="FL1349" s="1"/>
      <c r="FM1349" s="1"/>
      <c r="FN1349" s="1"/>
      <c r="FO1349" s="1"/>
      <c r="FP1349" s="1"/>
      <c r="FQ1349" s="1"/>
      <c r="FR1349" s="1"/>
      <c r="FS1349" s="1"/>
      <c r="FT1349" s="1"/>
      <c r="FU1349" s="1"/>
      <c r="FV1349" s="1"/>
      <c r="FW1349" s="1"/>
      <c r="FX1349" s="1"/>
      <c r="FY1349" s="1"/>
      <c r="FZ1349" s="1"/>
      <c r="GA1349" s="1"/>
      <c r="GB1349" s="1"/>
      <c r="GC1349" s="1"/>
      <c r="GD1349" s="1"/>
      <c r="GE1349" s="1"/>
      <c r="GF1349" s="1"/>
      <c r="GG1349" s="1"/>
      <c r="GH1349" s="1"/>
      <c r="GI1349" s="1"/>
      <c r="GJ1349" s="1"/>
      <c r="GK1349" s="1"/>
      <c r="GL1349" s="1"/>
      <c r="GM1349" s="1"/>
      <c r="GN1349" s="1"/>
      <c r="GO1349" s="1"/>
      <c r="GP1349" s="1"/>
      <c r="GQ1349" s="1"/>
      <c r="GR1349" s="1"/>
      <c r="GS1349" s="1"/>
      <c r="GT1349" s="1"/>
      <c r="GU1349" s="1"/>
      <c r="GV1349" s="1"/>
      <c r="GW1349" s="1"/>
    </row>
    <row r="1350" spans="1:205" s="4" customFormat="1">
      <c r="A1350" s="6"/>
      <c r="B1350" s="6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2"/>
      <c r="U1350" s="2"/>
      <c r="V1350" s="90"/>
      <c r="W1350" s="167"/>
      <c r="X1350" s="145"/>
      <c r="Y1350" s="90"/>
      <c r="Z1350" s="87"/>
      <c r="AA1350" s="87"/>
      <c r="AB1350" s="2"/>
      <c r="AC1350" s="2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  <c r="EG1350" s="1"/>
      <c r="EH1350" s="1"/>
      <c r="EI1350" s="1"/>
      <c r="EJ1350" s="1"/>
      <c r="EK1350" s="1"/>
      <c r="EL1350" s="1"/>
      <c r="EM1350" s="1"/>
      <c r="EN1350" s="1"/>
      <c r="EO1350" s="1"/>
      <c r="EP1350" s="1"/>
      <c r="EQ1350" s="1"/>
      <c r="ER1350" s="1"/>
      <c r="ES1350" s="1"/>
      <c r="ET1350" s="1"/>
      <c r="EU1350" s="1"/>
      <c r="EV1350" s="1"/>
      <c r="EW1350" s="1"/>
      <c r="EX1350" s="1"/>
      <c r="EY1350" s="1"/>
      <c r="EZ1350" s="1"/>
      <c r="FA1350" s="1"/>
      <c r="FB1350" s="1"/>
      <c r="FC1350" s="1"/>
      <c r="FD1350" s="1"/>
      <c r="FE1350" s="1"/>
      <c r="FF1350" s="1"/>
      <c r="FG1350" s="1"/>
      <c r="FH1350" s="1"/>
      <c r="FI1350" s="1"/>
      <c r="FJ1350" s="1"/>
      <c r="FK1350" s="1"/>
      <c r="FL1350" s="1"/>
      <c r="FM1350" s="1"/>
      <c r="FN1350" s="1"/>
      <c r="FO1350" s="1"/>
      <c r="FP1350" s="1"/>
      <c r="FQ1350" s="1"/>
      <c r="FR1350" s="1"/>
      <c r="FS1350" s="1"/>
      <c r="FT1350" s="1"/>
      <c r="FU1350" s="1"/>
      <c r="FV1350" s="1"/>
      <c r="FW1350" s="1"/>
      <c r="FX1350" s="1"/>
      <c r="FY1350" s="1"/>
      <c r="FZ1350" s="1"/>
      <c r="GA1350" s="1"/>
      <c r="GB1350" s="1"/>
      <c r="GC1350" s="1"/>
      <c r="GD1350" s="1"/>
      <c r="GE1350" s="1"/>
      <c r="GF1350" s="1"/>
      <c r="GG1350" s="1"/>
      <c r="GH1350" s="1"/>
      <c r="GI1350" s="1"/>
      <c r="GJ1350" s="1"/>
      <c r="GK1350" s="1"/>
      <c r="GL1350" s="1"/>
      <c r="GM1350" s="1"/>
      <c r="GN1350" s="1"/>
      <c r="GO1350" s="1"/>
      <c r="GP1350" s="1"/>
      <c r="GQ1350" s="1"/>
      <c r="GR1350" s="1"/>
      <c r="GS1350" s="1"/>
      <c r="GT1350" s="1"/>
      <c r="GU1350" s="1"/>
      <c r="GV1350" s="1"/>
      <c r="GW1350" s="1"/>
    </row>
    <row r="1351" spans="1:205" s="4" customFormat="1">
      <c r="A1351" s="6"/>
      <c r="B1351" s="6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2"/>
      <c r="U1351" s="2"/>
      <c r="V1351" s="90"/>
      <c r="W1351" s="167"/>
      <c r="X1351" s="145"/>
      <c r="Y1351" s="90"/>
      <c r="Z1351" s="87"/>
      <c r="AA1351" s="87"/>
      <c r="AB1351" s="2"/>
      <c r="AC1351" s="2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  <c r="DF1351" s="1"/>
      <c r="DG1351" s="1"/>
      <c r="DH1351" s="1"/>
      <c r="DI1351" s="1"/>
      <c r="DJ1351" s="1"/>
      <c r="DK1351" s="1"/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  <c r="EA1351" s="1"/>
      <c r="EB1351" s="1"/>
      <c r="EC1351" s="1"/>
      <c r="ED1351" s="1"/>
      <c r="EE1351" s="1"/>
      <c r="EF1351" s="1"/>
      <c r="EG1351" s="1"/>
      <c r="EH1351" s="1"/>
      <c r="EI1351" s="1"/>
      <c r="EJ1351" s="1"/>
      <c r="EK1351" s="1"/>
      <c r="EL1351" s="1"/>
      <c r="EM1351" s="1"/>
      <c r="EN1351" s="1"/>
      <c r="EO1351" s="1"/>
      <c r="EP1351" s="1"/>
      <c r="EQ1351" s="1"/>
      <c r="ER1351" s="1"/>
      <c r="ES1351" s="1"/>
      <c r="ET1351" s="1"/>
      <c r="EU1351" s="1"/>
      <c r="EV1351" s="1"/>
      <c r="EW1351" s="1"/>
      <c r="EX1351" s="1"/>
      <c r="EY1351" s="1"/>
      <c r="EZ1351" s="1"/>
      <c r="FA1351" s="1"/>
      <c r="FB1351" s="1"/>
      <c r="FC1351" s="1"/>
      <c r="FD1351" s="1"/>
      <c r="FE1351" s="1"/>
      <c r="FF1351" s="1"/>
      <c r="FG1351" s="1"/>
      <c r="FH1351" s="1"/>
      <c r="FI1351" s="1"/>
      <c r="FJ1351" s="1"/>
      <c r="FK1351" s="1"/>
      <c r="FL1351" s="1"/>
      <c r="FM1351" s="1"/>
      <c r="FN1351" s="1"/>
      <c r="FO1351" s="1"/>
      <c r="FP1351" s="1"/>
      <c r="FQ1351" s="1"/>
      <c r="FR1351" s="1"/>
      <c r="FS1351" s="1"/>
      <c r="FT1351" s="1"/>
      <c r="FU1351" s="1"/>
      <c r="FV1351" s="1"/>
      <c r="FW1351" s="1"/>
      <c r="FX1351" s="1"/>
      <c r="FY1351" s="1"/>
      <c r="FZ1351" s="1"/>
      <c r="GA1351" s="1"/>
      <c r="GB1351" s="1"/>
      <c r="GC1351" s="1"/>
      <c r="GD1351" s="1"/>
      <c r="GE1351" s="1"/>
      <c r="GF1351" s="1"/>
      <c r="GG1351" s="1"/>
      <c r="GH1351" s="1"/>
      <c r="GI1351" s="1"/>
      <c r="GJ1351" s="1"/>
      <c r="GK1351" s="1"/>
      <c r="GL1351" s="1"/>
      <c r="GM1351" s="1"/>
      <c r="GN1351" s="1"/>
      <c r="GO1351" s="1"/>
      <c r="GP1351" s="1"/>
      <c r="GQ1351" s="1"/>
      <c r="GR1351" s="1"/>
      <c r="GS1351" s="1"/>
      <c r="GT1351" s="1"/>
      <c r="GU1351" s="1"/>
      <c r="GV1351" s="1"/>
      <c r="GW1351" s="1"/>
    </row>
    <row r="1352" spans="1:205" s="4" customFormat="1">
      <c r="A1352" s="6"/>
      <c r="B1352" s="6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2"/>
      <c r="U1352" s="2"/>
      <c r="V1352" s="90"/>
      <c r="W1352" s="167"/>
      <c r="X1352" s="145"/>
      <c r="Y1352" s="90"/>
      <c r="Z1352" s="87"/>
      <c r="AA1352" s="87"/>
      <c r="AB1352" s="2"/>
      <c r="AC1352" s="2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"/>
      <c r="EK1352" s="1"/>
      <c r="EL1352" s="1"/>
      <c r="EM1352" s="1"/>
      <c r="EN1352" s="1"/>
      <c r="EO1352" s="1"/>
      <c r="EP1352" s="1"/>
      <c r="EQ1352" s="1"/>
      <c r="ER1352" s="1"/>
      <c r="ES1352" s="1"/>
      <c r="ET1352" s="1"/>
      <c r="EU1352" s="1"/>
      <c r="EV1352" s="1"/>
      <c r="EW1352" s="1"/>
      <c r="EX1352" s="1"/>
      <c r="EY1352" s="1"/>
      <c r="EZ1352" s="1"/>
      <c r="FA1352" s="1"/>
      <c r="FB1352" s="1"/>
      <c r="FC1352" s="1"/>
      <c r="FD1352" s="1"/>
      <c r="FE1352" s="1"/>
      <c r="FF1352" s="1"/>
      <c r="FG1352" s="1"/>
      <c r="FH1352" s="1"/>
      <c r="FI1352" s="1"/>
      <c r="FJ1352" s="1"/>
      <c r="FK1352" s="1"/>
      <c r="FL1352" s="1"/>
      <c r="FM1352" s="1"/>
      <c r="FN1352" s="1"/>
      <c r="FO1352" s="1"/>
      <c r="FP1352" s="1"/>
      <c r="FQ1352" s="1"/>
      <c r="FR1352" s="1"/>
      <c r="FS1352" s="1"/>
      <c r="FT1352" s="1"/>
      <c r="FU1352" s="1"/>
      <c r="FV1352" s="1"/>
      <c r="FW1352" s="1"/>
      <c r="FX1352" s="1"/>
      <c r="FY1352" s="1"/>
      <c r="FZ1352" s="1"/>
      <c r="GA1352" s="1"/>
      <c r="GB1352" s="1"/>
      <c r="GC1352" s="1"/>
      <c r="GD1352" s="1"/>
      <c r="GE1352" s="1"/>
      <c r="GF1352" s="1"/>
      <c r="GG1352" s="1"/>
      <c r="GH1352" s="1"/>
      <c r="GI1352" s="1"/>
      <c r="GJ1352" s="1"/>
      <c r="GK1352" s="1"/>
      <c r="GL1352" s="1"/>
      <c r="GM1352" s="1"/>
      <c r="GN1352" s="1"/>
      <c r="GO1352" s="1"/>
      <c r="GP1352" s="1"/>
      <c r="GQ1352" s="1"/>
      <c r="GR1352" s="1"/>
      <c r="GS1352" s="1"/>
      <c r="GT1352" s="1"/>
      <c r="GU1352" s="1"/>
      <c r="GV1352" s="1"/>
      <c r="GW1352" s="1"/>
    </row>
    <row r="1353" spans="1:205" s="4" customFormat="1">
      <c r="A1353" s="6"/>
      <c r="B1353" s="6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2"/>
      <c r="U1353" s="2"/>
      <c r="V1353" s="90"/>
      <c r="W1353" s="167"/>
      <c r="X1353" s="145"/>
      <c r="Y1353" s="90"/>
      <c r="Z1353" s="87"/>
      <c r="AA1353" s="87"/>
      <c r="AB1353" s="2"/>
      <c r="AC1353" s="2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  <c r="EG1353" s="1"/>
      <c r="EH1353" s="1"/>
      <c r="EI1353" s="1"/>
      <c r="EJ1353" s="1"/>
      <c r="EK1353" s="1"/>
      <c r="EL1353" s="1"/>
      <c r="EM1353" s="1"/>
      <c r="EN1353" s="1"/>
      <c r="EO1353" s="1"/>
      <c r="EP1353" s="1"/>
      <c r="EQ1353" s="1"/>
      <c r="ER1353" s="1"/>
      <c r="ES1353" s="1"/>
      <c r="ET1353" s="1"/>
      <c r="EU1353" s="1"/>
      <c r="EV1353" s="1"/>
      <c r="EW1353" s="1"/>
      <c r="EX1353" s="1"/>
      <c r="EY1353" s="1"/>
      <c r="EZ1353" s="1"/>
      <c r="FA1353" s="1"/>
      <c r="FB1353" s="1"/>
      <c r="FC1353" s="1"/>
      <c r="FD1353" s="1"/>
      <c r="FE1353" s="1"/>
      <c r="FF1353" s="1"/>
      <c r="FG1353" s="1"/>
      <c r="FH1353" s="1"/>
      <c r="FI1353" s="1"/>
      <c r="FJ1353" s="1"/>
      <c r="FK1353" s="1"/>
      <c r="FL1353" s="1"/>
      <c r="FM1353" s="1"/>
      <c r="FN1353" s="1"/>
      <c r="FO1353" s="1"/>
      <c r="FP1353" s="1"/>
      <c r="FQ1353" s="1"/>
      <c r="FR1353" s="1"/>
      <c r="FS1353" s="1"/>
      <c r="FT1353" s="1"/>
      <c r="FU1353" s="1"/>
      <c r="FV1353" s="1"/>
      <c r="FW1353" s="1"/>
      <c r="FX1353" s="1"/>
      <c r="FY1353" s="1"/>
      <c r="FZ1353" s="1"/>
      <c r="GA1353" s="1"/>
      <c r="GB1353" s="1"/>
      <c r="GC1353" s="1"/>
      <c r="GD1353" s="1"/>
      <c r="GE1353" s="1"/>
      <c r="GF1353" s="1"/>
      <c r="GG1353" s="1"/>
      <c r="GH1353" s="1"/>
      <c r="GI1353" s="1"/>
      <c r="GJ1353" s="1"/>
      <c r="GK1353" s="1"/>
      <c r="GL1353" s="1"/>
      <c r="GM1353" s="1"/>
      <c r="GN1353" s="1"/>
      <c r="GO1353" s="1"/>
      <c r="GP1353" s="1"/>
      <c r="GQ1353" s="1"/>
      <c r="GR1353" s="1"/>
      <c r="GS1353" s="1"/>
      <c r="GT1353" s="1"/>
      <c r="GU1353" s="1"/>
      <c r="GV1353" s="1"/>
      <c r="GW1353" s="1"/>
    </row>
    <row r="1354" spans="1:205" s="4" customFormat="1">
      <c r="A1354" s="6"/>
      <c r="B1354" s="6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2"/>
      <c r="U1354" s="2"/>
      <c r="V1354" s="90"/>
      <c r="W1354" s="167"/>
      <c r="X1354" s="145"/>
      <c r="Y1354" s="90"/>
      <c r="Z1354" s="87"/>
      <c r="AA1354" s="87"/>
      <c r="AB1354" s="2"/>
      <c r="AC1354" s="2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"/>
      <c r="EK1354" s="1"/>
      <c r="EL1354" s="1"/>
      <c r="EM1354" s="1"/>
      <c r="EN1354" s="1"/>
      <c r="EO1354" s="1"/>
      <c r="EP1354" s="1"/>
      <c r="EQ1354" s="1"/>
      <c r="ER1354" s="1"/>
      <c r="ES1354" s="1"/>
      <c r="ET1354" s="1"/>
      <c r="EU1354" s="1"/>
      <c r="EV1354" s="1"/>
      <c r="EW1354" s="1"/>
      <c r="EX1354" s="1"/>
      <c r="EY1354" s="1"/>
      <c r="EZ1354" s="1"/>
      <c r="FA1354" s="1"/>
      <c r="FB1354" s="1"/>
      <c r="FC1354" s="1"/>
      <c r="FD1354" s="1"/>
      <c r="FE1354" s="1"/>
      <c r="FF1354" s="1"/>
      <c r="FG1354" s="1"/>
      <c r="FH1354" s="1"/>
      <c r="FI1354" s="1"/>
      <c r="FJ1354" s="1"/>
      <c r="FK1354" s="1"/>
      <c r="FL1354" s="1"/>
      <c r="FM1354" s="1"/>
      <c r="FN1354" s="1"/>
      <c r="FO1354" s="1"/>
      <c r="FP1354" s="1"/>
      <c r="FQ1354" s="1"/>
      <c r="FR1354" s="1"/>
      <c r="FS1354" s="1"/>
      <c r="FT1354" s="1"/>
      <c r="FU1354" s="1"/>
      <c r="FV1354" s="1"/>
      <c r="FW1354" s="1"/>
      <c r="FX1354" s="1"/>
      <c r="FY1354" s="1"/>
      <c r="FZ1354" s="1"/>
      <c r="GA1354" s="1"/>
      <c r="GB1354" s="1"/>
      <c r="GC1354" s="1"/>
      <c r="GD1354" s="1"/>
      <c r="GE1354" s="1"/>
      <c r="GF1354" s="1"/>
      <c r="GG1354" s="1"/>
      <c r="GH1354" s="1"/>
      <c r="GI1354" s="1"/>
      <c r="GJ1354" s="1"/>
      <c r="GK1354" s="1"/>
      <c r="GL1354" s="1"/>
      <c r="GM1354" s="1"/>
      <c r="GN1354" s="1"/>
      <c r="GO1354" s="1"/>
      <c r="GP1354" s="1"/>
      <c r="GQ1354" s="1"/>
      <c r="GR1354" s="1"/>
      <c r="GS1354" s="1"/>
      <c r="GT1354" s="1"/>
      <c r="GU1354" s="1"/>
      <c r="GV1354" s="1"/>
      <c r="GW1354" s="1"/>
    </row>
    <row r="1355" spans="1:205" s="4" customFormat="1">
      <c r="A1355" s="6"/>
      <c r="B1355" s="6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2"/>
      <c r="U1355" s="2"/>
      <c r="V1355" s="90"/>
      <c r="W1355" s="167"/>
      <c r="X1355" s="145"/>
      <c r="Y1355" s="90"/>
      <c r="Z1355" s="87"/>
      <c r="AA1355" s="87"/>
      <c r="AB1355" s="2"/>
      <c r="AC1355" s="2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  <c r="EG1355" s="1"/>
      <c r="EH1355" s="1"/>
      <c r="EI1355" s="1"/>
      <c r="EJ1355" s="1"/>
      <c r="EK1355" s="1"/>
      <c r="EL1355" s="1"/>
      <c r="EM1355" s="1"/>
      <c r="EN1355" s="1"/>
      <c r="EO1355" s="1"/>
      <c r="EP1355" s="1"/>
      <c r="EQ1355" s="1"/>
      <c r="ER1355" s="1"/>
      <c r="ES1355" s="1"/>
      <c r="ET1355" s="1"/>
      <c r="EU1355" s="1"/>
      <c r="EV1355" s="1"/>
      <c r="EW1355" s="1"/>
      <c r="EX1355" s="1"/>
      <c r="EY1355" s="1"/>
      <c r="EZ1355" s="1"/>
      <c r="FA1355" s="1"/>
      <c r="FB1355" s="1"/>
      <c r="FC1355" s="1"/>
      <c r="FD1355" s="1"/>
      <c r="FE1355" s="1"/>
      <c r="FF1355" s="1"/>
      <c r="FG1355" s="1"/>
      <c r="FH1355" s="1"/>
      <c r="FI1355" s="1"/>
      <c r="FJ1355" s="1"/>
      <c r="FK1355" s="1"/>
      <c r="FL1355" s="1"/>
      <c r="FM1355" s="1"/>
      <c r="FN1355" s="1"/>
      <c r="FO1355" s="1"/>
      <c r="FP1355" s="1"/>
      <c r="FQ1355" s="1"/>
      <c r="FR1355" s="1"/>
      <c r="FS1355" s="1"/>
      <c r="FT1355" s="1"/>
      <c r="FU1355" s="1"/>
      <c r="FV1355" s="1"/>
      <c r="FW1355" s="1"/>
      <c r="FX1355" s="1"/>
      <c r="FY1355" s="1"/>
      <c r="FZ1355" s="1"/>
      <c r="GA1355" s="1"/>
      <c r="GB1355" s="1"/>
      <c r="GC1355" s="1"/>
      <c r="GD1355" s="1"/>
      <c r="GE1355" s="1"/>
      <c r="GF1355" s="1"/>
      <c r="GG1355" s="1"/>
      <c r="GH1355" s="1"/>
      <c r="GI1355" s="1"/>
      <c r="GJ1355" s="1"/>
      <c r="GK1355" s="1"/>
      <c r="GL1355" s="1"/>
      <c r="GM1355" s="1"/>
      <c r="GN1355" s="1"/>
      <c r="GO1355" s="1"/>
      <c r="GP1355" s="1"/>
      <c r="GQ1355" s="1"/>
      <c r="GR1355" s="1"/>
      <c r="GS1355" s="1"/>
      <c r="GT1355" s="1"/>
      <c r="GU1355" s="1"/>
      <c r="GV1355" s="1"/>
      <c r="GW1355" s="1"/>
    </row>
    <row r="1356" spans="1:205" s="4" customFormat="1">
      <c r="A1356" s="6"/>
      <c r="B1356" s="6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2"/>
      <c r="U1356" s="2"/>
      <c r="V1356" s="90"/>
      <c r="W1356" s="167"/>
      <c r="X1356" s="145"/>
      <c r="Y1356" s="90"/>
      <c r="Z1356" s="87"/>
      <c r="AA1356" s="87"/>
      <c r="AB1356" s="2"/>
      <c r="AC1356" s="2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  <c r="EG1356" s="1"/>
      <c r="EH1356" s="1"/>
      <c r="EI1356" s="1"/>
      <c r="EJ1356" s="1"/>
      <c r="EK1356" s="1"/>
      <c r="EL1356" s="1"/>
      <c r="EM1356" s="1"/>
      <c r="EN1356" s="1"/>
      <c r="EO1356" s="1"/>
      <c r="EP1356" s="1"/>
      <c r="EQ1356" s="1"/>
      <c r="ER1356" s="1"/>
      <c r="ES1356" s="1"/>
      <c r="ET1356" s="1"/>
      <c r="EU1356" s="1"/>
      <c r="EV1356" s="1"/>
      <c r="EW1356" s="1"/>
      <c r="EX1356" s="1"/>
      <c r="EY1356" s="1"/>
      <c r="EZ1356" s="1"/>
      <c r="FA1356" s="1"/>
      <c r="FB1356" s="1"/>
      <c r="FC1356" s="1"/>
      <c r="FD1356" s="1"/>
      <c r="FE1356" s="1"/>
      <c r="FF1356" s="1"/>
      <c r="FG1356" s="1"/>
      <c r="FH1356" s="1"/>
      <c r="FI1356" s="1"/>
      <c r="FJ1356" s="1"/>
      <c r="FK1356" s="1"/>
      <c r="FL1356" s="1"/>
      <c r="FM1356" s="1"/>
      <c r="FN1356" s="1"/>
      <c r="FO1356" s="1"/>
      <c r="FP1356" s="1"/>
      <c r="FQ1356" s="1"/>
      <c r="FR1356" s="1"/>
      <c r="FS1356" s="1"/>
      <c r="FT1356" s="1"/>
      <c r="FU1356" s="1"/>
      <c r="FV1356" s="1"/>
      <c r="FW1356" s="1"/>
      <c r="FX1356" s="1"/>
      <c r="FY1356" s="1"/>
      <c r="FZ1356" s="1"/>
      <c r="GA1356" s="1"/>
      <c r="GB1356" s="1"/>
      <c r="GC1356" s="1"/>
      <c r="GD1356" s="1"/>
      <c r="GE1356" s="1"/>
      <c r="GF1356" s="1"/>
      <c r="GG1356" s="1"/>
      <c r="GH1356" s="1"/>
      <c r="GI1356" s="1"/>
      <c r="GJ1356" s="1"/>
      <c r="GK1356" s="1"/>
      <c r="GL1356" s="1"/>
      <c r="GM1356" s="1"/>
      <c r="GN1356" s="1"/>
      <c r="GO1356" s="1"/>
      <c r="GP1356" s="1"/>
      <c r="GQ1356" s="1"/>
      <c r="GR1356" s="1"/>
      <c r="GS1356" s="1"/>
      <c r="GT1356" s="1"/>
      <c r="GU1356" s="1"/>
      <c r="GV1356" s="1"/>
      <c r="GW1356" s="1"/>
    </row>
    <row r="1357" spans="1:205" s="4" customFormat="1">
      <c r="A1357" s="6"/>
      <c r="B1357" s="6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2"/>
      <c r="U1357" s="2"/>
      <c r="V1357" s="90"/>
      <c r="W1357" s="167"/>
      <c r="X1357" s="145"/>
      <c r="Y1357" s="90"/>
      <c r="Z1357" s="87"/>
      <c r="AA1357" s="87"/>
      <c r="AB1357" s="2"/>
      <c r="AC1357" s="2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"/>
      <c r="EK1357" s="1"/>
      <c r="EL1357" s="1"/>
      <c r="EM1357" s="1"/>
      <c r="EN1357" s="1"/>
      <c r="EO1357" s="1"/>
      <c r="EP1357" s="1"/>
      <c r="EQ1357" s="1"/>
      <c r="ER1357" s="1"/>
      <c r="ES1357" s="1"/>
      <c r="ET1357" s="1"/>
      <c r="EU1357" s="1"/>
      <c r="EV1357" s="1"/>
      <c r="EW1357" s="1"/>
      <c r="EX1357" s="1"/>
      <c r="EY1357" s="1"/>
      <c r="EZ1357" s="1"/>
      <c r="FA1357" s="1"/>
      <c r="FB1357" s="1"/>
      <c r="FC1357" s="1"/>
      <c r="FD1357" s="1"/>
      <c r="FE1357" s="1"/>
      <c r="FF1357" s="1"/>
      <c r="FG1357" s="1"/>
      <c r="FH1357" s="1"/>
      <c r="FI1357" s="1"/>
      <c r="FJ1357" s="1"/>
      <c r="FK1357" s="1"/>
      <c r="FL1357" s="1"/>
      <c r="FM1357" s="1"/>
      <c r="FN1357" s="1"/>
      <c r="FO1357" s="1"/>
      <c r="FP1357" s="1"/>
      <c r="FQ1357" s="1"/>
      <c r="FR1357" s="1"/>
      <c r="FS1357" s="1"/>
      <c r="FT1357" s="1"/>
      <c r="FU1357" s="1"/>
      <c r="FV1357" s="1"/>
      <c r="FW1357" s="1"/>
      <c r="FX1357" s="1"/>
      <c r="FY1357" s="1"/>
      <c r="FZ1357" s="1"/>
      <c r="GA1357" s="1"/>
      <c r="GB1357" s="1"/>
      <c r="GC1357" s="1"/>
      <c r="GD1357" s="1"/>
      <c r="GE1357" s="1"/>
      <c r="GF1357" s="1"/>
      <c r="GG1357" s="1"/>
      <c r="GH1357" s="1"/>
      <c r="GI1357" s="1"/>
      <c r="GJ1357" s="1"/>
      <c r="GK1357" s="1"/>
      <c r="GL1357" s="1"/>
      <c r="GM1357" s="1"/>
      <c r="GN1357" s="1"/>
      <c r="GO1357" s="1"/>
      <c r="GP1357" s="1"/>
      <c r="GQ1357" s="1"/>
      <c r="GR1357" s="1"/>
      <c r="GS1357" s="1"/>
      <c r="GT1357" s="1"/>
      <c r="GU1357" s="1"/>
      <c r="GV1357" s="1"/>
      <c r="GW1357" s="1"/>
    </row>
    <row r="1358" spans="1:205"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</row>
    <row r="1359" spans="1:205"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</row>
    <row r="1360" spans="1:205"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</row>
    <row r="1361" spans="1:205"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</row>
    <row r="1362" spans="1:205"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</row>
    <row r="1363" spans="1:205"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</row>
    <row r="1364" spans="1:205"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</row>
    <row r="1365" spans="1:205"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</row>
    <row r="1366" spans="1:205"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</row>
    <row r="1367" spans="1:205"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</row>
    <row r="1368" spans="1:205"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</row>
    <row r="1369" spans="1:205"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</row>
    <row r="1370" spans="1:205" s="4" customFormat="1">
      <c r="A1370" s="6"/>
      <c r="B1370" s="6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2"/>
      <c r="U1370" s="2"/>
      <c r="V1370" s="90"/>
      <c r="W1370" s="167"/>
      <c r="X1370" s="145"/>
      <c r="Y1370" s="90"/>
      <c r="Z1370" s="87"/>
      <c r="AA1370" s="87"/>
      <c r="AB1370" s="2"/>
      <c r="AC1370" s="2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"/>
      <c r="EK1370" s="1"/>
      <c r="EL1370" s="1"/>
      <c r="EM1370" s="1"/>
      <c r="EN1370" s="1"/>
      <c r="EO1370" s="1"/>
      <c r="EP1370" s="1"/>
      <c r="EQ1370" s="1"/>
      <c r="ER1370" s="1"/>
      <c r="ES1370" s="1"/>
      <c r="ET1370" s="1"/>
      <c r="EU1370" s="1"/>
      <c r="EV1370" s="1"/>
      <c r="EW1370" s="1"/>
      <c r="EX1370" s="1"/>
      <c r="EY1370" s="1"/>
      <c r="EZ1370" s="1"/>
      <c r="FA1370" s="1"/>
      <c r="FB1370" s="1"/>
      <c r="FC1370" s="1"/>
      <c r="FD1370" s="1"/>
      <c r="FE1370" s="1"/>
      <c r="FF1370" s="1"/>
      <c r="FG1370" s="1"/>
      <c r="FH1370" s="1"/>
      <c r="FI1370" s="1"/>
      <c r="FJ1370" s="1"/>
      <c r="FK1370" s="1"/>
      <c r="FL1370" s="1"/>
      <c r="FM1370" s="1"/>
      <c r="FN1370" s="1"/>
      <c r="FO1370" s="1"/>
      <c r="FP1370" s="1"/>
      <c r="FQ1370" s="1"/>
      <c r="FR1370" s="1"/>
      <c r="FS1370" s="1"/>
      <c r="FT1370" s="1"/>
      <c r="FU1370" s="1"/>
      <c r="FV1370" s="1"/>
      <c r="FW1370" s="1"/>
      <c r="FX1370" s="1"/>
      <c r="FY1370" s="1"/>
      <c r="FZ1370" s="1"/>
      <c r="GA1370" s="1"/>
      <c r="GB1370" s="1"/>
      <c r="GC1370" s="1"/>
      <c r="GD1370" s="1"/>
      <c r="GE1370" s="1"/>
      <c r="GF1370" s="1"/>
      <c r="GG1370" s="1"/>
      <c r="GH1370" s="1"/>
      <c r="GI1370" s="1"/>
      <c r="GJ1370" s="1"/>
      <c r="GK1370" s="1"/>
      <c r="GL1370" s="1"/>
      <c r="GM1370" s="1"/>
      <c r="GN1370" s="1"/>
      <c r="GO1370" s="1"/>
      <c r="GP1370" s="1"/>
      <c r="GQ1370" s="1"/>
      <c r="GR1370" s="1"/>
      <c r="GS1370" s="1"/>
      <c r="GT1370" s="1"/>
      <c r="GU1370" s="1"/>
      <c r="GV1370" s="1"/>
      <c r="GW1370" s="1"/>
    </row>
    <row r="1371" spans="1:205" s="4" customFormat="1">
      <c r="A1371" s="6"/>
      <c r="B1371" s="6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2"/>
      <c r="U1371" s="2"/>
      <c r="V1371" s="90"/>
      <c r="W1371" s="167"/>
      <c r="X1371" s="145"/>
      <c r="Y1371" s="90"/>
      <c r="Z1371" s="87"/>
      <c r="AA1371" s="87"/>
      <c r="AB1371" s="2"/>
      <c r="AC1371" s="2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  <c r="EG1371" s="1"/>
      <c r="EH1371" s="1"/>
      <c r="EI1371" s="1"/>
      <c r="EJ1371" s="1"/>
      <c r="EK1371" s="1"/>
      <c r="EL1371" s="1"/>
      <c r="EM1371" s="1"/>
      <c r="EN1371" s="1"/>
      <c r="EO1371" s="1"/>
      <c r="EP1371" s="1"/>
      <c r="EQ1371" s="1"/>
      <c r="ER1371" s="1"/>
      <c r="ES1371" s="1"/>
      <c r="ET1371" s="1"/>
      <c r="EU1371" s="1"/>
      <c r="EV1371" s="1"/>
      <c r="EW1371" s="1"/>
      <c r="EX1371" s="1"/>
      <c r="EY1371" s="1"/>
      <c r="EZ1371" s="1"/>
      <c r="FA1371" s="1"/>
      <c r="FB1371" s="1"/>
      <c r="FC1371" s="1"/>
      <c r="FD1371" s="1"/>
      <c r="FE1371" s="1"/>
      <c r="FF1371" s="1"/>
      <c r="FG1371" s="1"/>
      <c r="FH1371" s="1"/>
      <c r="FI1371" s="1"/>
      <c r="FJ1371" s="1"/>
      <c r="FK1371" s="1"/>
      <c r="FL1371" s="1"/>
      <c r="FM1371" s="1"/>
      <c r="FN1371" s="1"/>
      <c r="FO1371" s="1"/>
      <c r="FP1371" s="1"/>
      <c r="FQ1371" s="1"/>
      <c r="FR1371" s="1"/>
      <c r="FS1371" s="1"/>
      <c r="FT1371" s="1"/>
      <c r="FU1371" s="1"/>
      <c r="FV1371" s="1"/>
      <c r="FW1371" s="1"/>
      <c r="FX1371" s="1"/>
      <c r="FY1371" s="1"/>
      <c r="FZ1371" s="1"/>
      <c r="GA1371" s="1"/>
      <c r="GB1371" s="1"/>
      <c r="GC1371" s="1"/>
      <c r="GD1371" s="1"/>
      <c r="GE1371" s="1"/>
      <c r="GF1371" s="1"/>
      <c r="GG1371" s="1"/>
      <c r="GH1371" s="1"/>
      <c r="GI1371" s="1"/>
      <c r="GJ1371" s="1"/>
      <c r="GK1371" s="1"/>
      <c r="GL1371" s="1"/>
      <c r="GM1371" s="1"/>
      <c r="GN1371" s="1"/>
      <c r="GO1371" s="1"/>
      <c r="GP1371" s="1"/>
      <c r="GQ1371" s="1"/>
      <c r="GR1371" s="1"/>
      <c r="GS1371" s="1"/>
      <c r="GT1371" s="1"/>
      <c r="GU1371" s="1"/>
      <c r="GV1371" s="1"/>
      <c r="GW1371" s="1"/>
    </row>
    <row r="1372" spans="1:205" s="4" customFormat="1">
      <c r="A1372" s="6"/>
      <c r="B1372" s="6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2"/>
      <c r="U1372" s="2"/>
      <c r="V1372" s="90"/>
      <c r="W1372" s="167"/>
      <c r="X1372" s="145"/>
      <c r="Y1372" s="90"/>
      <c r="Z1372" s="87"/>
      <c r="AA1372" s="87"/>
      <c r="AB1372" s="2"/>
      <c r="AC1372" s="2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  <c r="EG1372" s="1"/>
      <c r="EH1372" s="1"/>
      <c r="EI1372" s="1"/>
      <c r="EJ1372" s="1"/>
      <c r="EK1372" s="1"/>
      <c r="EL1372" s="1"/>
      <c r="EM1372" s="1"/>
      <c r="EN1372" s="1"/>
      <c r="EO1372" s="1"/>
      <c r="EP1372" s="1"/>
      <c r="EQ1372" s="1"/>
      <c r="ER1372" s="1"/>
      <c r="ES1372" s="1"/>
      <c r="ET1372" s="1"/>
      <c r="EU1372" s="1"/>
      <c r="EV1372" s="1"/>
      <c r="EW1372" s="1"/>
      <c r="EX1372" s="1"/>
      <c r="EY1372" s="1"/>
      <c r="EZ1372" s="1"/>
      <c r="FA1372" s="1"/>
      <c r="FB1372" s="1"/>
      <c r="FC1372" s="1"/>
      <c r="FD1372" s="1"/>
      <c r="FE1372" s="1"/>
      <c r="FF1372" s="1"/>
      <c r="FG1372" s="1"/>
      <c r="FH1372" s="1"/>
      <c r="FI1372" s="1"/>
      <c r="FJ1372" s="1"/>
      <c r="FK1372" s="1"/>
      <c r="FL1372" s="1"/>
      <c r="FM1372" s="1"/>
      <c r="FN1372" s="1"/>
      <c r="FO1372" s="1"/>
      <c r="FP1372" s="1"/>
      <c r="FQ1372" s="1"/>
      <c r="FR1372" s="1"/>
      <c r="FS1372" s="1"/>
      <c r="FT1372" s="1"/>
      <c r="FU1372" s="1"/>
      <c r="FV1372" s="1"/>
      <c r="FW1372" s="1"/>
      <c r="FX1372" s="1"/>
      <c r="FY1372" s="1"/>
      <c r="FZ1372" s="1"/>
      <c r="GA1372" s="1"/>
      <c r="GB1372" s="1"/>
      <c r="GC1372" s="1"/>
      <c r="GD1372" s="1"/>
      <c r="GE1372" s="1"/>
      <c r="GF1372" s="1"/>
      <c r="GG1372" s="1"/>
      <c r="GH1372" s="1"/>
      <c r="GI1372" s="1"/>
      <c r="GJ1372" s="1"/>
      <c r="GK1372" s="1"/>
      <c r="GL1372" s="1"/>
      <c r="GM1372" s="1"/>
      <c r="GN1372" s="1"/>
      <c r="GO1372" s="1"/>
      <c r="GP1372" s="1"/>
      <c r="GQ1372" s="1"/>
      <c r="GR1372" s="1"/>
      <c r="GS1372" s="1"/>
      <c r="GT1372" s="1"/>
      <c r="GU1372" s="1"/>
      <c r="GV1372" s="1"/>
      <c r="GW1372" s="1"/>
    </row>
    <row r="1373" spans="1:205" s="4" customFormat="1">
      <c r="A1373" s="6"/>
      <c r="B1373" s="6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2"/>
      <c r="U1373" s="2"/>
      <c r="V1373" s="90"/>
      <c r="W1373" s="167"/>
      <c r="X1373" s="145"/>
      <c r="Y1373" s="90"/>
      <c r="Z1373" s="87"/>
      <c r="AA1373" s="87"/>
      <c r="AB1373" s="2"/>
      <c r="AC1373" s="2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  <c r="EG1373" s="1"/>
      <c r="EH1373" s="1"/>
      <c r="EI1373" s="1"/>
      <c r="EJ1373" s="1"/>
      <c r="EK1373" s="1"/>
      <c r="EL1373" s="1"/>
      <c r="EM1373" s="1"/>
      <c r="EN1373" s="1"/>
      <c r="EO1373" s="1"/>
      <c r="EP1373" s="1"/>
      <c r="EQ1373" s="1"/>
      <c r="ER1373" s="1"/>
      <c r="ES1373" s="1"/>
      <c r="ET1373" s="1"/>
      <c r="EU1373" s="1"/>
      <c r="EV1373" s="1"/>
      <c r="EW1373" s="1"/>
      <c r="EX1373" s="1"/>
      <c r="EY1373" s="1"/>
      <c r="EZ1373" s="1"/>
      <c r="FA1373" s="1"/>
      <c r="FB1373" s="1"/>
      <c r="FC1373" s="1"/>
      <c r="FD1373" s="1"/>
      <c r="FE1373" s="1"/>
      <c r="FF1373" s="1"/>
      <c r="FG1373" s="1"/>
      <c r="FH1373" s="1"/>
      <c r="FI1373" s="1"/>
      <c r="FJ1373" s="1"/>
      <c r="FK1373" s="1"/>
      <c r="FL1373" s="1"/>
      <c r="FM1373" s="1"/>
      <c r="FN1373" s="1"/>
      <c r="FO1373" s="1"/>
      <c r="FP1373" s="1"/>
      <c r="FQ1373" s="1"/>
      <c r="FR1373" s="1"/>
      <c r="FS1373" s="1"/>
      <c r="FT1373" s="1"/>
      <c r="FU1373" s="1"/>
      <c r="FV1373" s="1"/>
      <c r="FW1373" s="1"/>
      <c r="FX1373" s="1"/>
      <c r="FY1373" s="1"/>
      <c r="FZ1373" s="1"/>
      <c r="GA1373" s="1"/>
      <c r="GB1373" s="1"/>
      <c r="GC1373" s="1"/>
      <c r="GD1373" s="1"/>
      <c r="GE1373" s="1"/>
      <c r="GF1373" s="1"/>
      <c r="GG1373" s="1"/>
      <c r="GH1373" s="1"/>
      <c r="GI1373" s="1"/>
      <c r="GJ1373" s="1"/>
      <c r="GK1373" s="1"/>
      <c r="GL1373" s="1"/>
      <c r="GM1373" s="1"/>
      <c r="GN1373" s="1"/>
      <c r="GO1373" s="1"/>
      <c r="GP1373" s="1"/>
      <c r="GQ1373" s="1"/>
      <c r="GR1373" s="1"/>
      <c r="GS1373" s="1"/>
      <c r="GT1373" s="1"/>
      <c r="GU1373" s="1"/>
      <c r="GV1373" s="1"/>
      <c r="GW1373" s="1"/>
    </row>
    <row r="1374" spans="1:205" s="4" customFormat="1">
      <c r="A1374" s="6"/>
      <c r="B1374" s="6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2"/>
      <c r="U1374" s="2"/>
      <c r="V1374" s="90"/>
      <c r="W1374" s="167"/>
      <c r="X1374" s="145"/>
      <c r="Y1374" s="90"/>
      <c r="Z1374" s="87"/>
      <c r="AA1374" s="87"/>
      <c r="AB1374" s="2"/>
      <c r="AC1374" s="2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  <c r="DF1374" s="1"/>
      <c r="DG1374" s="1"/>
      <c r="DH1374" s="1"/>
      <c r="DI1374" s="1"/>
      <c r="DJ1374" s="1"/>
      <c r="DK1374" s="1"/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  <c r="EA1374" s="1"/>
      <c r="EB1374" s="1"/>
      <c r="EC1374" s="1"/>
      <c r="ED1374" s="1"/>
      <c r="EE1374" s="1"/>
      <c r="EF1374" s="1"/>
      <c r="EG1374" s="1"/>
      <c r="EH1374" s="1"/>
      <c r="EI1374" s="1"/>
      <c r="EJ1374" s="1"/>
      <c r="EK1374" s="1"/>
      <c r="EL1374" s="1"/>
      <c r="EM1374" s="1"/>
      <c r="EN1374" s="1"/>
      <c r="EO1374" s="1"/>
      <c r="EP1374" s="1"/>
      <c r="EQ1374" s="1"/>
      <c r="ER1374" s="1"/>
      <c r="ES1374" s="1"/>
      <c r="ET1374" s="1"/>
      <c r="EU1374" s="1"/>
      <c r="EV1374" s="1"/>
      <c r="EW1374" s="1"/>
      <c r="EX1374" s="1"/>
      <c r="EY1374" s="1"/>
      <c r="EZ1374" s="1"/>
      <c r="FA1374" s="1"/>
      <c r="FB1374" s="1"/>
      <c r="FC1374" s="1"/>
      <c r="FD1374" s="1"/>
      <c r="FE1374" s="1"/>
      <c r="FF1374" s="1"/>
      <c r="FG1374" s="1"/>
      <c r="FH1374" s="1"/>
      <c r="FI1374" s="1"/>
      <c r="FJ1374" s="1"/>
      <c r="FK1374" s="1"/>
      <c r="FL1374" s="1"/>
      <c r="FM1374" s="1"/>
      <c r="FN1374" s="1"/>
      <c r="FO1374" s="1"/>
      <c r="FP1374" s="1"/>
      <c r="FQ1374" s="1"/>
      <c r="FR1374" s="1"/>
      <c r="FS1374" s="1"/>
      <c r="FT1374" s="1"/>
      <c r="FU1374" s="1"/>
      <c r="FV1374" s="1"/>
      <c r="FW1374" s="1"/>
      <c r="FX1374" s="1"/>
      <c r="FY1374" s="1"/>
      <c r="FZ1374" s="1"/>
      <c r="GA1374" s="1"/>
      <c r="GB1374" s="1"/>
      <c r="GC1374" s="1"/>
      <c r="GD1374" s="1"/>
      <c r="GE1374" s="1"/>
      <c r="GF1374" s="1"/>
      <c r="GG1374" s="1"/>
      <c r="GH1374" s="1"/>
      <c r="GI1374" s="1"/>
      <c r="GJ1374" s="1"/>
      <c r="GK1374" s="1"/>
      <c r="GL1374" s="1"/>
      <c r="GM1374" s="1"/>
      <c r="GN1374" s="1"/>
      <c r="GO1374" s="1"/>
      <c r="GP1374" s="1"/>
      <c r="GQ1374" s="1"/>
      <c r="GR1374" s="1"/>
      <c r="GS1374" s="1"/>
      <c r="GT1374" s="1"/>
      <c r="GU1374" s="1"/>
      <c r="GV1374" s="1"/>
      <c r="GW1374" s="1"/>
    </row>
    <row r="1375" spans="1:205" s="4" customFormat="1">
      <c r="A1375" s="6"/>
      <c r="B1375" s="6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2"/>
      <c r="U1375" s="2"/>
      <c r="V1375" s="90"/>
      <c r="W1375" s="167"/>
      <c r="X1375" s="145"/>
      <c r="Y1375" s="90"/>
      <c r="Z1375" s="87"/>
      <c r="AA1375" s="87"/>
      <c r="AB1375" s="2"/>
      <c r="AC1375" s="2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  <c r="DF1375" s="1"/>
      <c r="DG1375" s="1"/>
      <c r="DH1375" s="1"/>
      <c r="DI1375" s="1"/>
      <c r="DJ1375" s="1"/>
      <c r="DK1375" s="1"/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  <c r="EA1375" s="1"/>
      <c r="EB1375" s="1"/>
      <c r="EC1375" s="1"/>
      <c r="ED1375" s="1"/>
      <c r="EE1375" s="1"/>
      <c r="EF1375" s="1"/>
      <c r="EG1375" s="1"/>
      <c r="EH1375" s="1"/>
      <c r="EI1375" s="1"/>
      <c r="EJ1375" s="1"/>
      <c r="EK1375" s="1"/>
      <c r="EL1375" s="1"/>
      <c r="EM1375" s="1"/>
      <c r="EN1375" s="1"/>
      <c r="EO1375" s="1"/>
      <c r="EP1375" s="1"/>
      <c r="EQ1375" s="1"/>
      <c r="ER1375" s="1"/>
      <c r="ES1375" s="1"/>
      <c r="ET1375" s="1"/>
      <c r="EU1375" s="1"/>
      <c r="EV1375" s="1"/>
      <c r="EW1375" s="1"/>
      <c r="EX1375" s="1"/>
      <c r="EY1375" s="1"/>
      <c r="EZ1375" s="1"/>
      <c r="FA1375" s="1"/>
      <c r="FB1375" s="1"/>
      <c r="FC1375" s="1"/>
      <c r="FD1375" s="1"/>
      <c r="FE1375" s="1"/>
      <c r="FF1375" s="1"/>
      <c r="FG1375" s="1"/>
      <c r="FH1375" s="1"/>
      <c r="FI1375" s="1"/>
      <c r="FJ1375" s="1"/>
      <c r="FK1375" s="1"/>
      <c r="FL1375" s="1"/>
      <c r="FM1375" s="1"/>
      <c r="FN1375" s="1"/>
      <c r="FO1375" s="1"/>
      <c r="FP1375" s="1"/>
      <c r="FQ1375" s="1"/>
      <c r="FR1375" s="1"/>
      <c r="FS1375" s="1"/>
      <c r="FT1375" s="1"/>
      <c r="FU1375" s="1"/>
      <c r="FV1375" s="1"/>
      <c r="FW1375" s="1"/>
      <c r="FX1375" s="1"/>
      <c r="FY1375" s="1"/>
      <c r="FZ1375" s="1"/>
      <c r="GA1375" s="1"/>
      <c r="GB1375" s="1"/>
      <c r="GC1375" s="1"/>
      <c r="GD1375" s="1"/>
      <c r="GE1375" s="1"/>
      <c r="GF1375" s="1"/>
      <c r="GG1375" s="1"/>
      <c r="GH1375" s="1"/>
      <c r="GI1375" s="1"/>
      <c r="GJ1375" s="1"/>
      <c r="GK1375" s="1"/>
      <c r="GL1375" s="1"/>
      <c r="GM1375" s="1"/>
      <c r="GN1375" s="1"/>
      <c r="GO1375" s="1"/>
      <c r="GP1375" s="1"/>
      <c r="GQ1375" s="1"/>
      <c r="GR1375" s="1"/>
      <c r="GS1375" s="1"/>
      <c r="GT1375" s="1"/>
      <c r="GU1375" s="1"/>
      <c r="GV1375" s="1"/>
      <c r="GW1375" s="1"/>
    </row>
    <row r="1376" spans="1:205" s="4" customFormat="1">
      <c r="A1376" s="6"/>
      <c r="B1376" s="6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2"/>
      <c r="U1376" s="2"/>
      <c r="V1376" s="90"/>
      <c r="W1376" s="167"/>
      <c r="X1376" s="145"/>
      <c r="Y1376" s="90"/>
      <c r="Z1376" s="87"/>
      <c r="AA1376" s="87"/>
      <c r="AB1376" s="2"/>
      <c r="AC1376" s="2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  <c r="EG1376" s="1"/>
      <c r="EH1376" s="1"/>
      <c r="EI1376" s="1"/>
      <c r="EJ1376" s="1"/>
      <c r="EK1376" s="1"/>
      <c r="EL1376" s="1"/>
      <c r="EM1376" s="1"/>
      <c r="EN1376" s="1"/>
      <c r="EO1376" s="1"/>
      <c r="EP1376" s="1"/>
      <c r="EQ1376" s="1"/>
      <c r="ER1376" s="1"/>
      <c r="ES1376" s="1"/>
      <c r="ET1376" s="1"/>
      <c r="EU1376" s="1"/>
      <c r="EV1376" s="1"/>
      <c r="EW1376" s="1"/>
      <c r="EX1376" s="1"/>
      <c r="EY1376" s="1"/>
      <c r="EZ1376" s="1"/>
      <c r="FA1376" s="1"/>
      <c r="FB1376" s="1"/>
      <c r="FC1376" s="1"/>
      <c r="FD1376" s="1"/>
      <c r="FE1376" s="1"/>
      <c r="FF1376" s="1"/>
      <c r="FG1376" s="1"/>
      <c r="FH1376" s="1"/>
      <c r="FI1376" s="1"/>
      <c r="FJ1376" s="1"/>
      <c r="FK1376" s="1"/>
      <c r="FL1376" s="1"/>
      <c r="FM1376" s="1"/>
      <c r="FN1376" s="1"/>
      <c r="FO1376" s="1"/>
      <c r="FP1376" s="1"/>
      <c r="FQ1376" s="1"/>
      <c r="FR1376" s="1"/>
      <c r="FS1376" s="1"/>
      <c r="FT1376" s="1"/>
      <c r="FU1376" s="1"/>
      <c r="FV1376" s="1"/>
      <c r="FW1376" s="1"/>
      <c r="FX1376" s="1"/>
      <c r="FY1376" s="1"/>
      <c r="FZ1376" s="1"/>
      <c r="GA1376" s="1"/>
      <c r="GB1376" s="1"/>
      <c r="GC1376" s="1"/>
      <c r="GD1376" s="1"/>
      <c r="GE1376" s="1"/>
      <c r="GF1376" s="1"/>
      <c r="GG1376" s="1"/>
      <c r="GH1376" s="1"/>
      <c r="GI1376" s="1"/>
      <c r="GJ1376" s="1"/>
      <c r="GK1376" s="1"/>
      <c r="GL1376" s="1"/>
      <c r="GM1376" s="1"/>
      <c r="GN1376" s="1"/>
      <c r="GO1376" s="1"/>
      <c r="GP1376" s="1"/>
      <c r="GQ1376" s="1"/>
      <c r="GR1376" s="1"/>
      <c r="GS1376" s="1"/>
      <c r="GT1376" s="1"/>
      <c r="GU1376" s="1"/>
      <c r="GV1376" s="1"/>
      <c r="GW1376" s="1"/>
    </row>
    <row r="1377" spans="1:205" s="4" customFormat="1">
      <c r="A1377" s="6"/>
      <c r="B1377" s="6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2"/>
      <c r="U1377" s="2"/>
      <c r="V1377" s="90"/>
      <c r="W1377" s="167"/>
      <c r="X1377" s="145"/>
      <c r="Y1377" s="90"/>
      <c r="Z1377" s="87"/>
      <c r="AA1377" s="87"/>
      <c r="AB1377" s="2"/>
      <c r="AC1377" s="2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  <c r="EG1377" s="1"/>
      <c r="EH1377" s="1"/>
      <c r="EI1377" s="1"/>
      <c r="EJ1377" s="1"/>
      <c r="EK1377" s="1"/>
      <c r="EL1377" s="1"/>
      <c r="EM1377" s="1"/>
      <c r="EN1377" s="1"/>
      <c r="EO1377" s="1"/>
      <c r="EP1377" s="1"/>
      <c r="EQ1377" s="1"/>
      <c r="ER1377" s="1"/>
      <c r="ES1377" s="1"/>
      <c r="ET1377" s="1"/>
      <c r="EU1377" s="1"/>
      <c r="EV1377" s="1"/>
      <c r="EW1377" s="1"/>
      <c r="EX1377" s="1"/>
      <c r="EY1377" s="1"/>
      <c r="EZ1377" s="1"/>
      <c r="FA1377" s="1"/>
      <c r="FB1377" s="1"/>
      <c r="FC1377" s="1"/>
      <c r="FD1377" s="1"/>
      <c r="FE1377" s="1"/>
      <c r="FF1377" s="1"/>
      <c r="FG1377" s="1"/>
      <c r="FH1377" s="1"/>
      <c r="FI1377" s="1"/>
      <c r="FJ1377" s="1"/>
      <c r="FK1377" s="1"/>
      <c r="FL1377" s="1"/>
      <c r="FM1377" s="1"/>
      <c r="FN1377" s="1"/>
      <c r="FO1377" s="1"/>
      <c r="FP1377" s="1"/>
      <c r="FQ1377" s="1"/>
      <c r="FR1377" s="1"/>
      <c r="FS1377" s="1"/>
      <c r="FT1377" s="1"/>
      <c r="FU1377" s="1"/>
      <c r="FV1377" s="1"/>
      <c r="FW1377" s="1"/>
      <c r="FX1377" s="1"/>
      <c r="FY1377" s="1"/>
      <c r="FZ1377" s="1"/>
      <c r="GA1377" s="1"/>
      <c r="GB1377" s="1"/>
      <c r="GC1377" s="1"/>
      <c r="GD1377" s="1"/>
      <c r="GE1377" s="1"/>
      <c r="GF1377" s="1"/>
      <c r="GG1377" s="1"/>
      <c r="GH1377" s="1"/>
      <c r="GI1377" s="1"/>
      <c r="GJ1377" s="1"/>
      <c r="GK1377" s="1"/>
      <c r="GL1377" s="1"/>
      <c r="GM1377" s="1"/>
      <c r="GN1377" s="1"/>
      <c r="GO1377" s="1"/>
      <c r="GP1377" s="1"/>
      <c r="GQ1377" s="1"/>
      <c r="GR1377" s="1"/>
      <c r="GS1377" s="1"/>
      <c r="GT1377" s="1"/>
      <c r="GU1377" s="1"/>
      <c r="GV1377" s="1"/>
      <c r="GW1377" s="1"/>
    </row>
    <row r="1378" spans="1:205" s="4" customFormat="1">
      <c r="A1378" s="6"/>
      <c r="B1378" s="6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2"/>
      <c r="U1378" s="2"/>
      <c r="V1378" s="90"/>
      <c r="W1378" s="167"/>
      <c r="X1378" s="145"/>
      <c r="Y1378" s="90"/>
      <c r="Z1378" s="87"/>
      <c r="AA1378" s="87"/>
      <c r="AB1378" s="2"/>
      <c r="AC1378" s="2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1"/>
      <c r="DD1378" s="1"/>
      <c r="DE1378" s="1"/>
      <c r="DF1378" s="1"/>
      <c r="DG1378" s="1"/>
      <c r="DH1378" s="1"/>
      <c r="DI1378" s="1"/>
      <c r="DJ1378" s="1"/>
      <c r="DK1378" s="1"/>
      <c r="DL1378" s="1"/>
      <c r="DM1378" s="1"/>
      <c r="DN1378" s="1"/>
      <c r="DO1378" s="1"/>
      <c r="DP1378" s="1"/>
      <c r="DQ1378" s="1"/>
      <c r="DR1378" s="1"/>
      <c r="DS1378" s="1"/>
      <c r="DT1378" s="1"/>
      <c r="DU1378" s="1"/>
      <c r="DV1378" s="1"/>
      <c r="DW1378" s="1"/>
      <c r="DX1378" s="1"/>
      <c r="DY1378" s="1"/>
      <c r="DZ1378" s="1"/>
      <c r="EA1378" s="1"/>
      <c r="EB1378" s="1"/>
      <c r="EC1378" s="1"/>
      <c r="ED1378" s="1"/>
      <c r="EE1378" s="1"/>
      <c r="EF1378" s="1"/>
      <c r="EG1378" s="1"/>
      <c r="EH1378" s="1"/>
      <c r="EI1378" s="1"/>
      <c r="EJ1378" s="1"/>
      <c r="EK1378" s="1"/>
      <c r="EL1378" s="1"/>
      <c r="EM1378" s="1"/>
      <c r="EN1378" s="1"/>
      <c r="EO1378" s="1"/>
      <c r="EP1378" s="1"/>
      <c r="EQ1378" s="1"/>
      <c r="ER1378" s="1"/>
      <c r="ES1378" s="1"/>
      <c r="ET1378" s="1"/>
      <c r="EU1378" s="1"/>
      <c r="EV1378" s="1"/>
      <c r="EW1378" s="1"/>
      <c r="EX1378" s="1"/>
      <c r="EY1378" s="1"/>
      <c r="EZ1378" s="1"/>
      <c r="FA1378" s="1"/>
      <c r="FB1378" s="1"/>
      <c r="FC1378" s="1"/>
      <c r="FD1378" s="1"/>
      <c r="FE1378" s="1"/>
      <c r="FF1378" s="1"/>
      <c r="FG1378" s="1"/>
      <c r="FH1378" s="1"/>
      <c r="FI1378" s="1"/>
      <c r="FJ1378" s="1"/>
      <c r="FK1378" s="1"/>
      <c r="FL1378" s="1"/>
      <c r="FM1378" s="1"/>
      <c r="FN1378" s="1"/>
      <c r="FO1378" s="1"/>
      <c r="FP1378" s="1"/>
      <c r="FQ1378" s="1"/>
      <c r="FR1378" s="1"/>
      <c r="FS1378" s="1"/>
      <c r="FT1378" s="1"/>
      <c r="FU1378" s="1"/>
      <c r="FV1378" s="1"/>
      <c r="FW1378" s="1"/>
      <c r="FX1378" s="1"/>
      <c r="FY1378" s="1"/>
      <c r="FZ1378" s="1"/>
      <c r="GA1378" s="1"/>
      <c r="GB1378" s="1"/>
      <c r="GC1378" s="1"/>
      <c r="GD1378" s="1"/>
      <c r="GE1378" s="1"/>
      <c r="GF1378" s="1"/>
      <c r="GG1378" s="1"/>
      <c r="GH1378" s="1"/>
      <c r="GI1378" s="1"/>
      <c r="GJ1378" s="1"/>
      <c r="GK1378" s="1"/>
      <c r="GL1378" s="1"/>
      <c r="GM1378" s="1"/>
      <c r="GN1378" s="1"/>
      <c r="GO1378" s="1"/>
      <c r="GP1378" s="1"/>
      <c r="GQ1378" s="1"/>
      <c r="GR1378" s="1"/>
      <c r="GS1378" s="1"/>
      <c r="GT1378" s="1"/>
      <c r="GU1378" s="1"/>
      <c r="GV1378" s="1"/>
      <c r="GW1378" s="1"/>
    </row>
    <row r="1379" spans="1:205" s="4" customFormat="1">
      <c r="A1379" s="6"/>
      <c r="B1379" s="6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2"/>
      <c r="U1379" s="2"/>
      <c r="V1379" s="90"/>
      <c r="W1379" s="167"/>
      <c r="X1379" s="145"/>
      <c r="Y1379" s="90"/>
      <c r="Z1379" s="87"/>
      <c r="AA1379" s="87"/>
      <c r="AB1379" s="2"/>
      <c r="AC1379" s="2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1"/>
      <c r="DD1379" s="1"/>
      <c r="DE1379" s="1"/>
      <c r="DF1379" s="1"/>
      <c r="DG1379" s="1"/>
      <c r="DH1379" s="1"/>
      <c r="DI1379" s="1"/>
      <c r="DJ1379" s="1"/>
      <c r="DK1379" s="1"/>
      <c r="DL1379" s="1"/>
      <c r="DM1379" s="1"/>
      <c r="DN1379" s="1"/>
      <c r="DO1379" s="1"/>
      <c r="DP1379" s="1"/>
      <c r="DQ1379" s="1"/>
      <c r="DR1379" s="1"/>
      <c r="DS1379" s="1"/>
      <c r="DT1379" s="1"/>
      <c r="DU1379" s="1"/>
      <c r="DV1379" s="1"/>
      <c r="DW1379" s="1"/>
      <c r="DX1379" s="1"/>
      <c r="DY1379" s="1"/>
      <c r="DZ1379" s="1"/>
      <c r="EA1379" s="1"/>
      <c r="EB1379" s="1"/>
      <c r="EC1379" s="1"/>
      <c r="ED1379" s="1"/>
      <c r="EE1379" s="1"/>
      <c r="EF1379" s="1"/>
      <c r="EG1379" s="1"/>
      <c r="EH1379" s="1"/>
      <c r="EI1379" s="1"/>
      <c r="EJ1379" s="1"/>
      <c r="EK1379" s="1"/>
      <c r="EL1379" s="1"/>
      <c r="EM1379" s="1"/>
      <c r="EN1379" s="1"/>
      <c r="EO1379" s="1"/>
      <c r="EP1379" s="1"/>
      <c r="EQ1379" s="1"/>
      <c r="ER1379" s="1"/>
      <c r="ES1379" s="1"/>
      <c r="ET1379" s="1"/>
      <c r="EU1379" s="1"/>
      <c r="EV1379" s="1"/>
      <c r="EW1379" s="1"/>
      <c r="EX1379" s="1"/>
      <c r="EY1379" s="1"/>
      <c r="EZ1379" s="1"/>
      <c r="FA1379" s="1"/>
      <c r="FB1379" s="1"/>
      <c r="FC1379" s="1"/>
      <c r="FD1379" s="1"/>
      <c r="FE1379" s="1"/>
      <c r="FF1379" s="1"/>
      <c r="FG1379" s="1"/>
      <c r="FH1379" s="1"/>
      <c r="FI1379" s="1"/>
      <c r="FJ1379" s="1"/>
      <c r="FK1379" s="1"/>
      <c r="FL1379" s="1"/>
      <c r="FM1379" s="1"/>
      <c r="FN1379" s="1"/>
      <c r="FO1379" s="1"/>
      <c r="FP1379" s="1"/>
      <c r="FQ1379" s="1"/>
      <c r="FR1379" s="1"/>
      <c r="FS1379" s="1"/>
      <c r="FT1379" s="1"/>
      <c r="FU1379" s="1"/>
      <c r="FV1379" s="1"/>
      <c r="FW1379" s="1"/>
      <c r="FX1379" s="1"/>
      <c r="FY1379" s="1"/>
      <c r="FZ1379" s="1"/>
      <c r="GA1379" s="1"/>
      <c r="GB1379" s="1"/>
      <c r="GC1379" s="1"/>
      <c r="GD1379" s="1"/>
      <c r="GE1379" s="1"/>
      <c r="GF1379" s="1"/>
      <c r="GG1379" s="1"/>
      <c r="GH1379" s="1"/>
      <c r="GI1379" s="1"/>
      <c r="GJ1379" s="1"/>
      <c r="GK1379" s="1"/>
      <c r="GL1379" s="1"/>
      <c r="GM1379" s="1"/>
      <c r="GN1379" s="1"/>
      <c r="GO1379" s="1"/>
      <c r="GP1379" s="1"/>
      <c r="GQ1379" s="1"/>
      <c r="GR1379" s="1"/>
      <c r="GS1379" s="1"/>
      <c r="GT1379" s="1"/>
      <c r="GU1379" s="1"/>
      <c r="GV1379" s="1"/>
      <c r="GW1379" s="1"/>
    </row>
    <row r="1380" spans="1:205" s="4" customFormat="1">
      <c r="A1380" s="6"/>
      <c r="B1380" s="6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2"/>
      <c r="U1380" s="2"/>
      <c r="V1380" s="90"/>
      <c r="W1380" s="167"/>
      <c r="X1380" s="145"/>
      <c r="Y1380" s="90"/>
      <c r="Z1380" s="87"/>
      <c r="AA1380" s="87"/>
      <c r="AB1380" s="2"/>
      <c r="AC1380" s="2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  <c r="EG1380" s="1"/>
      <c r="EH1380" s="1"/>
      <c r="EI1380" s="1"/>
      <c r="EJ1380" s="1"/>
      <c r="EK1380" s="1"/>
      <c r="EL1380" s="1"/>
      <c r="EM1380" s="1"/>
      <c r="EN1380" s="1"/>
      <c r="EO1380" s="1"/>
      <c r="EP1380" s="1"/>
      <c r="EQ1380" s="1"/>
      <c r="ER1380" s="1"/>
      <c r="ES1380" s="1"/>
      <c r="ET1380" s="1"/>
      <c r="EU1380" s="1"/>
      <c r="EV1380" s="1"/>
      <c r="EW1380" s="1"/>
      <c r="EX1380" s="1"/>
      <c r="EY1380" s="1"/>
      <c r="EZ1380" s="1"/>
      <c r="FA1380" s="1"/>
      <c r="FB1380" s="1"/>
      <c r="FC1380" s="1"/>
      <c r="FD1380" s="1"/>
      <c r="FE1380" s="1"/>
      <c r="FF1380" s="1"/>
      <c r="FG1380" s="1"/>
      <c r="FH1380" s="1"/>
      <c r="FI1380" s="1"/>
      <c r="FJ1380" s="1"/>
      <c r="FK1380" s="1"/>
      <c r="FL1380" s="1"/>
      <c r="FM1380" s="1"/>
      <c r="FN1380" s="1"/>
      <c r="FO1380" s="1"/>
      <c r="FP1380" s="1"/>
      <c r="FQ1380" s="1"/>
      <c r="FR1380" s="1"/>
      <c r="FS1380" s="1"/>
      <c r="FT1380" s="1"/>
      <c r="FU1380" s="1"/>
      <c r="FV1380" s="1"/>
      <c r="FW1380" s="1"/>
      <c r="FX1380" s="1"/>
      <c r="FY1380" s="1"/>
      <c r="FZ1380" s="1"/>
      <c r="GA1380" s="1"/>
      <c r="GB1380" s="1"/>
      <c r="GC1380" s="1"/>
      <c r="GD1380" s="1"/>
      <c r="GE1380" s="1"/>
      <c r="GF1380" s="1"/>
      <c r="GG1380" s="1"/>
      <c r="GH1380" s="1"/>
      <c r="GI1380" s="1"/>
      <c r="GJ1380" s="1"/>
      <c r="GK1380" s="1"/>
      <c r="GL1380" s="1"/>
      <c r="GM1380" s="1"/>
      <c r="GN1380" s="1"/>
      <c r="GO1380" s="1"/>
      <c r="GP1380" s="1"/>
      <c r="GQ1380" s="1"/>
      <c r="GR1380" s="1"/>
      <c r="GS1380" s="1"/>
      <c r="GT1380" s="1"/>
      <c r="GU1380" s="1"/>
      <c r="GV1380" s="1"/>
      <c r="GW1380" s="1"/>
    </row>
    <row r="1381" spans="1:205" s="4" customFormat="1">
      <c r="A1381" s="6"/>
      <c r="B1381" s="6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2"/>
      <c r="U1381" s="2"/>
      <c r="V1381" s="90"/>
      <c r="W1381" s="167"/>
      <c r="X1381" s="145"/>
      <c r="Y1381" s="90"/>
      <c r="Z1381" s="87"/>
      <c r="AA1381" s="87"/>
      <c r="AB1381" s="2"/>
      <c r="AC1381" s="2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  <c r="DF1381" s="1"/>
      <c r="DG1381" s="1"/>
      <c r="DH1381" s="1"/>
      <c r="DI1381" s="1"/>
      <c r="DJ1381" s="1"/>
      <c r="DK1381" s="1"/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  <c r="EA1381" s="1"/>
      <c r="EB1381" s="1"/>
      <c r="EC1381" s="1"/>
      <c r="ED1381" s="1"/>
      <c r="EE1381" s="1"/>
      <c r="EF1381" s="1"/>
      <c r="EG1381" s="1"/>
      <c r="EH1381" s="1"/>
      <c r="EI1381" s="1"/>
      <c r="EJ1381" s="1"/>
      <c r="EK1381" s="1"/>
      <c r="EL1381" s="1"/>
      <c r="EM1381" s="1"/>
      <c r="EN1381" s="1"/>
      <c r="EO1381" s="1"/>
      <c r="EP1381" s="1"/>
      <c r="EQ1381" s="1"/>
      <c r="ER1381" s="1"/>
      <c r="ES1381" s="1"/>
      <c r="ET1381" s="1"/>
      <c r="EU1381" s="1"/>
      <c r="EV1381" s="1"/>
      <c r="EW1381" s="1"/>
      <c r="EX1381" s="1"/>
      <c r="EY1381" s="1"/>
      <c r="EZ1381" s="1"/>
      <c r="FA1381" s="1"/>
      <c r="FB1381" s="1"/>
      <c r="FC1381" s="1"/>
      <c r="FD1381" s="1"/>
      <c r="FE1381" s="1"/>
      <c r="FF1381" s="1"/>
      <c r="FG1381" s="1"/>
      <c r="FH1381" s="1"/>
      <c r="FI1381" s="1"/>
      <c r="FJ1381" s="1"/>
      <c r="FK1381" s="1"/>
      <c r="FL1381" s="1"/>
      <c r="FM1381" s="1"/>
      <c r="FN1381" s="1"/>
      <c r="FO1381" s="1"/>
      <c r="FP1381" s="1"/>
      <c r="FQ1381" s="1"/>
      <c r="FR1381" s="1"/>
      <c r="FS1381" s="1"/>
      <c r="FT1381" s="1"/>
      <c r="FU1381" s="1"/>
      <c r="FV1381" s="1"/>
      <c r="FW1381" s="1"/>
      <c r="FX1381" s="1"/>
      <c r="FY1381" s="1"/>
      <c r="FZ1381" s="1"/>
      <c r="GA1381" s="1"/>
      <c r="GB1381" s="1"/>
      <c r="GC1381" s="1"/>
      <c r="GD1381" s="1"/>
      <c r="GE1381" s="1"/>
      <c r="GF1381" s="1"/>
      <c r="GG1381" s="1"/>
      <c r="GH1381" s="1"/>
      <c r="GI1381" s="1"/>
      <c r="GJ1381" s="1"/>
      <c r="GK1381" s="1"/>
      <c r="GL1381" s="1"/>
      <c r="GM1381" s="1"/>
      <c r="GN1381" s="1"/>
      <c r="GO1381" s="1"/>
      <c r="GP1381" s="1"/>
      <c r="GQ1381" s="1"/>
      <c r="GR1381" s="1"/>
      <c r="GS1381" s="1"/>
      <c r="GT1381" s="1"/>
      <c r="GU1381" s="1"/>
      <c r="GV1381" s="1"/>
      <c r="GW1381" s="1"/>
    </row>
    <row r="1382" spans="1:205" s="4" customFormat="1">
      <c r="A1382" s="6"/>
      <c r="B1382" s="6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2"/>
      <c r="U1382" s="2"/>
      <c r="V1382" s="90"/>
      <c r="W1382" s="167"/>
      <c r="X1382" s="145"/>
      <c r="Y1382" s="90"/>
      <c r="Z1382" s="87"/>
      <c r="AA1382" s="87"/>
      <c r="AB1382" s="2"/>
      <c r="AC1382" s="2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  <c r="DE1382" s="1"/>
      <c r="DF1382" s="1"/>
      <c r="DG1382" s="1"/>
      <c r="DH1382" s="1"/>
      <c r="DI1382" s="1"/>
      <c r="DJ1382" s="1"/>
      <c r="DK1382" s="1"/>
      <c r="DL1382" s="1"/>
      <c r="DM1382" s="1"/>
      <c r="DN1382" s="1"/>
      <c r="DO1382" s="1"/>
      <c r="DP1382" s="1"/>
      <c r="DQ1382" s="1"/>
      <c r="DR1382" s="1"/>
      <c r="DS1382" s="1"/>
      <c r="DT1382" s="1"/>
      <c r="DU1382" s="1"/>
      <c r="DV1382" s="1"/>
      <c r="DW1382" s="1"/>
      <c r="DX1382" s="1"/>
      <c r="DY1382" s="1"/>
      <c r="DZ1382" s="1"/>
      <c r="EA1382" s="1"/>
      <c r="EB1382" s="1"/>
      <c r="EC1382" s="1"/>
      <c r="ED1382" s="1"/>
      <c r="EE1382" s="1"/>
      <c r="EF1382" s="1"/>
      <c r="EG1382" s="1"/>
      <c r="EH1382" s="1"/>
      <c r="EI1382" s="1"/>
      <c r="EJ1382" s="1"/>
      <c r="EK1382" s="1"/>
      <c r="EL1382" s="1"/>
      <c r="EM1382" s="1"/>
      <c r="EN1382" s="1"/>
      <c r="EO1382" s="1"/>
      <c r="EP1382" s="1"/>
      <c r="EQ1382" s="1"/>
      <c r="ER1382" s="1"/>
      <c r="ES1382" s="1"/>
      <c r="ET1382" s="1"/>
      <c r="EU1382" s="1"/>
      <c r="EV1382" s="1"/>
      <c r="EW1382" s="1"/>
      <c r="EX1382" s="1"/>
      <c r="EY1382" s="1"/>
      <c r="EZ1382" s="1"/>
      <c r="FA1382" s="1"/>
      <c r="FB1382" s="1"/>
      <c r="FC1382" s="1"/>
      <c r="FD1382" s="1"/>
      <c r="FE1382" s="1"/>
      <c r="FF1382" s="1"/>
      <c r="FG1382" s="1"/>
      <c r="FH1382" s="1"/>
      <c r="FI1382" s="1"/>
      <c r="FJ1382" s="1"/>
      <c r="FK1382" s="1"/>
      <c r="FL1382" s="1"/>
      <c r="FM1382" s="1"/>
      <c r="FN1382" s="1"/>
      <c r="FO1382" s="1"/>
      <c r="FP1382" s="1"/>
      <c r="FQ1382" s="1"/>
      <c r="FR1382" s="1"/>
      <c r="FS1382" s="1"/>
      <c r="FT1382" s="1"/>
      <c r="FU1382" s="1"/>
      <c r="FV1382" s="1"/>
      <c r="FW1382" s="1"/>
      <c r="FX1382" s="1"/>
      <c r="FY1382" s="1"/>
      <c r="FZ1382" s="1"/>
      <c r="GA1382" s="1"/>
      <c r="GB1382" s="1"/>
      <c r="GC1382" s="1"/>
      <c r="GD1382" s="1"/>
      <c r="GE1382" s="1"/>
      <c r="GF1382" s="1"/>
      <c r="GG1382" s="1"/>
      <c r="GH1382" s="1"/>
      <c r="GI1382" s="1"/>
      <c r="GJ1382" s="1"/>
      <c r="GK1382" s="1"/>
      <c r="GL1382" s="1"/>
      <c r="GM1382" s="1"/>
      <c r="GN1382" s="1"/>
      <c r="GO1382" s="1"/>
      <c r="GP1382" s="1"/>
      <c r="GQ1382" s="1"/>
      <c r="GR1382" s="1"/>
      <c r="GS1382" s="1"/>
      <c r="GT1382" s="1"/>
      <c r="GU1382" s="1"/>
      <c r="GV1382" s="1"/>
      <c r="GW1382" s="1"/>
    </row>
    <row r="1383" spans="1:205" s="4" customFormat="1">
      <c r="A1383" s="6"/>
      <c r="B1383" s="6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2"/>
      <c r="U1383" s="2"/>
      <c r="V1383" s="90"/>
      <c r="W1383" s="167"/>
      <c r="X1383" s="145"/>
      <c r="Y1383" s="90"/>
      <c r="Z1383" s="87"/>
      <c r="AA1383" s="87"/>
      <c r="AB1383" s="2"/>
      <c r="AC1383" s="2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1"/>
      <c r="DD1383" s="1"/>
      <c r="DE1383" s="1"/>
      <c r="DF1383" s="1"/>
      <c r="DG1383" s="1"/>
      <c r="DH1383" s="1"/>
      <c r="DI1383" s="1"/>
      <c r="DJ1383" s="1"/>
      <c r="DK1383" s="1"/>
      <c r="DL1383" s="1"/>
      <c r="DM1383" s="1"/>
      <c r="DN1383" s="1"/>
      <c r="DO1383" s="1"/>
      <c r="DP1383" s="1"/>
      <c r="DQ1383" s="1"/>
      <c r="DR1383" s="1"/>
      <c r="DS1383" s="1"/>
      <c r="DT1383" s="1"/>
      <c r="DU1383" s="1"/>
      <c r="DV1383" s="1"/>
      <c r="DW1383" s="1"/>
      <c r="DX1383" s="1"/>
      <c r="DY1383" s="1"/>
      <c r="DZ1383" s="1"/>
      <c r="EA1383" s="1"/>
      <c r="EB1383" s="1"/>
      <c r="EC1383" s="1"/>
      <c r="ED1383" s="1"/>
      <c r="EE1383" s="1"/>
      <c r="EF1383" s="1"/>
      <c r="EG1383" s="1"/>
      <c r="EH1383" s="1"/>
      <c r="EI1383" s="1"/>
      <c r="EJ1383" s="1"/>
      <c r="EK1383" s="1"/>
      <c r="EL1383" s="1"/>
      <c r="EM1383" s="1"/>
      <c r="EN1383" s="1"/>
      <c r="EO1383" s="1"/>
      <c r="EP1383" s="1"/>
      <c r="EQ1383" s="1"/>
      <c r="ER1383" s="1"/>
      <c r="ES1383" s="1"/>
      <c r="ET1383" s="1"/>
      <c r="EU1383" s="1"/>
      <c r="EV1383" s="1"/>
      <c r="EW1383" s="1"/>
      <c r="EX1383" s="1"/>
      <c r="EY1383" s="1"/>
      <c r="EZ1383" s="1"/>
      <c r="FA1383" s="1"/>
      <c r="FB1383" s="1"/>
      <c r="FC1383" s="1"/>
      <c r="FD1383" s="1"/>
      <c r="FE1383" s="1"/>
      <c r="FF1383" s="1"/>
      <c r="FG1383" s="1"/>
      <c r="FH1383" s="1"/>
      <c r="FI1383" s="1"/>
      <c r="FJ1383" s="1"/>
      <c r="FK1383" s="1"/>
      <c r="FL1383" s="1"/>
      <c r="FM1383" s="1"/>
      <c r="FN1383" s="1"/>
      <c r="FO1383" s="1"/>
      <c r="FP1383" s="1"/>
      <c r="FQ1383" s="1"/>
      <c r="FR1383" s="1"/>
      <c r="FS1383" s="1"/>
      <c r="FT1383" s="1"/>
      <c r="FU1383" s="1"/>
      <c r="FV1383" s="1"/>
      <c r="FW1383" s="1"/>
      <c r="FX1383" s="1"/>
      <c r="FY1383" s="1"/>
      <c r="FZ1383" s="1"/>
      <c r="GA1383" s="1"/>
      <c r="GB1383" s="1"/>
      <c r="GC1383" s="1"/>
      <c r="GD1383" s="1"/>
      <c r="GE1383" s="1"/>
      <c r="GF1383" s="1"/>
      <c r="GG1383" s="1"/>
      <c r="GH1383" s="1"/>
      <c r="GI1383" s="1"/>
      <c r="GJ1383" s="1"/>
      <c r="GK1383" s="1"/>
      <c r="GL1383" s="1"/>
      <c r="GM1383" s="1"/>
      <c r="GN1383" s="1"/>
      <c r="GO1383" s="1"/>
      <c r="GP1383" s="1"/>
      <c r="GQ1383" s="1"/>
      <c r="GR1383" s="1"/>
      <c r="GS1383" s="1"/>
      <c r="GT1383" s="1"/>
      <c r="GU1383" s="1"/>
      <c r="GV1383" s="1"/>
      <c r="GW1383" s="1"/>
    </row>
    <row r="1384" spans="1:205" s="4" customFormat="1">
      <c r="A1384" s="6"/>
      <c r="B1384" s="6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2"/>
      <c r="U1384" s="2"/>
      <c r="V1384" s="90"/>
      <c r="W1384" s="167"/>
      <c r="X1384" s="145"/>
      <c r="Y1384" s="90"/>
      <c r="Z1384" s="87"/>
      <c r="AA1384" s="87"/>
      <c r="AB1384" s="2"/>
      <c r="AC1384" s="2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  <c r="DE1384" s="1"/>
      <c r="DF1384" s="1"/>
      <c r="DG1384" s="1"/>
      <c r="DH1384" s="1"/>
      <c r="DI1384" s="1"/>
      <c r="DJ1384" s="1"/>
      <c r="DK1384" s="1"/>
      <c r="DL1384" s="1"/>
      <c r="DM1384" s="1"/>
      <c r="DN1384" s="1"/>
      <c r="DO1384" s="1"/>
      <c r="DP1384" s="1"/>
      <c r="DQ1384" s="1"/>
      <c r="DR1384" s="1"/>
      <c r="DS1384" s="1"/>
      <c r="DT1384" s="1"/>
      <c r="DU1384" s="1"/>
      <c r="DV1384" s="1"/>
      <c r="DW1384" s="1"/>
      <c r="DX1384" s="1"/>
      <c r="DY1384" s="1"/>
      <c r="DZ1384" s="1"/>
      <c r="EA1384" s="1"/>
      <c r="EB1384" s="1"/>
      <c r="EC1384" s="1"/>
      <c r="ED1384" s="1"/>
      <c r="EE1384" s="1"/>
      <c r="EF1384" s="1"/>
      <c r="EG1384" s="1"/>
      <c r="EH1384" s="1"/>
      <c r="EI1384" s="1"/>
      <c r="EJ1384" s="1"/>
      <c r="EK1384" s="1"/>
      <c r="EL1384" s="1"/>
      <c r="EM1384" s="1"/>
      <c r="EN1384" s="1"/>
      <c r="EO1384" s="1"/>
      <c r="EP1384" s="1"/>
      <c r="EQ1384" s="1"/>
      <c r="ER1384" s="1"/>
      <c r="ES1384" s="1"/>
      <c r="ET1384" s="1"/>
      <c r="EU1384" s="1"/>
      <c r="EV1384" s="1"/>
      <c r="EW1384" s="1"/>
      <c r="EX1384" s="1"/>
      <c r="EY1384" s="1"/>
      <c r="EZ1384" s="1"/>
      <c r="FA1384" s="1"/>
      <c r="FB1384" s="1"/>
      <c r="FC1384" s="1"/>
      <c r="FD1384" s="1"/>
      <c r="FE1384" s="1"/>
      <c r="FF1384" s="1"/>
      <c r="FG1384" s="1"/>
      <c r="FH1384" s="1"/>
      <c r="FI1384" s="1"/>
      <c r="FJ1384" s="1"/>
      <c r="FK1384" s="1"/>
      <c r="FL1384" s="1"/>
      <c r="FM1384" s="1"/>
      <c r="FN1384" s="1"/>
      <c r="FO1384" s="1"/>
      <c r="FP1384" s="1"/>
      <c r="FQ1384" s="1"/>
      <c r="FR1384" s="1"/>
      <c r="FS1384" s="1"/>
      <c r="FT1384" s="1"/>
      <c r="FU1384" s="1"/>
      <c r="FV1384" s="1"/>
      <c r="FW1384" s="1"/>
      <c r="FX1384" s="1"/>
      <c r="FY1384" s="1"/>
      <c r="FZ1384" s="1"/>
      <c r="GA1384" s="1"/>
      <c r="GB1384" s="1"/>
      <c r="GC1384" s="1"/>
      <c r="GD1384" s="1"/>
      <c r="GE1384" s="1"/>
      <c r="GF1384" s="1"/>
      <c r="GG1384" s="1"/>
      <c r="GH1384" s="1"/>
      <c r="GI1384" s="1"/>
      <c r="GJ1384" s="1"/>
      <c r="GK1384" s="1"/>
      <c r="GL1384" s="1"/>
      <c r="GM1384" s="1"/>
      <c r="GN1384" s="1"/>
      <c r="GO1384" s="1"/>
      <c r="GP1384" s="1"/>
      <c r="GQ1384" s="1"/>
      <c r="GR1384" s="1"/>
      <c r="GS1384" s="1"/>
      <c r="GT1384" s="1"/>
      <c r="GU1384" s="1"/>
      <c r="GV1384" s="1"/>
      <c r="GW1384" s="1"/>
    </row>
    <row r="1385" spans="1:205" s="4" customFormat="1">
      <c r="A1385" s="6"/>
      <c r="B1385" s="6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2"/>
      <c r="U1385" s="2"/>
      <c r="V1385" s="90"/>
      <c r="W1385" s="167"/>
      <c r="X1385" s="145"/>
      <c r="Y1385" s="90"/>
      <c r="Z1385" s="87"/>
      <c r="AA1385" s="87"/>
      <c r="AB1385" s="2"/>
      <c r="AC1385" s="2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  <c r="DE1385" s="1"/>
      <c r="DF1385" s="1"/>
      <c r="DG1385" s="1"/>
      <c r="DH1385" s="1"/>
      <c r="DI1385" s="1"/>
      <c r="DJ1385" s="1"/>
      <c r="DK1385" s="1"/>
      <c r="DL1385" s="1"/>
      <c r="DM1385" s="1"/>
      <c r="DN1385" s="1"/>
      <c r="DO1385" s="1"/>
      <c r="DP1385" s="1"/>
      <c r="DQ1385" s="1"/>
      <c r="DR1385" s="1"/>
      <c r="DS1385" s="1"/>
      <c r="DT1385" s="1"/>
      <c r="DU1385" s="1"/>
      <c r="DV1385" s="1"/>
      <c r="DW1385" s="1"/>
      <c r="DX1385" s="1"/>
      <c r="DY1385" s="1"/>
      <c r="DZ1385" s="1"/>
      <c r="EA1385" s="1"/>
      <c r="EB1385" s="1"/>
      <c r="EC1385" s="1"/>
      <c r="ED1385" s="1"/>
      <c r="EE1385" s="1"/>
      <c r="EF1385" s="1"/>
      <c r="EG1385" s="1"/>
      <c r="EH1385" s="1"/>
      <c r="EI1385" s="1"/>
      <c r="EJ1385" s="1"/>
      <c r="EK1385" s="1"/>
      <c r="EL1385" s="1"/>
      <c r="EM1385" s="1"/>
      <c r="EN1385" s="1"/>
      <c r="EO1385" s="1"/>
      <c r="EP1385" s="1"/>
      <c r="EQ1385" s="1"/>
      <c r="ER1385" s="1"/>
      <c r="ES1385" s="1"/>
      <c r="ET1385" s="1"/>
      <c r="EU1385" s="1"/>
      <c r="EV1385" s="1"/>
      <c r="EW1385" s="1"/>
      <c r="EX1385" s="1"/>
      <c r="EY1385" s="1"/>
      <c r="EZ1385" s="1"/>
      <c r="FA1385" s="1"/>
      <c r="FB1385" s="1"/>
      <c r="FC1385" s="1"/>
      <c r="FD1385" s="1"/>
      <c r="FE1385" s="1"/>
      <c r="FF1385" s="1"/>
      <c r="FG1385" s="1"/>
      <c r="FH1385" s="1"/>
      <c r="FI1385" s="1"/>
      <c r="FJ1385" s="1"/>
      <c r="FK1385" s="1"/>
      <c r="FL1385" s="1"/>
      <c r="FM1385" s="1"/>
      <c r="FN1385" s="1"/>
      <c r="FO1385" s="1"/>
      <c r="FP1385" s="1"/>
      <c r="FQ1385" s="1"/>
      <c r="FR1385" s="1"/>
      <c r="FS1385" s="1"/>
      <c r="FT1385" s="1"/>
      <c r="FU1385" s="1"/>
      <c r="FV1385" s="1"/>
      <c r="FW1385" s="1"/>
      <c r="FX1385" s="1"/>
      <c r="FY1385" s="1"/>
      <c r="FZ1385" s="1"/>
      <c r="GA1385" s="1"/>
      <c r="GB1385" s="1"/>
      <c r="GC1385" s="1"/>
      <c r="GD1385" s="1"/>
      <c r="GE1385" s="1"/>
      <c r="GF1385" s="1"/>
      <c r="GG1385" s="1"/>
      <c r="GH1385" s="1"/>
      <c r="GI1385" s="1"/>
      <c r="GJ1385" s="1"/>
      <c r="GK1385" s="1"/>
      <c r="GL1385" s="1"/>
      <c r="GM1385" s="1"/>
      <c r="GN1385" s="1"/>
      <c r="GO1385" s="1"/>
      <c r="GP1385" s="1"/>
      <c r="GQ1385" s="1"/>
      <c r="GR1385" s="1"/>
      <c r="GS1385" s="1"/>
      <c r="GT1385" s="1"/>
      <c r="GU1385" s="1"/>
      <c r="GV1385" s="1"/>
      <c r="GW1385" s="1"/>
    </row>
    <row r="1386" spans="1:205" s="4" customFormat="1">
      <c r="A1386" s="6"/>
      <c r="B1386" s="6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2"/>
      <c r="U1386" s="2"/>
      <c r="V1386" s="90"/>
      <c r="W1386" s="167"/>
      <c r="X1386" s="145"/>
      <c r="Y1386" s="90"/>
      <c r="Z1386" s="87"/>
      <c r="AA1386" s="87"/>
      <c r="AB1386" s="2"/>
      <c r="AC1386" s="2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  <c r="DE1386" s="1"/>
      <c r="DF1386" s="1"/>
      <c r="DG1386" s="1"/>
      <c r="DH1386" s="1"/>
      <c r="DI1386" s="1"/>
      <c r="DJ1386" s="1"/>
      <c r="DK1386" s="1"/>
      <c r="DL1386" s="1"/>
      <c r="DM1386" s="1"/>
      <c r="DN1386" s="1"/>
      <c r="DO1386" s="1"/>
      <c r="DP1386" s="1"/>
      <c r="DQ1386" s="1"/>
      <c r="DR1386" s="1"/>
      <c r="DS1386" s="1"/>
      <c r="DT1386" s="1"/>
      <c r="DU1386" s="1"/>
      <c r="DV1386" s="1"/>
      <c r="DW1386" s="1"/>
      <c r="DX1386" s="1"/>
      <c r="DY1386" s="1"/>
      <c r="DZ1386" s="1"/>
      <c r="EA1386" s="1"/>
      <c r="EB1386" s="1"/>
      <c r="EC1386" s="1"/>
      <c r="ED1386" s="1"/>
      <c r="EE1386" s="1"/>
      <c r="EF1386" s="1"/>
      <c r="EG1386" s="1"/>
      <c r="EH1386" s="1"/>
      <c r="EI1386" s="1"/>
      <c r="EJ1386" s="1"/>
      <c r="EK1386" s="1"/>
      <c r="EL1386" s="1"/>
      <c r="EM1386" s="1"/>
      <c r="EN1386" s="1"/>
      <c r="EO1386" s="1"/>
      <c r="EP1386" s="1"/>
      <c r="EQ1386" s="1"/>
      <c r="ER1386" s="1"/>
      <c r="ES1386" s="1"/>
      <c r="ET1386" s="1"/>
      <c r="EU1386" s="1"/>
      <c r="EV1386" s="1"/>
      <c r="EW1386" s="1"/>
      <c r="EX1386" s="1"/>
      <c r="EY1386" s="1"/>
      <c r="EZ1386" s="1"/>
      <c r="FA1386" s="1"/>
      <c r="FB1386" s="1"/>
      <c r="FC1386" s="1"/>
      <c r="FD1386" s="1"/>
      <c r="FE1386" s="1"/>
      <c r="FF1386" s="1"/>
      <c r="FG1386" s="1"/>
      <c r="FH1386" s="1"/>
      <c r="FI1386" s="1"/>
      <c r="FJ1386" s="1"/>
      <c r="FK1386" s="1"/>
      <c r="FL1386" s="1"/>
      <c r="FM1386" s="1"/>
      <c r="FN1386" s="1"/>
      <c r="FO1386" s="1"/>
      <c r="FP1386" s="1"/>
      <c r="FQ1386" s="1"/>
      <c r="FR1386" s="1"/>
      <c r="FS1386" s="1"/>
      <c r="FT1386" s="1"/>
      <c r="FU1386" s="1"/>
      <c r="FV1386" s="1"/>
      <c r="FW1386" s="1"/>
      <c r="FX1386" s="1"/>
      <c r="FY1386" s="1"/>
      <c r="FZ1386" s="1"/>
      <c r="GA1386" s="1"/>
      <c r="GB1386" s="1"/>
      <c r="GC1386" s="1"/>
      <c r="GD1386" s="1"/>
      <c r="GE1386" s="1"/>
      <c r="GF1386" s="1"/>
      <c r="GG1386" s="1"/>
      <c r="GH1386" s="1"/>
      <c r="GI1386" s="1"/>
      <c r="GJ1386" s="1"/>
      <c r="GK1386" s="1"/>
      <c r="GL1386" s="1"/>
      <c r="GM1386" s="1"/>
      <c r="GN1386" s="1"/>
      <c r="GO1386" s="1"/>
      <c r="GP1386" s="1"/>
      <c r="GQ1386" s="1"/>
      <c r="GR1386" s="1"/>
      <c r="GS1386" s="1"/>
      <c r="GT1386" s="1"/>
      <c r="GU1386" s="1"/>
      <c r="GV1386" s="1"/>
      <c r="GW1386" s="1"/>
    </row>
    <row r="1387" spans="1:205" s="4" customFormat="1">
      <c r="A1387" s="6"/>
      <c r="B1387" s="6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2"/>
      <c r="U1387" s="2"/>
      <c r="V1387" s="90"/>
      <c r="W1387" s="167"/>
      <c r="X1387" s="145"/>
      <c r="Y1387" s="90"/>
      <c r="Z1387" s="87"/>
      <c r="AA1387" s="87"/>
      <c r="AB1387" s="2"/>
      <c r="AC1387" s="2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1"/>
      <c r="DD1387" s="1"/>
      <c r="DE1387" s="1"/>
      <c r="DF1387" s="1"/>
      <c r="DG1387" s="1"/>
      <c r="DH1387" s="1"/>
      <c r="DI1387" s="1"/>
      <c r="DJ1387" s="1"/>
      <c r="DK1387" s="1"/>
      <c r="DL1387" s="1"/>
      <c r="DM1387" s="1"/>
      <c r="DN1387" s="1"/>
      <c r="DO1387" s="1"/>
      <c r="DP1387" s="1"/>
      <c r="DQ1387" s="1"/>
      <c r="DR1387" s="1"/>
      <c r="DS1387" s="1"/>
      <c r="DT1387" s="1"/>
      <c r="DU1387" s="1"/>
      <c r="DV1387" s="1"/>
      <c r="DW1387" s="1"/>
      <c r="DX1387" s="1"/>
      <c r="DY1387" s="1"/>
      <c r="DZ1387" s="1"/>
      <c r="EA1387" s="1"/>
      <c r="EB1387" s="1"/>
      <c r="EC1387" s="1"/>
      <c r="ED1387" s="1"/>
      <c r="EE1387" s="1"/>
      <c r="EF1387" s="1"/>
      <c r="EG1387" s="1"/>
      <c r="EH1387" s="1"/>
      <c r="EI1387" s="1"/>
      <c r="EJ1387" s="1"/>
      <c r="EK1387" s="1"/>
      <c r="EL1387" s="1"/>
      <c r="EM1387" s="1"/>
      <c r="EN1387" s="1"/>
      <c r="EO1387" s="1"/>
      <c r="EP1387" s="1"/>
      <c r="EQ1387" s="1"/>
      <c r="ER1387" s="1"/>
      <c r="ES1387" s="1"/>
      <c r="ET1387" s="1"/>
      <c r="EU1387" s="1"/>
      <c r="EV1387" s="1"/>
      <c r="EW1387" s="1"/>
      <c r="EX1387" s="1"/>
      <c r="EY1387" s="1"/>
      <c r="EZ1387" s="1"/>
      <c r="FA1387" s="1"/>
      <c r="FB1387" s="1"/>
      <c r="FC1387" s="1"/>
      <c r="FD1387" s="1"/>
      <c r="FE1387" s="1"/>
      <c r="FF1387" s="1"/>
      <c r="FG1387" s="1"/>
      <c r="FH1387" s="1"/>
      <c r="FI1387" s="1"/>
      <c r="FJ1387" s="1"/>
      <c r="FK1387" s="1"/>
      <c r="FL1387" s="1"/>
      <c r="FM1387" s="1"/>
      <c r="FN1387" s="1"/>
      <c r="FO1387" s="1"/>
      <c r="FP1387" s="1"/>
      <c r="FQ1387" s="1"/>
      <c r="FR1387" s="1"/>
      <c r="FS1387" s="1"/>
      <c r="FT1387" s="1"/>
      <c r="FU1387" s="1"/>
      <c r="FV1387" s="1"/>
      <c r="FW1387" s="1"/>
      <c r="FX1387" s="1"/>
      <c r="FY1387" s="1"/>
      <c r="FZ1387" s="1"/>
      <c r="GA1387" s="1"/>
      <c r="GB1387" s="1"/>
      <c r="GC1387" s="1"/>
      <c r="GD1387" s="1"/>
      <c r="GE1387" s="1"/>
      <c r="GF1387" s="1"/>
      <c r="GG1387" s="1"/>
      <c r="GH1387" s="1"/>
      <c r="GI1387" s="1"/>
      <c r="GJ1387" s="1"/>
      <c r="GK1387" s="1"/>
      <c r="GL1387" s="1"/>
      <c r="GM1387" s="1"/>
      <c r="GN1387" s="1"/>
      <c r="GO1387" s="1"/>
      <c r="GP1387" s="1"/>
      <c r="GQ1387" s="1"/>
      <c r="GR1387" s="1"/>
      <c r="GS1387" s="1"/>
      <c r="GT1387" s="1"/>
      <c r="GU1387" s="1"/>
      <c r="GV1387" s="1"/>
      <c r="GW1387" s="1"/>
    </row>
    <row r="1388" spans="1:205" s="4" customFormat="1">
      <c r="A1388" s="6"/>
      <c r="B1388" s="6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2"/>
      <c r="U1388" s="2"/>
      <c r="V1388" s="90"/>
      <c r="W1388" s="167"/>
      <c r="X1388" s="145"/>
      <c r="Y1388" s="90"/>
      <c r="Z1388" s="87"/>
      <c r="AA1388" s="87"/>
      <c r="AB1388" s="2"/>
      <c r="AC1388" s="2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  <c r="DE1388" s="1"/>
      <c r="DF1388" s="1"/>
      <c r="DG1388" s="1"/>
      <c r="DH1388" s="1"/>
      <c r="DI1388" s="1"/>
      <c r="DJ1388" s="1"/>
      <c r="DK1388" s="1"/>
      <c r="DL1388" s="1"/>
      <c r="DM1388" s="1"/>
      <c r="DN1388" s="1"/>
      <c r="DO1388" s="1"/>
      <c r="DP1388" s="1"/>
      <c r="DQ1388" s="1"/>
      <c r="DR1388" s="1"/>
      <c r="DS1388" s="1"/>
      <c r="DT1388" s="1"/>
      <c r="DU1388" s="1"/>
      <c r="DV1388" s="1"/>
      <c r="DW1388" s="1"/>
      <c r="DX1388" s="1"/>
      <c r="DY1388" s="1"/>
      <c r="DZ1388" s="1"/>
      <c r="EA1388" s="1"/>
      <c r="EB1388" s="1"/>
      <c r="EC1388" s="1"/>
      <c r="ED1388" s="1"/>
      <c r="EE1388" s="1"/>
      <c r="EF1388" s="1"/>
      <c r="EG1388" s="1"/>
      <c r="EH1388" s="1"/>
      <c r="EI1388" s="1"/>
      <c r="EJ1388" s="1"/>
      <c r="EK1388" s="1"/>
      <c r="EL1388" s="1"/>
      <c r="EM1388" s="1"/>
      <c r="EN1388" s="1"/>
      <c r="EO1388" s="1"/>
      <c r="EP1388" s="1"/>
      <c r="EQ1388" s="1"/>
      <c r="ER1388" s="1"/>
      <c r="ES1388" s="1"/>
      <c r="ET1388" s="1"/>
      <c r="EU1388" s="1"/>
      <c r="EV1388" s="1"/>
      <c r="EW1388" s="1"/>
      <c r="EX1388" s="1"/>
      <c r="EY1388" s="1"/>
      <c r="EZ1388" s="1"/>
      <c r="FA1388" s="1"/>
      <c r="FB1388" s="1"/>
      <c r="FC1388" s="1"/>
      <c r="FD1388" s="1"/>
      <c r="FE1388" s="1"/>
      <c r="FF1388" s="1"/>
      <c r="FG1388" s="1"/>
      <c r="FH1388" s="1"/>
      <c r="FI1388" s="1"/>
      <c r="FJ1388" s="1"/>
      <c r="FK1388" s="1"/>
      <c r="FL1388" s="1"/>
      <c r="FM1388" s="1"/>
      <c r="FN1388" s="1"/>
      <c r="FO1388" s="1"/>
      <c r="FP1388" s="1"/>
      <c r="FQ1388" s="1"/>
      <c r="FR1388" s="1"/>
      <c r="FS1388" s="1"/>
      <c r="FT1388" s="1"/>
      <c r="FU1388" s="1"/>
      <c r="FV1388" s="1"/>
      <c r="FW1388" s="1"/>
      <c r="FX1388" s="1"/>
      <c r="FY1388" s="1"/>
      <c r="FZ1388" s="1"/>
      <c r="GA1388" s="1"/>
      <c r="GB1388" s="1"/>
      <c r="GC1388" s="1"/>
      <c r="GD1388" s="1"/>
      <c r="GE1388" s="1"/>
      <c r="GF1388" s="1"/>
      <c r="GG1388" s="1"/>
      <c r="GH1388" s="1"/>
      <c r="GI1388" s="1"/>
      <c r="GJ1388" s="1"/>
      <c r="GK1388" s="1"/>
      <c r="GL1388" s="1"/>
      <c r="GM1388" s="1"/>
      <c r="GN1388" s="1"/>
      <c r="GO1388" s="1"/>
      <c r="GP1388" s="1"/>
      <c r="GQ1388" s="1"/>
      <c r="GR1388" s="1"/>
      <c r="GS1388" s="1"/>
      <c r="GT1388" s="1"/>
      <c r="GU1388" s="1"/>
      <c r="GV1388" s="1"/>
      <c r="GW1388" s="1"/>
    </row>
    <row r="1389" spans="1:205" s="4" customFormat="1">
      <c r="A1389" s="6"/>
      <c r="B1389" s="6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2"/>
      <c r="U1389" s="2"/>
      <c r="V1389" s="90"/>
      <c r="W1389" s="167"/>
      <c r="X1389" s="145"/>
      <c r="Y1389" s="90"/>
      <c r="Z1389" s="87"/>
      <c r="AA1389" s="87"/>
      <c r="AB1389" s="2"/>
      <c r="AC1389" s="2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  <c r="DE1389" s="1"/>
      <c r="DF1389" s="1"/>
      <c r="DG1389" s="1"/>
      <c r="DH1389" s="1"/>
      <c r="DI1389" s="1"/>
      <c r="DJ1389" s="1"/>
      <c r="DK1389" s="1"/>
      <c r="DL1389" s="1"/>
      <c r="DM1389" s="1"/>
      <c r="DN1389" s="1"/>
      <c r="DO1389" s="1"/>
      <c r="DP1389" s="1"/>
      <c r="DQ1389" s="1"/>
      <c r="DR1389" s="1"/>
      <c r="DS1389" s="1"/>
      <c r="DT1389" s="1"/>
      <c r="DU1389" s="1"/>
      <c r="DV1389" s="1"/>
      <c r="DW1389" s="1"/>
      <c r="DX1389" s="1"/>
      <c r="DY1389" s="1"/>
      <c r="DZ1389" s="1"/>
      <c r="EA1389" s="1"/>
      <c r="EB1389" s="1"/>
      <c r="EC1389" s="1"/>
      <c r="ED1389" s="1"/>
      <c r="EE1389" s="1"/>
      <c r="EF1389" s="1"/>
      <c r="EG1389" s="1"/>
      <c r="EH1389" s="1"/>
      <c r="EI1389" s="1"/>
      <c r="EJ1389" s="1"/>
      <c r="EK1389" s="1"/>
      <c r="EL1389" s="1"/>
      <c r="EM1389" s="1"/>
      <c r="EN1389" s="1"/>
      <c r="EO1389" s="1"/>
      <c r="EP1389" s="1"/>
      <c r="EQ1389" s="1"/>
      <c r="ER1389" s="1"/>
      <c r="ES1389" s="1"/>
      <c r="ET1389" s="1"/>
      <c r="EU1389" s="1"/>
      <c r="EV1389" s="1"/>
      <c r="EW1389" s="1"/>
      <c r="EX1389" s="1"/>
      <c r="EY1389" s="1"/>
      <c r="EZ1389" s="1"/>
      <c r="FA1389" s="1"/>
      <c r="FB1389" s="1"/>
      <c r="FC1389" s="1"/>
      <c r="FD1389" s="1"/>
      <c r="FE1389" s="1"/>
      <c r="FF1389" s="1"/>
      <c r="FG1389" s="1"/>
      <c r="FH1389" s="1"/>
      <c r="FI1389" s="1"/>
      <c r="FJ1389" s="1"/>
      <c r="FK1389" s="1"/>
      <c r="FL1389" s="1"/>
      <c r="FM1389" s="1"/>
      <c r="FN1389" s="1"/>
      <c r="FO1389" s="1"/>
      <c r="FP1389" s="1"/>
      <c r="FQ1389" s="1"/>
      <c r="FR1389" s="1"/>
      <c r="FS1389" s="1"/>
      <c r="FT1389" s="1"/>
      <c r="FU1389" s="1"/>
      <c r="FV1389" s="1"/>
      <c r="FW1389" s="1"/>
      <c r="FX1389" s="1"/>
      <c r="FY1389" s="1"/>
      <c r="FZ1389" s="1"/>
      <c r="GA1389" s="1"/>
      <c r="GB1389" s="1"/>
      <c r="GC1389" s="1"/>
      <c r="GD1389" s="1"/>
      <c r="GE1389" s="1"/>
      <c r="GF1389" s="1"/>
      <c r="GG1389" s="1"/>
      <c r="GH1389" s="1"/>
      <c r="GI1389" s="1"/>
      <c r="GJ1389" s="1"/>
      <c r="GK1389" s="1"/>
      <c r="GL1389" s="1"/>
      <c r="GM1389" s="1"/>
      <c r="GN1389" s="1"/>
      <c r="GO1389" s="1"/>
      <c r="GP1389" s="1"/>
      <c r="GQ1389" s="1"/>
      <c r="GR1389" s="1"/>
      <c r="GS1389" s="1"/>
      <c r="GT1389" s="1"/>
      <c r="GU1389" s="1"/>
      <c r="GV1389" s="1"/>
      <c r="GW1389" s="1"/>
    </row>
    <row r="1390" spans="1:205" s="4" customFormat="1">
      <c r="A1390" s="6"/>
      <c r="B1390" s="6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2"/>
      <c r="U1390" s="2"/>
      <c r="V1390" s="90"/>
      <c r="W1390" s="167"/>
      <c r="X1390" s="145"/>
      <c r="Y1390" s="90"/>
      <c r="Z1390" s="87"/>
      <c r="AA1390" s="87"/>
      <c r="AB1390" s="2"/>
      <c r="AC1390" s="2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1"/>
      <c r="DD1390" s="1"/>
      <c r="DE1390" s="1"/>
      <c r="DF1390" s="1"/>
      <c r="DG1390" s="1"/>
      <c r="DH1390" s="1"/>
      <c r="DI1390" s="1"/>
      <c r="DJ1390" s="1"/>
      <c r="DK1390" s="1"/>
      <c r="DL1390" s="1"/>
      <c r="DM1390" s="1"/>
      <c r="DN1390" s="1"/>
      <c r="DO1390" s="1"/>
      <c r="DP1390" s="1"/>
      <c r="DQ1390" s="1"/>
      <c r="DR1390" s="1"/>
      <c r="DS1390" s="1"/>
      <c r="DT1390" s="1"/>
      <c r="DU1390" s="1"/>
      <c r="DV1390" s="1"/>
      <c r="DW1390" s="1"/>
      <c r="DX1390" s="1"/>
      <c r="DY1390" s="1"/>
      <c r="DZ1390" s="1"/>
      <c r="EA1390" s="1"/>
      <c r="EB1390" s="1"/>
      <c r="EC1390" s="1"/>
      <c r="ED1390" s="1"/>
      <c r="EE1390" s="1"/>
      <c r="EF1390" s="1"/>
      <c r="EG1390" s="1"/>
      <c r="EH1390" s="1"/>
      <c r="EI1390" s="1"/>
      <c r="EJ1390" s="1"/>
      <c r="EK1390" s="1"/>
      <c r="EL1390" s="1"/>
      <c r="EM1390" s="1"/>
      <c r="EN1390" s="1"/>
      <c r="EO1390" s="1"/>
      <c r="EP1390" s="1"/>
      <c r="EQ1390" s="1"/>
      <c r="ER1390" s="1"/>
      <c r="ES1390" s="1"/>
      <c r="ET1390" s="1"/>
      <c r="EU1390" s="1"/>
      <c r="EV1390" s="1"/>
      <c r="EW1390" s="1"/>
      <c r="EX1390" s="1"/>
      <c r="EY1390" s="1"/>
      <c r="EZ1390" s="1"/>
      <c r="FA1390" s="1"/>
      <c r="FB1390" s="1"/>
      <c r="FC1390" s="1"/>
      <c r="FD1390" s="1"/>
      <c r="FE1390" s="1"/>
      <c r="FF1390" s="1"/>
      <c r="FG1390" s="1"/>
      <c r="FH1390" s="1"/>
      <c r="FI1390" s="1"/>
      <c r="FJ1390" s="1"/>
      <c r="FK1390" s="1"/>
      <c r="FL1390" s="1"/>
      <c r="FM1390" s="1"/>
      <c r="FN1390" s="1"/>
      <c r="FO1390" s="1"/>
      <c r="FP1390" s="1"/>
      <c r="FQ1390" s="1"/>
      <c r="FR1390" s="1"/>
      <c r="FS1390" s="1"/>
      <c r="FT1390" s="1"/>
      <c r="FU1390" s="1"/>
      <c r="FV1390" s="1"/>
      <c r="FW1390" s="1"/>
      <c r="FX1390" s="1"/>
      <c r="FY1390" s="1"/>
      <c r="FZ1390" s="1"/>
      <c r="GA1390" s="1"/>
      <c r="GB1390" s="1"/>
      <c r="GC1390" s="1"/>
      <c r="GD1390" s="1"/>
      <c r="GE1390" s="1"/>
      <c r="GF1390" s="1"/>
      <c r="GG1390" s="1"/>
      <c r="GH1390" s="1"/>
      <c r="GI1390" s="1"/>
      <c r="GJ1390" s="1"/>
      <c r="GK1390" s="1"/>
      <c r="GL1390" s="1"/>
      <c r="GM1390" s="1"/>
      <c r="GN1390" s="1"/>
      <c r="GO1390" s="1"/>
      <c r="GP1390" s="1"/>
      <c r="GQ1390" s="1"/>
      <c r="GR1390" s="1"/>
      <c r="GS1390" s="1"/>
      <c r="GT1390" s="1"/>
      <c r="GU1390" s="1"/>
      <c r="GV1390" s="1"/>
      <c r="GW1390" s="1"/>
    </row>
    <row r="1391" spans="1:205" s="4" customFormat="1">
      <c r="A1391" s="6"/>
      <c r="B1391" s="6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2"/>
      <c r="U1391" s="2"/>
      <c r="V1391" s="90"/>
      <c r="W1391" s="167"/>
      <c r="X1391" s="145"/>
      <c r="Y1391" s="90"/>
      <c r="Z1391" s="87"/>
      <c r="AA1391" s="87"/>
      <c r="AB1391" s="2"/>
      <c r="AC1391" s="2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  <c r="DF1391" s="1"/>
      <c r="DG1391" s="1"/>
      <c r="DH1391" s="1"/>
      <c r="DI1391" s="1"/>
      <c r="DJ1391" s="1"/>
      <c r="DK1391" s="1"/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  <c r="EA1391" s="1"/>
      <c r="EB1391" s="1"/>
      <c r="EC1391" s="1"/>
      <c r="ED1391" s="1"/>
      <c r="EE1391" s="1"/>
      <c r="EF1391" s="1"/>
      <c r="EG1391" s="1"/>
      <c r="EH1391" s="1"/>
      <c r="EI1391" s="1"/>
      <c r="EJ1391" s="1"/>
      <c r="EK1391" s="1"/>
      <c r="EL1391" s="1"/>
      <c r="EM1391" s="1"/>
      <c r="EN1391" s="1"/>
      <c r="EO1391" s="1"/>
      <c r="EP1391" s="1"/>
      <c r="EQ1391" s="1"/>
      <c r="ER1391" s="1"/>
      <c r="ES1391" s="1"/>
      <c r="ET1391" s="1"/>
      <c r="EU1391" s="1"/>
      <c r="EV1391" s="1"/>
      <c r="EW1391" s="1"/>
      <c r="EX1391" s="1"/>
      <c r="EY1391" s="1"/>
      <c r="EZ1391" s="1"/>
      <c r="FA1391" s="1"/>
      <c r="FB1391" s="1"/>
      <c r="FC1391" s="1"/>
      <c r="FD1391" s="1"/>
      <c r="FE1391" s="1"/>
      <c r="FF1391" s="1"/>
      <c r="FG1391" s="1"/>
      <c r="FH1391" s="1"/>
      <c r="FI1391" s="1"/>
      <c r="FJ1391" s="1"/>
      <c r="FK1391" s="1"/>
      <c r="FL1391" s="1"/>
      <c r="FM1391" s="1"/>
      <c r="FN1391" s="1"/>
      <c r="FO1391" s="1"/>
      <c r="FP1391" s="1"/>
      <c r="FQ1391" s="1"/>
      <c r="FR1391" s="1"/>
      <c r="FS1391" s="1"/>
      <c r="FT1391" s="1"/>
      <c r="FU1391" s="1"/>
      <c r="FV1391" s="1"/>
      <c r="FW1391" s="1"/>
      <c r="FX1391" s="1"/>
      <c r="FY1391" s="1"/>
      <c r="FZ1391" s="1"/>
      <c r="GA1391" s="1"/>
      <c r="GB1391" s="1"/>
      <c r="GC1391" s="1"/>
      <c r="GD1391" s="1"/>
      <c r="GE1391" s="1"/>
      <c r="GF1391" s="1"/>
      <c r="GG1391" s="1"/>
      <c r="GH1391" s="1"/>
      <c r="GI1391" s="1"/>
      <c r="GJ1391" s="1"/>
      <c r="GK1391" s="1"/>
      <c r="GL1391" s="1"/>
      <c r="GM1391" s="1"/>
      <c r="GN1391" s="1"/>
      <c r="GO1391" s="1"/>
      <c r="GP1391" s="1"/>
      <c r="GQ1391" s="1"/>
      <c r="GR1391" s="1"/>
      <c r="GS1391" s="1"/>
      <c r="GT1391" s="1"/>
      <c r="GU1391" s="1"/>
      <c r="GV1391" s="1"/>
      <c r="GW1391" s="1"/>
    </row>
    <row r="1392" spans="1:205" s="4" customFormat="1">
      <c r="A1392" s="6"/>
      <c r="B1392" s="6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2"/>
      <c r="U1392" s="2"/>
      <c r="V1392" s="90"/>
      <c r="W1392" s="167"/>
      <c r="X1392" s="145"/>
      <c r="Y1392" s="90"/>
      <c r="Z1392" s="87"/>
      <c r="AA1392" s="87"/>
      <c r="AB1392" s="2"/>
      <c r="AC1392" s="2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  <c r="DF1392" s="1"/>
      <c r="DG1392" s="1"/>
      <c r="DH1392" s="1"/>
      <c r="DI1392" s="1"/>
      <c r="DJ1392" s="1"/>
      <c r="DK1392" s="1"/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  <c r="EA1392" s="1"/>
      <c r="EB1392" s="1"/>
      <c r="EC1392" s="1"/>
      <c r="ED1392" s="1"/>
      <c r="EE1392" s="1"/>
      <c r="EF1392" s="1"/>
      <c r="EG1392" s="1"/>
      <c r="EH1392" s="1"/>
      <c r="EI1392" s="1"/>
      <c r="EJ1392" s="1"/>
      <c r="EK1392" s="1"/>
      <c r="EL1392" s="1"/>
      <c r="EM1392" s="1"/>
      <c r="EN1392" s="1"/>
      <c r="EO1392" s="1"/>
      <c r="EP1392" s="1"/>
      <c r="EQ1392" s="1"/>
      <c r="ER1392" s="1"/>
      <c r="ES1392" s="1"/>
      <c r="ET1392" s="1"/>
      <c r="EU1392" s="1"/>
      <c r="EV1392" s="1"/>
      <c r="EW1392" s="1"/>
      <c r="EX1392" s="1"/>
      <c r="EY1392" s="1"/>
      <c r="EZ1392" s="1"/>
      <c r="FA1392" s="1"/>
      <c r="FB1392" s="1"/>
      <c r="FC1392" s="1"/>
      <c r="FD1392" s="1"/>
      <c r="FE1392" s="1"/>
      <c r="FF1392" s="1"/>
      <c r="FG1392" s="1"/>
      <c r="FH1392" s="1"/>
      <c r="FI1392" s="1"/>
      <c r="FJ1392" s="1"/>
      <c r="FK1392" s="1"/>
      <c r="FL1392" s="1"/>
      <c r="FM1392" s="1"/>
      <c r="FN1392" s="1"/>
      <c r="FO1392" s="1"/>
      <c r="FP1392" s="1"/>
      <c r="FQ1392" s="1"/>
      <c r="FR1392" s="1"/>
      <c r="FS1392" s="1"/>
      <c r="FT1392" s="1"/>
      <c r="FU1392" s="1"/>
      <c r="FV1392" s="1"/>
      <c r="FW1392" s="1"/>
      <c r="FX1392" s="1"/>
      <c r="FY1392" s="1"/>
      <c r="FZ1392" s="1"/>
      <c r="GA1392" s="1"/>
      <c r="GB1392" s="1"/>
      <c r="GC1392" s="1"/>
      <c r="GD1392" s="1"/>
      <c r="GE1392" s="1"/>
      <c r="GF1392" s="1"/>
      <c r="GG1392" s="1"/>
      <c r="GH1392" s="1"/>
      <c r="GI1392" s="1"/>
      <c r="GJ1392" s="1"/>
      <c r="GK1392" s="1"/>
      <c r="GL1392" s="1"/>
      <c r="GM1392" s="1"/>
      <c r="GN1392" s="1"/>
      <c r="GO1392" s="1"/>
      <c r="GP1392" s="1"/>
      <c r="GQ1392" s="1"/>
      <c r="GR1392" s="1"/>
      <c r="GS1392" s="1"/>
      <c r="GT1392" s="1"/>
      <c r="GU1392" s="1"/>
      <c r="GV1392" s="1"/>
      <c r="GW1392" s="1"/>
    </row>
    <row r="1393" spans="1:205" s="4" customFormat="1">
      <c r="A1393" s="6"/>
      <c r="B1393" s="6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2"/>
      <c r="U1393" s="2"/>
      <c r="V1393" s="90"/>
      <c r="W1393" s="167"/>
      <c r="X1393" s="145"/>
      <c r="Y1393" s="90"/>
      <c r="Z1393" s="87"/>
      <c r="AA1393" s="87"/>
      <c r="AB1393" s="2"/>
      <c r="AC1393" s="2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  <c r="DF1393" s="1"/>
      <c r="DG1393" s="1"/>
      <c r="DH1393" s="1"/>
      <c r="DI1393" s="1"/>
      <c r="DJ1393" s="1"/>
      <c r="DK1393" s="1"/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  <c r="EA1393" s="1"/>
      <c r="EB1393" s="1"/>
      <c r="EC1393" s="1"/>
      <c r="ED1393" s="1"/>
      <c r="EE1393" s="1"/>
      <c r="EF1393" s="1"/>
      <c r="EG1393" s="1"/>
      <c r="EH1393" s="1"/>
      <c r="EI1393" s="1"/>
      <c r="EJ1393" s="1"/>
      <c r="EK1393" s="1"/>
      <c r="EL1393" s="1"/>
      <c r="EM1393" s="1"/>
      <c r="EN1393" s="1"/>
      <c r="EO1393" s="1"/>
      <c r="EP1393" s="1"/>
      <c r="EQ1393" s="1"/>
      <c r="ER1393" s="1"/>
      <c r="ES1393" s="1"/>
      <c r="ET1393" s="1"/>
      <c r="EU1393" s="1"/>
      <c r="EV1393" s="1"/>
      <c r="EW1393" s="1"/>
      <c r="EX1393" s="1"/>
      <c r="EY1393" s="1"/>
      <c r="EZ1393" s="1"/>
      <c r="FA1393" s="1"/>
      <c r="FB1393" s="1"/>
      <c r="FC1393" s="1"/>
      <c r="FD1393" s="1"/>
      <c r="FE1393" s="1"/>
      <c r="FF1393" s="1"/>
      <c r="FG1393" s="1"/>
      <c r="FH1393" s="1"/>
      <c r="FI1393" s="1"/>
      <c r="FJ1393" s="1"/>
      <c r="FK1393" s="1"/>
      <c r="FL1393" s="1"/>
      <c r="FM1393" s="1"/>
      <c r="FN1393" s="1"/>
      <c r="FO1393" s="1"/>
      <c r="FP1393" s="1"/>
      <c r="FQ1393" s="1"/>
      <c r="FR1393" s="1"/>
      <c r="FS1393" s="1"/>
      <c r="FT1393" s="1"/>
      <c r="FU1393" s="1"/>
      <c r="FV1393" s="1"/>
      <c r="FW1393" s="1"/>
      <c r="FX1393" s="1"/>
      <c r="FY1393" s="1"/>
      <c r="FZ1393" s="1"/>
      <c r="GA1393" s="1"/>
      <c r="GB1393" s="1"/>
      <c r="GC1393" s="1"/>
      <c r="GD1393" s="1"/>
      <c r="GE1393" s="1"/>
      <c r="GF1393" s="1"/>
      <c r="GG1393" s="1"/>
      <c r="GH1393" s="1"/>
      <c r="GI1393" s="1"/>
      <c r="GJ1393" s="1"/>
      <c r="GK1393" s="1"/>
      <c r="GL1393" s="1"/>
      <c r="GM1393" s="1"/>
      <c r="GN1393" s="1"/>
      <c r="GO1393" s="1"/>
      <c r="GP1393" s="1"/>
      <c r="GQ1393" s="1"/>
      <c r="GR1393" s="1"/>
      <c r="GS1393" s="1"/>
      <c r="GT1393" s="1"/>
      <c r="GU1393" s="1"/>
      <c r="GV1393" s="1"/>
      <c r="GW1393" s="1"/>
    </row>
    <row r="1394" spans="1:205" s="4" customFormat="1">
      <c r="A1394" s="6"/>
      <c r="B1394" s="6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2"/>
      <c r="U1394" s="2"/>
      <c r="V1394" s="90"/>
      <c r="W1394" s="167"/>
      <c r="X1394" s="145"/>
      <c r="Y1394" s="90"/>
      <c r="Z1394" s="87"/>
      <c r="AA1394" s="87"/>
      <c r="AB1394" s="2"/>
      <c r="AC1394" s="2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  <c r="EG1394" s="1"/>
      <c r="EH1394" s="1"/>
      <c r="EI1394" s="1"/>
      <c r="EJ1394" s="1"/>
      <c r="EK1394" s="1"/>
      <c r="EL1394" s="1"/>
      <c r="EM1394" s="1"/>
      <c r="EN1394" s="1"/>
      <c r="EO1394" s="1"/>
      <c r="EP1394" s="1"/>
      <c r="EQ1394" s="1"/>
      <c r="ER1394" s="1"/>
      <c r="ES1394" s="1"/>
      <c r="ET1394" s="1"/>
      <c r="EU1394" s="1"/>
      <c r="EV1394" s="1"/>
      <c r="EW1394" s="1"/>
      <c r="EX1394" s="1"/>
      <c r="EY1394" s="1"/>
      <c r="EZ1394" s="1"/>
      <c r="FA1394" s="1"/>
      <c r="FB1394" s="1"/>
      <c r="FC1394" s="1"/>
      <c r="FD1394" s="1"/>
      <c r="FE1394" s="1"/>
      <c r="FF1394" s="1"/>
      <c r="FG1394" s="1"/>
      <c r="FH1394" s="1"/>
      <c r="FI1394" s="1"/>
      <c r="FJ1394" s="1"/>
      <c r="FK1394" s="1"/>
      <c r="FL1394" s="1"/>
      <c r="FM1394" s="1"/>
      <c r="FN1394" s="1"/>
      <c r="FO1394" s="1"/>
      <c r="FP1394" s="1"/>
      <c r="FQ1394" s="1"/>
      <c r="FR1394" s="1"/>
      <c r="FS1394" s="1"/>
      <c r="FT1394" s="1"/>
      <c r="FU1394" s="1"/>
      <c r="FV1394" s="1"/>
      <c r="FW1394" s="1"/>
      <c r="FX1394" s="1"/>
      <c r="FY1394" s="1"/>
      <c r="FZ1394" s="1"/>
      <c r="GA1394" s="1"/>
      <c r="GB1394" s="1"/>
      <c r="GC1394" s="1"/>
      <c r="GD1394" s="1"/>
      <c r="GE1394" s="1"/>
      <c r="GF1394" s="1"/>
      <c r="GG1394" s="1"/>
      <c r="GH1394" s="1"/>
      <c r="GI1394" s="1"/>
      <c r="GJ1394" s="1"/>
      <c r="GK1394" s="1"/>
      <c r="GL1394" s="1"/>
      <c r="GM1394" s="1"/>
      <c r="GN1394" s="1"/>
      <c r="GO1394" s="1"/>
      <c r="GP1394" s="1"/>
      <c r="GQ1394" s="1"/>
      <c r="GR1394" s="1"/>
      <c r="GS1394" s="1"/>
      <c r="GT1394" s="1"/>
      <c r="GU1394" s="1"/>
      <c r="GV1394" s="1"/>
      <c r="GW1394" s="1"/>
    </row>
    <row r="1395" spans="1:205" s="4" customFormat="1">
      <c r="A1395" s="6"/>
      <c r="B1395" s="6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2"/>
      <c r="U1395" s="2"/>
      <c r="V1395" s="90"/>
      <c r="W1395" s="167"/>
      <c r="X1395" s="145"/>
      <c r="Y1395" s="90"/>
      <c r="Z1395" s="87"/>
      <c r="AA1395" s="87"/>
      <c r="AB1395" s="2"/>
      <c r="AC1395" s="2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  <c r="EG1395" s="1"/>
      <c r="EH1395" s="1"/>
      <c r="EI1395" s="1"/>
      <c r="EJ1395" s="1"/>
      <c r="EK1395" s="1"/>
      <c r="EL1395" s="1"/>
      <c r="EM1395" s="1"/>
      <c r="EN1395" s="1"/>
      <c r="EO1395" s="1"/>
      <c r="EP1395" s="1"/>
      <c r="EQ1395" s="1"/>
      <c r="ER1395" s="1"/>
      <c r="ES1395" s="1"/>
      <c r="ET1395" s="1"/>
      <c r="EU1395" s="1"/>
      <c r="EV1395" s="1"/>
      <c r="EW1395" s="1"/>
      <c r="EX1395" s="1"/>
      <c r="EY1395" s="1"/>
      <c r="EZ1395" s="1"/>
      <c r="FA1395" s="1"/>
      <c r="FB1395" s="1"/>
      <c r="FC1395" s="1"/>
      <c r="FD1395" s="1"/>
      <c r="FE1395" s="1"/>
      <c r="FF1395" s="1"/>
      <c r="FG1395" s="1"/>
      <c r="FH1395" s="1"/>
      <c r="FI1395" s="1"/>
      <c r="FJ1395" s="1"/>
      <c r="FK1395" s="1"/>
      <c r="FL1395" s="1"/>
      <c r="FM1395" s="1"/>
      <c r="FN1395" s="1"/>
      <c r="FO1395" s="1"/>
      <c r="FP1395" s="1"/>
      <c r="FQ1395" s="1"/>
      <c r="FR1395" s="1"/>
      <c r="FS1395" s="1"/>
      <c r="FT1395" s="1"/>
      <c r="FU1395" s="1"/>
      <c r="FV1395" s="1"/>
      <c r="FW1395" s="1"/>
      <c r="FX1395" s="1"/>
      <c r="FY1395" s="1"/>
      <c r="FZ1395" s="1"/>
      <c r="GA1395" s="1"/>
      <c r="GB1395" s="1"/>
      <c r="GC1395" s="1"/>
      <c r="GD1395" s="1"/>
      <c r="GE1395" s="1"/>
      <c r="GF1395" s="1"/>
      <c r="GG1395" s="1"/>
      <c r="GH1395" s="1"/>
      <c r="GI1395" s="1"/>
      <c r="GJ1395" s="1"/>
      <c r="GK1395" s="1"/>
      <c r="GL1395" s="1"/>
      <c r="GM1395" s="1"/>
      <c r="GN1395" s="1"/>
      <c r="GO1395" s="1"/>
      <c r="GP1395" s="1"/>
      <c r="GQ1395" s="1"/>
      <c r="GR1395" s="1"/>
      <c r="GS1395" s="1"/>
      <c r="GT1395" s="1"/>
      <c r="GU1395" s="1"/>
      <c r="GV1395" s="1"/>
      <c r="GW1395" s="1"/>
    </row>
    <row r="1396" spans="1:205" s="4" customFormat="1">
      <c r="A1396" s="6"/>
      <c r="B1396" s="6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2"/>
      <c r="U1396" s="2"/>
      <c r="V1396" s="90"/>
      <c r="W1396" s="167"/>
      <c r="X1396" s="145"/>
      <c r="Y1396" s="90"/>
      <c r="Z1396" s="87"/>
      <c r="AA1396" s="87"/>
      <c r="AB1396" s="2"/>
      <c r="AC1396" s="2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  <c r="DE1396" s="1"/>
      <c r="DF1396" s="1"/>
      <c r="DG1396" s="1"/>
      <c r="DH1396" s="1"/>
      <c r="DI1396" s="1"/>
      <c r="DJ1396" s="1"/>
      <c r="DK1396" s="1"/>
      <c r="DL1396" s="1"/>
      <c r="DM1396" s="1"/>
      <c r="DN1396" s="1"/>
      <c r="DO1396" s="1"/>
      <c r="DP1396" s="1"/>
      <c r="DQ1396" s="1"/>
      <c r="DR1396" s="1"/>
      <c r="DS1396" s="1"/>
      <c r="DT1396" s="1"/>
      <c r="DU1396" s="1"/>
      <c r="DV1396" s="1"/>
      <c r="DW1396" s="1"/>
      <c r="DX1396" s="1"/>
      <c r="DY1396" s="1"/>
      <c r="DZ1396" s="1"/>
      <c r="EA1396" s="1"/>
      <c r="EB1396" s="1"/>
      <c r="EC1396" s="1"/>
      <c r="ED1396" s="1"/>
      <c r="EE1396" s="1"/>
      <c r="EF1396" s="1"/>
      <c r="EG1396" s="1"/>
      <c r="EH1396" s="1"/>
      <c r="EI1396" s="1"/>
      <c r="EJ1396" s="1"/>
      <c r="EK1396" s="1"/>
      <c r="EL1396" s="1"/>
      <c r="EM1396" s="1"/>
      <c r="EN1396" s="1"/>
      <c r="EO1396" s="1"/>
      <c r="EP1396" s="1"/>
      <c r="EQ1396" s="1"/>
      <c r="ER1396" s="1"/>
      <c r="ES1396" s="1"/>
      <c r="ET1396" s="1"/>
      <c r="EU1396" s="1"/>
      <c r="EV1396" s="1"/>
      <c r="EW1396" s="1"/>
      <c r="EX1396" s="1"/>
      <c r="EY1396" s="1"/>
      <c r="EZ1396" s="1"/>
      <c r="FA1396" s="1"/>
      <c r="FB1396" s="1"/>
      <c r="FC1396" s="1"/>
      <c r="FD1396" s="1"/>
      <c r="FE1396" s="1"/>
      <c r="FF1396" s="1"/>
      <c r="FG1396" s="1"/>
      <c r="FH1396" s="1"/>
      <c r="FI1396" s="1"/>
      <c r="FJ1396" s="1"/>
      <c r="FK1396" s="1"/>
      <c r="FL1396" s="1"/>
      <c r="FM1396" s="1"/>
      <c r="FN1396" s="1"/>
      <c r="FO1396" s="1"/>
      <c r="FP1396" s="1"/>
      <c r="FQ1396" s="1"/>
      <c r="FR1396" s="1"/>
      <c r="FS1396" s="1"/>
      <c r="FT1396" s="1"/>
      <c r="FU1396" s="1"/>
      <c r="FV1396" s="1"/>
      <c r="FW1396" s="1"/>
      <c r="FX1396" s="1"/>
      <c r="FY1396" s="1"/>
      <c r="FZ1396" s="1"/>
      <c r="GA1396" s="1"/>
      <c r="GB1396" s="1"/>
      <c r="GC1396" s="1"/>
      <c r="GD1396" s="1"/>
      <c r="GE1396" s="1"/>
      <c r="GF1396" s="1"/>
      <c r="GG1396" s="1"/>
      <c r="GH1396" s="1"/>
      <c r="GI1396" s="1"/>
      <c r="GJ1396" s="1"/>
      <c r="GK1396" s="1"/>
      <c r="GL1396" s="1"/>
      <c r="GM1396" s="1"/>
      <c r="GN1396" s="1"/>
      <c r="GO1396" s="1"/>
      <c r="GP1396" s="1"/>
      <c r="GQ1396" s="1"/>
      <c r="GR1396" s="1"/>
      <c r="GS1396" s="1"/>
      <c r="GT1396" s="1"/>
      <c r="GU1396" s="1"/>
      <c r="GV1396" s="1"/>
      <c r="GW1396" s="1"/>
    </row>
    <row r="1397" spans="1:205" s="4" customFormat="1">
      <c r="A1397" s="6"/>
      <c r="B1397" s="6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2"/>
      <c r="U1397" s="2"/>
      <c r="V1397" s="90"/>
      <c r="W1397" s="167"/>
      <c r="X1397" s="145"/>
      <c r="Y1397" s="90"/>
      <c r="Z1397" s="87"/>
      <c r="AA1397" s="87"/>
      <c r="AB1397" s="2"/>
      <c r="AC1397" s="2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"/>
      <c r="EK1397" s="1"/>
      <c r="EL1397" s="1"/>
      <c r="EM1397" s="1"/>
      <c r="EN1397" s="1"/>
      <c r="EO1397" s="1"/>
      <c r="EP1397" s="1"/>
      <c r="EQ1397" s="1"/>
      <c r="ER1397" s="1"/>
      <c r="ES1397" s="1"/>
      <c r="ET1397" s="1"/>
      <c r="EU1397" s="1"/>
      <c r="EV1397" s="1"/>
      <c r="EW1397" s="1"/>
      <c r="EX1397" s="1"/>
      <c r="EY1397" s="1"/>
      <c r="EZ1397" s="1"/>
      <c r="FA1397" s="1"/>
      <c r="FB1397" s="1"/>
      <c r="FC1397" s="1"/>
      <c r="FD1397" s="1"/>
      <c r="FE1397" s="1"/>
      <c r="FF1397" s="1"/>
      <c r="FG1397" s="1"/>
      <c r="FH1397" s="1"/>
      <c r="FI1397" s="1"/>
      <c r="FJ1397" s="1"/>
      <c r="FK1397" s="1"/>
      <c r="FL1397" s="1"/>
      <c r="FM1397" s="1"/>
      <c r="FN1397" s="1"/>
      <c r="FO1397" s="1"/>
      <c r="FP1397" s="1"/>
      <c r="FQ1397" s="1"/>
      <c r="FR1397" s="1"/>
      <c r="FS1397" s="1"/>
      <c r="FT1397" s="1"/>
      <c r="FU1397" s="1"/>
      <c r="FV1397" s="1"/>
      <c r="FW1397" s="1"/>
      <c r="FX1397" s="1"/>
      <c r="FY1397" s="1"/>
      <c r="FZ1397" s="1"/>
      <c r="GA1397" s="1"/>
      <c r="GB1397" s="1"/>
      <c r="GC1397" s="1"/>
      <c r="GD1397" s="1"/>
      <c r="GE1397" s="1"/>
      <c r="GF1397" s="1"/>
      <c r="GG1397" s="1"/>
      <c r="GH1397" s="1"/>
      <c r="GI1397" s="1"/>
      <c r="GJ1397" s="1"/>
      <c r="GK1397" s="1"/>
      <c r="GL1397" s="1"/>
      <c r="GM1397" s="1"/>
      <c r="GN1397" s="1"/>
      <c r="GO1397" s="1"/>
      <c r="GP1397" s="1"/>
      <c r="GQ1397" s="1"/>
      <c r="GR1397" s="1"/>
      <c r="GS1397" s="1"/>
      <c r="GT1397" s="1"/>
      <c r="GU1397" s="1"/>
      <c r="GV1397" s="1"/>
      <c r="GW1397" s="1"/>
    </row>
    <row r="1398" spans="1:205" s="4" customFormat="1">
      <c r="A1398" s="6"/>
      <c r="B1398" s="6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2"/>
      <c r="U1398" s="2"/>
      <c r="V1398" s="90"/>
      <c r="W1398" s="167"/>
      <c r="X1398" s="145"/>
      <c r="Y1398" s="90"/>
      <c r="Z1398" s="87"/>
      <c r="AA1398" s="87"/>
      <c r="AB1398" s="2"/>
      <c r="AC1398" s="2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  <c r="DE1398" s="1"/>
      <c r="DF1398" s="1"/>
      <c r="DG1398" s="1"/>
      <c r="DH1398" s="1"/>
      <c r="DI1398" s="1"/>
      <c r="DJ1398" s="1"/>
      <c r="DK1398" s="1"/>
      <c r="DL1398" s="1"/>
      <c r="DM1398" s="1"/>
      <c r="DN1398" s="1"/>
      <c r="DO1398" s="1"/>
      <c r="DP1398" s="1"/>
      <c r="DQ1398" s="1"/>
      <c r="DR1398" s="1"/>
      <c r="DS1398" s="1"/>
      <c r="DT1398" s="1"/>
      <c r="DU1398" s="1"/>
      <c r="DV1398" s="1"/>
      <c r="DW1398" s="1"/>
      <c r="DX1398" s="1"/>
      <c r="DY1398" s="1"/>
      <c r="DZ1398" s="1"/>
      <c r="EA1398" s="1"/>
      <c r="EB1398" s="1"/>
      <c r="EC1398" s="1"/>
      <c r="ED1398" s="1"/>
      <c r="EE1398" s="1"/>
      <c r="EF1398" s="1"/>
      <c r="EG1398" s="1"/>
      <c r="EH1398" s="1"/>
      <c r="EI1398" s="1"/>
      <c r="EJ1398" s="1"/>
      <c r="EK1398" s="1"/>
      <c r="EL1398" s="1"/>
      <c r="EM1398" s="1"/>
      <c r="EN1398" s="1"/>
      <c r="EO1398" s="1"/>
      <c r="EP1398" s="1"/>
      <c r="EQ1398" s="1"/>
      <c r="ER1398" s="1"/>
      <c r="ES1398" s="1"/>
      <c r="ET1398" s="1"/>
      <c r="EU1398" s="1"/>
      <c r="EV1398" s="1"/>
      <c r="EW1398" s="1"/>
      <c r="EX1398" s="1"/>
      <c r="EY1398" s="1"/>
      <c r="EZ1398" s="1"/>
      <c r="FA1398" s="1"/>
      <c r="FB1398" s="1"/>
      <c r="FC1398" s="1"/>
      <c r="FD1398" s="1"/>
      <c r="FE1398" s="1"/>
      <c r="FF1398" s="1"/>
      <c r="FG1398" s="1"/>
      <c r="FH1398" s="1"/>
      <c r="FI1398" s="1"/>
      <c r="FJ1398" s="1"/>
      <c r="FK1398" s="1"/>
      <c r="FL1398" s="1"/>
      <c r="FM1398" s="1"/>
      <c r="FN1398" s="1"/>
      <c r="FO1398" s="1"/>
      <c r="FP1398" s="1"/>
      <c r="FQ1398" s="1"/>
      <c r="FR1398" s="1"/>
      <c r="FS1398" s="1"/>
      <c r="FT1398" s="1"/>
      <c r="FU1398" s="1"/>
      <c r="FV1398" s="1"/>
      <c r="FW1398" s="1"/>
      <c r="FX1398" s="1"/>
      <c r="FY1398" s="1"/>
      <c r="FZ1398" s="1"/>
      <c r="GA1398" s="1"/>
      <c r="GB1398" s="1"/>
      <c r="GC1398" s="1"/>
      <c r="GD1398" s="1"/>
      <c r="GE1398" s="1"/>
      <c r="GF1398" s="1"/>
      <c r="GG1398" s="1"/>
      <c r="GH1398" s="1"/>
      <c r="GI1398" s="1"/>
      <c r="GJ1398" s="1"/>
      <c r="GK1398" s="1"/>
      <c r="GL1398" s="1"/>
      <c r="GM1398" s="1"/>
      <c r="GN1398" s="1"/>
      <c r="GO1398" s="1"/>
      <c r="GP1398" s="1"/>
      <c r="GQ1398" s="1"/>
      <c r="GR1398" s="1"/>
      <c r="GS1398" s="1"/>
      <c r="GT1398" s="1"/>
      <c r="GU1398" s="1"/>
      <c r="GV1398" s="1"/>
      <c r="GW1398" s="1"/>
    </row>
    <row r="1399" spans="1:205" s="4" customFormat="1">
      <c r="A1399" s="6"/>
      <c r="B1399" s="6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2"/>
      <c r="U1399" s="2"/>
      <c r="V1399" s="90"/>
      <c r="W1399" s="167"/>
      <c r="X1399" s="145"/>
      <c r="Y1399" s="90"/>
      <c r="Z1399" s="87"/>
      <c r="AA1399" s="87"/>
      <c r="AB1399" s="2"/>
      <c r="AC1399" s="2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  <c r="EG1399" s="1"/>
      <c r="EH1399" s="1"/>
      <c r="EI1399" s="1"/>
      <c r="EJ1399" s="1"/>
      <c r="EK1399" s="1"/>
      <c r="EL1399" s="1"/>
      <c r="EM1399" s="1"/>
      <c r="EN1399" s="1"/>
      <c r="EO1399" s="1"/>
      <c r="EP1399" s="1"/>
      <c r="EQ1399" s="1"/>
      <c r="ER1399" s="1"/>
      <c r="ES1399" s="1"/>
      <c r="ET1399" s="1"/>
      <c r="EU1399" s="1"/>
      <c r="EV1399" s="1"/>
      <c r="EW1399" s="1"/>
      <c r="EX1399" s="1"/>
      <c r="EY1399" s="1"/>
      <c r="EZ1399" s="1"/>
      <c r="FA1399" s="1"/>
      <c r="FB1399" s="1"/>
      <c r="FC1399" s="1"/>
      <c r="FD1399" s="1"/>
      <c r="FE1399" s="1"/>
      <c r="FF1399" s="1"/>
      <c r="FG1399" s="1"/>
      <c r="FH1399" s="1"/>
      <c r="FI1399" s="1"/>
      <c r="FJ1399" s="1"/>
      <c r="FK1399" s="1"/>
      <c r="FL1399" s="1"/>
      <c r="FM1399" s="1"/>
      <c r="FN1399" s="1"/>
      <c r="FO1399" s="1"/>
      <c r="FP1399" s="1"/>
      <c r="FQ1399" s="1"/>
      <c r="FR1399" s="1"/>
      <c r="FS1399" s="1"/>
      <c r="FT1399" s="1"/>
      <c r="FU1399" s="1"/>
      <c r="FV1399" s="1"/>
      <c r="FW1399" s="1"/>
      <c r="FX1399" s="1"/>
      <c r="FY1399" s="1"/>
      <c r="FZ1399" s="1"/>
      <c r="GA1399" s="1"/>
      <c r="GB1399" s="1"/>
      <c r="GC1399" s="1"/>
      <c r="GD1399" s="1"/>
      <c r="GE1399" s="1"/>
      <c r="GF1399" s="1"/>
      <c r="GG1399" s="1"/>
      <c r="GH1399" s="1"/>
      <c r="GI1399" s="1"/>
      <c r="GJ1399" s="1"/>
      <c r="GK1399" s="1"/>
      <c r="GL1399" s="1"/>
      <c r="GM1399" s="1"/>
      <c r="GN1399" s="1"/>
      <c r="GO1399" s="1"/>
      <c r="GP1399" s="1"/>
      <c r="GQ1399" s="1"/>
      <c r="GR1399" s="1"/>
      <c r="GS1399" s="1"/>
      <c r="GT1399" s="1"/>
      <c r="GU1399" s="1"/>
      <c r="GV1399" s="1"/>
      <c r="GW1399" s="1"/>
    </row>
    <row r="1400" spans="1:205" s="4" customFormat="1">
      <c r="A1400" s="6"/>
      <c r="B1400" s="6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2"/>
      <c r="U1400" s="2"/>
      <c r="V1400" s="90"/>
      <c r="W1400" s="167"/>
      <c r="X1400" s="145"/>
      <c r="Y1400" s="90"/>
      <c r="Z1400" s="87"/>
      <c r="AA1400" s="87"/>
      <c r="AB1400" s="2"/>
      <c r="AC1400" s="2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  <c r="EG1400" s="1"/>
      <c r="EH1400" s="1"/>
      <c r="EI1400" s="1"/>
      <c r="EJ1400" s="1"/>
      <c r="EK1400" s="1"/>
      <c r="EL1400" s="1"/>
      <c r="EM1400" s="1"/>
      <c r="EN1400" s="1"/>
      <c r="EO1400" s="1"/>
      <c r="EP1400" s="1"/>
      <c r="EQ1400" s="1"/>
      <c r="ER1400" s="1"/>
      <c r="ES1400" s="1"/>
      <c r="ET1400" s="1"/>
      <c r="EU1400" s="1"/>
      <c r="EV1400" s="1"/>
      <c r="EW1400" s="1"/>
      <c r="EX1400" s="1"/>
      <c r="EY1400" s="1"/>
      <c r="EZ1400" s="1"/>
      <c r="FA1400" s="1"/>
      <c r="FB1400" s="1"/>
      <c r="FC1400" s="1"/>
      <c r="FD1400" s="1"/>
      <c r="FE1400" s="1"/>
      <c r="FF1400" s="1"/>
      <c r="FG1400" s="1"/>
      <c r="FH1400" s="1"/>
      <c r="FI1400" s="1"/>
      <c r="FJ1400" s="1"/>
      <c r="FK1400" s="1"/>
      <c r="FL1400" s="1"/>
      <c r="FM1400" s="1"/>
      <c r="FN1400" s="1"/>
      <c r="FO1400" s="1"/>
      <c r="FP1400" s="1"/>
      <c r="FQ1400" s="1"/>
      <c r="FR1400" s="1"/>
      <c r="FS1400" s="1"/>
      <c r="FT1400" s="1"/>
      <c r="FU1400" s="1"/>
      <c r="FV1400" s="1"/>
      <c r="FW1400" s="1"/>
      <c r="FX1400" s="1"/>
      <c r="FY1400" s="1"/>
      <c r="FZ1400" s="1"/>
      <c r="GA1400" s="1"/>
      <c r="GB1400" s="1"/>
      <c r="GC1400" s="1"/>
      <c r="GD1400" s="1"/>
      <c r="GE1400" s="1"/>
      <c r="GF1400" s="1"/>
      <c r="GG1400" s="1"/>
      <c r="GH1400" s="1"/>
      <c r="GI1400" s="1"/>
      <c r="GJ1400" s="1"/>
      <c r="GK1400" s="1"/>
      <c r="GL1400" s="1"/>
      <c r="GM1400" s="1"/>
      <c r="GN1400" s="1"/>
      <c r="GO1400" s="1"/>
      <c r="GP1400" s="1"/>
      <c r="GQ1400" s="1"/>
      <c r="GR1400" s="1"/>
      <c r="GS1400" s="1"/>
      <c r="GT1400" s="1"/>
      <c r="GU1400" s="1"/>
      <c r="GV1400" s="1"/>
      <c r="GW1400" s="1"/>
    </row>
    <row r="1401" spans="1:205" s="4" customFormat="1">
      <c r="A1401" s="6"/>
      <c r="B1401" s="6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2"/>
      <c r="U1401" s="2"/>
      <c r="V1401" s="90"/>
      <c r="W1401" s="167"/>
      <c r="X1401" s="145"/>
      <c r="Y1401" s="90"/>
      <c r="Z1401" s="87"/>
      <c r="AA1401" s="87"/>
      <c r="AB1401" s="2"/>
      <c r="AC1401" s="2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  <c r="EG1401" s="1"/>
      <c r="EH1401" s="1"/>
      <c r="EI1401" s="1"/>
      <c r="EJ1401" s="1"/>
      <c r="EK1401" s="1"/>
      <c r="EL1401" s="1"/>
      <c r="EM1401" s="1"/>
      <c r="EN1401" s="1"/>
      <c r="EO1401" s="1"/>
      <c r="EP1401" s="1"/>
      <c r="EQ1401" s="1"/>
      <c r="ER1401" s="1"/>
      <c r="ES1401" s="1"/>
      <c r="ET1401" s="1"/>
      <c r="EU1401" s="1"/>
      <c r="EV1401" s="1"/>
      <c r="EW1401" s="1"/>
      <c r="EX1401" s="1"/>
      <c r="EY1401" s="1"/>
      <c r="EZ1401" s="1"/>
      <c r="FA1401" s="1"/>
      <c r="FB1401" s="1"/>
      <c r="FC1401" s="1"/>
      <c r="FD1401" s="1"/>
      <c r="FE1401" s="1"/>
      <c r="FF1401" s="1"/>
      <c r="FG1401" s="1"/>
      <c r="FH1401" s="1"/>
      <c r="FI1401" s="1"/>
      <c r="FJ1401" s="1"/>
      <c r="FK1401" s="1"/>
      <c r="FL1401" s="1"/>
      <c r="FM1401" s="1"/>
      <c r="FN1401" s="1"/>
      <c r="FO1401" s="1"/>
      <c r="FP1401" s="1"/>
      <c r="FQ1401" s="1"/>
      <c r="FR1401" s="1"/>
      <c r="FS1401" s="1"/>
      <c r="FT1401" s="1"/>
      <c r="FU1401" s="1"/>
      <c r="FV1401" s="1"/>
      <c r="FW1401" s="1"/>
      <c r="FX1401" s="1"/>
      <c r="FY1401" s="1"/>
      <c r="FZ1401" s="1"/>
      <c r="GA1401" s="1"/>
      <c r="GB1401" s="1"/>
      <c r="GC1401" s="1"/>
      <c r="GD1401" s="1"/>
      <c r="GE1401" s="1"/>
      <c r="GF1401" s="1"/>
      <c r="GG1401" s="1"/>
      <c r="GH1401" s="1"/>
      <c r="GI1401" s="1"/>
      <c r="GJ1401" s="1"/>
      <c r="GK1401" s="1"/>
      <c r="GL1401" s="1"/>
      <c r="GM1401" s="1"/>
      <c r="GN1401" s="1"/>
      <c r="GO1401" s="1"/>
      <c r="GP1401" s="1"/>
      <c r="GQ1401" s="1"/>
      <c r="GR1401" s="1"/>
      <c r="GS1401" s="1"/>
      <c r="GT1401" s="1"/>
      <c r="GU1401" s="1"/>
      <c r="GV1401" s="1"/>
      <c r="GW1401" s="1"/>
    </row>
    <row r="1402" spans="1:205" s="4" customFormat="1">
      <c r="A1402" s="6"/>
      <c r="B1402" s="6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2"/>
      <c r="U1402" s="2"/>
      <c r="V1402" s="90"/>
      <c r="W1402" s="167"/>
      <c r="X1402" s="145"/>
      <c r="Y1402" s="90"/>
      <c r="Z1402" s="87"/>
      <c r="AA1402" s="87"/>
      <c r="AB1402" s="2"/>
      <c r="AC1402" s="2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  <c r="DF1402" s="1"/>
      <c r="DG1402" s="1"/>
      <c r="DH1402" s="1"/>
      <c r="DI1402" s="1"/>
      <c r="DJ1402" s="1"/>
      <c r="DK1402" s="1"/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  <c r="EA1402" s="1"/>
      <c r="EB1402" s="1"/>
      <c r="EC1402" s="1"/>
      <c r="ED1402" s="1"/>
      <c r="EE1402" s="1"/>
      <c r="EF1402" s="1"/>
      <c r="EG1402" s="1"/>
      <c r="EH1402" s="1"/>
      <c r="EI1402" s="1"/>
      <c r="EJ1402" s="1"/>
      <c r="EK1402" s="1"/>
      <c r="EL1402" s="1"/>
      <c r="EM1402" s="1"/>
      <c r="EN1402" s="1"/>
      <c r="EO1402" s="1"/>
      <c r="EP1402" s="1"/>
      <c r="EQ1402" s="1"/>
      <c r="ER1402" s="1"/>
      <c r="ES1402" s="1"/>
      <c r="ET1402" s="1"/>
      <c r="EU1402" s="1"/>
      <c r="EV1402" s="1"/>
      <c r="EW1402" s="1"/>
      <c r="EX1402" s="1"/>
      <c r="EY1402" s="1"/>
      <c r="EZ1402" s="1"/>
      <c r="FA1402" s="1"/>
      <c r="FB1402" s="1"/>
      <c r="FC1402" s="1"/>
      <c r="FD1402" s="1"/>
      <c r="FE1402" s="1"/>
      <c r="FF1402" s="1"/>
      <c r="FG1402" s="1"/>
      <c r="FH1402" s="1"/>
      <c r="FI1402" s="1"/>
      <c r="FJ1402" s="1"/>
      <c r="FK1402" s="1"/>
      <c r="FL1402" s="1"/>
      <c r="FM1402" s="1"/>
      <c r="FN1402" s="1"/>
      <c r="FO1402" s="1"/>
      <c r="FP1402" s="1"/>
      <c r="FQ1402" s="1"/>
      <c r="FR1402" s="1"/>
      <c r="FS1402" s="1"/>
      <c r="FT1402" s="1"/>
      <c r="FU1402" s="1"/>
      <c r="FV1402" s="1"/>
      <c r="FW1402" s="1"/>
      <c r="FX1402" s="1"/>
      <c r="FY1402" s="1"/>
      <c r="FZ1402" s="1"/>
      <c r="GA1402" s="1"/>
      <c r="GB1402" s="1"/>
      <c r="GC1402" s="1"/>
      <c r="GD1402" s="1"/>
      <c r="GE1402" s="1"/>
      <c r="GF1402" s="1"/>
      <c r="GG1402" s="1"/>
      <c r="GH1402" s="1"/>
      <c r="GI1402" s="1"/>
      <c r="GJ1402" s="1"/>
      <c r="GK1402" s="1"/>
      <c r="GL1402" s="1"/>
      <c r="GM1402" s="1"/>
      <c r="GN1402" s="1"/>
      <c r="GO1402" s="1"/>
      <c r="GP1402" s="1"/>
      <c r="GQ1402" s="1"/>
      <c r="GR1402" s="1"/>
      <c r="GS1402" s="1"/>
      <c r="GT1402" s="1"/>
      <c r="GU1402" s="1"/>
      <c r="GV1402" s="1"/>
      <c r="GW1402" s="1"/>
    </row>
    <row r="1403" spans="1:205" s="4" customFormat="1">
      <c r="A1403" s="6"/>
      <c r="B1403" s="6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2"/>
      <c r="U1403" s="2"/>
      <c r="V1403" s="90"/>
      <c r="W1403" s="167"/>
      <c r="X1403" s="145"/>
      <c r="Y1403" s="90"/>
      <c r="Z1403" s="87"/>
      <c r="AA1403" s="87"/>
      <c r="AB1403" s="2"/>
      <c r="AC1403" s="2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  <c r="DF1403" s="1"/>
      <c r="DG1403" s="1"/>
      <c r="DH1403" s="1"/>
      <c r="DI1403" s="1"/>
      <c r="DJ1403" s="1"/>
      <c r="DK1403" s="1"/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  <c r="EA1403" s="1"/>
      <c r="EB1403" s="1"/>
      <c r="EC1403" s="1"/>
      <c r="ED1403" s="1"/>
      <c r="EE1403" s="1"/>
      <c r="EF1403" s="1"/>
      <c r="EG1403" s="1"/>
      <c r="EH1403" s="1"/>
      <c r="EI1403" s="1"/>
      <c r="EJ1403" s="1"/>
      <c r="EK1403" s="1"/>
      <c r="EL1403" s="1"/>
      <c r="EM1403" s="1"/>
      <c r="EN1403" s="1"/>
      <c r="EO1403" s="1"/>
      <c r="EP1403" s="1"/>
      <c r="EQ1403" s="1"/>
      <c r="ER1403" s="1"/>
      <c r="ES1403" s="1"/>
      <c r="ET1403" s="1"/>
      <c r="EU1403" s="1"/>
      <c r="EV1403" s="1"/>
      <c r="EW1403" s="1"/>
      <c r="EX1403" s="1"/>
      <c r="EY1403" s="1"/>
      <c r="EZ1403" s="1"/>
      <c r="FA1403" s="1"/>
      <c r="FB1403" s="1"/>
      <c r="FC1403" s="1"/>
      <c r="FD1403" s="1"/>
      <c r="FE1403" s="1"/>
      <c r="FF1403" s="1"/>
      <c r="FG1403" s="1"/>
      <c r="FH1403" s="1"/>
      <c r="FI1403" s="1"/>
      <c r="FJ1403" s="1"/>
      <c r="FK1403" s="1"/>
      <c r="FL1403" s="1"/>
      <c r="FM1403" s="1"/>
      <c r="FN1403" s="1"/>
      <c r="FO1403" s="1"/>
      <c r="FP1403" s="1"/>
      <c r="FQ1403" s="1"/>
      <c r="FR1403" s="1"/>
      <c r="FS1403" s="1"/>
      <c r="FT1403" s="1"/>
      <c r="FU1403" s="1"/>
      <c r="FV1403" s="1"/>
      <c r="FW1403" s="1"/>
      <c r="FX1403" s="1"/>
      <c r="FY1403" s="1"/>
      <c r="FZ1403" s="1"/>
      <c r="GA1403" s="1"/>
      <c r="GB1403" s="1"/>
      <c r="GC1403" s="1"/>
      <c r="GD1403" s="1"/>
      <c r="GE1403" s="1"/>
      <c r="GF1403" s="1"/>
      <c r="GG1403" s="1"/>
      <c r="GH1403" s="1"/>
      <c r="GI1403" s="1"/>
      <c r="GJ1403" s="1"/>
      <c r="GK1403" s="1"/>
      <c r="GL1403" s="1"/>
      <c r="GM1403" s="1"/>
      <c r="GN1403" s="1"/>
      <c r="GO1403" s="1"/>
      <c r="GP1403" s="1"/>
      <c r="GQ1403" s="1"/>
      <c r="GR1403" s="1"/>
      <c r="GS1403" s="1"/>
      <c r="GT1403" s="1"/>
      <c r="GU1403" s="1"/>
      <c r="GV1403" s="1"/>
      <c r="GW1403" s="1"/>
    </row>
    <row r="1404" spans="1:205" s="4" customFormat="1">
      <c r="A1404" s="6"/>
      <c r="B1404" s="6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2"/>
      <c r="U1404" s="2"/>
      <c r="V1404" s="90"/>
      <c r="W1404" s="167"/>
      <c r="X1404" s="145"/>
      <c r="Y1404" s="90"/>
      <c r="Z1404" s="87"/>
      <c r="AA1404" s="87"/>
      <c r="AB1404" s="2"/>
      <c r="AC1404" s="2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"/>
      <c r="EK1404" s="1"/>
      <c r="EL1404" s="1"/>
      <c r="EM1404" s="1"/>
      <c r="EN1404" s="1"/>
      <c r="EO1404" s="1"/>
      <c r="EP1404" s="1"/>
      <c r="EQ1404" s="1"/>
      <c r="ER1404" s="1"/>
      <c r="ES1404" s="1"/>
      <c r="ET1404" s="1"/>
      <c r="EU1404" s="1"/>
      <c r="EV1404" s="1"/>
      <c r="EW1404" s="1"/>
      <c r="EX1404" s="1"/>
      <c r="EY1404" s="1"/>
      <c r="EZ1404" s="1"/>
      <c r="FA1404" s="1"/>
      <c r="FB1404" s="1"/>
      <c r="FC1404" s="1"/>
      <c r="FD1404" s="1"/>
      <c r="FE1404" s="1"/>
      <c r="FF1404" s="1"/>
      <c r="FG1404" s="1"/>
      <c r="FH1404" s="1"/>
      <c r="FI1404" s="1"/>
      <c r="FJ1404" s="1"/>
      <c r="FK1404" s="1"/>
      <c r="FL1404" s="1"/>
      <c r="FM1404" s="1"/>
      <c r="FN1404" s="1"/>
      <c r="FO1404" s="1"/>
      <c r="FP1404" s="1"/>
      <c r="FQ1404" s="1"/>
      <c r="FR1404" s="1"/>
      <c r="FS1404" s="1"/>
      <c r="FT1404" s="1"/>
      <c r="FU1404" s="1"/>
      <c r="FV1404" s="1"/>
      <c r="FW1404" s="1"/>
      <c r="FX1404" s="1"/>
      <c r="FY1404" s="1"/>
      <c r="FZ1404" s="1"/>
      <c r="GA1404" s="1"/>
      <c r="GB1404" s="1"/>
      <c r="GC1404" s="1"/>
      <c r="GD1404" s="1"/>
      <c r="GE1404" s="1"/>
      <c r="GF1404" s="1"/>
      <c r="GG1404" s="1"/>
      <c r="GH1404" s="1"/>
      <c r="GI1404" s="1"/>
      <c r="GJ1404" s="1"/>
      <c r="GK1404" s="1"/>
      <c r="GL1404" s="1"/>
      <c r="GM1404" s="1"/>
      <c r="GN1404" s="1"/>
      <c r="GO1404" s="1"/>
      <c r="GP1404" s="1"/>
      <c r="GQ1404" s="1"/>
      <c r="GR1404" s="1"/>
      <c r="GS1404" s="1"/>
      <c r="GT1404" s="1"/>
      <c r="GU1404" s="1"/>
      <c r="GV1404" s="1"/>
      <c r="GW1404" s="1"/>
    </row>
    <row r="1405" spans="1:205" s="4" customFormat="1">
      <c r="A1405" s="6"/>
      <c r="B1405" s="6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2"/>
      <c r="U1405" s="2"/>
      <c r="V1405" s="90"/>
      <c r="W1405" s="167"/>
      <c r="X1405" s="145"/>
      <c r="Y1405" s="90"/>
      <c r="Z1405" s="87"/>
      <c r="AA1405" s="87"/>
      <c r="AB1405" s="2"/>
      <c r="AC1405" s="2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  <c r="EG1405" s="1"/>
      <c r="EH1405" s="1"/>
      <c r="EI1405" s="1"/>
      <c r="EJ1405" s="1"/>
      <c r="EK1405" s="1"/>
      <c r="EL1405" s="1"/>
      <c r="EM1405" s="1"/>
      <c r="EN1405" s="1"/>
      <c r="EO1405" s="1"/>
      <c r="EP1405" s="1"/>
      <c r="EQ1405" s="1"/>
      <c r="ER1405" s="1"/>
      <c r="ES1405" s="1"/>
      <c r="ET1405" s="1"/>
      <c r="EU1405" s="1"/>
      <c r="EV1405" s="1"/>
      <c r="EW1405" s="1"/>
      <c r="EX1405" s="1"/>
      <c r="EY1405" s="1"/>
      <c r="EZ1405" s="1"/>
      <c r="FA1405" s="1"/>
      <c r="FB1405" s="1"/>
      <c r="FC1405" s="1"/>
      <c r="FD1405" s="1"/>
      <c r="FE1405" s="1"/>
      <c r="FF1405" s="1"/>
      <c r="FG1405" s="1"/>
      <c r="FH1405" s="1"/>
      <c r="FI1405" s="1"/>
      <c r="FJ1405" s="1"/>
      <c r="FK1405" s="1"/>
      <c r="FL1405" s="1"/>
      <c r="FM1405" s="1"/>
      <c r="FN1405" s="1"/>
      <c r="FO1405" s="1"/>
      <c r="FP1405" s="1"/>
      <c r="FQ1405" s="1"/>
      <c r="FR1405" s="1"/>
      <c r="FS1405" s="1"/>
      <c r="FT1405" s="1"/>
      <c r="FU1405" s="1"/>
      <c r="FV1405" s="1"/>
      <c r="FW1405" s="1"/>
      <c r="FX1405" s="1"/>
      <c r="FY1405" s="1"/>
      <c r="FZ1405" s="1"/>
      <c r="GA1405" s="1"/>
      <c r="GB1405" s="1"/>
      <c r="GC1405" s="1"/>
      <c r="GD1405" s="1"/>
      <c r="GE1405" s="1"/>
      <c r="GF1405" s="1"/>
      <c r="GG1405" s="1"/>
      <c r="GH1405" s="1"/>
      <c r="GI1405" s="1"/>
      <c r="GJ1405" s="1"/>
      <c r="GK1405" s="1"/>
      <c r="GL1405" s="1"/>
      <c r="GM1405" s="1"/>
      <c r="GN1405" s="1"/>
      <c r="GO1405" s="1"/>
      <c r="GP1405" s="1"/>
      <c r="GQ1405" s="1"/>
      <c r="GR1405" s="1"/>
      <c r="GS1405" s="1"/>
      <c r="GT1405" s="1"/>
      <c r="GU1405" s="1"/>
      <c r="GV1405" s="1"/>
      <c r="GW1405" s="1"/>
    </row>
    <row r="1406" spans="1:205" s="4" customFormat="1">
      <c r="A1406" s="6"/>
      <c r="B1406" s="6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2"/>
      <c r="U1406" s="2"/>
      <c r="V1406" s="90"/>
      <c r="W1406" s="167"/>
      <c r="X1406" s="145"/>
      <c r="Y1406" s="90"/>
      <c r="Z1406" s="87"/>
      <c r="AA1406" s="87"/>
      <c r="AB1406" s="2"/>
      <c r="AC1406" s="2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  <c r="EG1406" s="1"/>
      <c r="EH1406" s="1"/>
      <c r="EI1406" s="1"/>
      <c r="EJ1406" s="1"/>
      <c r="EK1406" s="1"/>
      <c r="EL1406" s="1"/>
      <c r="EM1406" s="1"/>
      <c r="EN1406" s="1"/>
      <c r="EO1406" s="1"/>
      <c r="EP1406" s="1"/>
      <c r="EQ1406" s="1"/>
      <c r="ER1406" s="1"/>
      <c r="ES1406" s="1"/>
      <c r="ET1406" s="1"/>
      <c r="EU1406" s="1"/>
      <c r="EV1406" s="1"/>
      <c r="EW1406" s="1"/>
      <c r="EX1406" s="1"/>
      <c r="EY1406" s="1"/>
      <c r="EZ1406" s="1"/>
      <c r="FA1406" s="1"/>
      <c r="FB1406" s="1"/>
      <c r="FC1406" s="1"/>
      <c r="FD1406" s="1"/>
      <c r="FE1406" s="1"/>
      <c r="FF1406" s="1"/>
      <c r="FG1406" s="1"/>
      <c r="FH1406" s="1"/>
      <c r="FI1406" s="1"/>
      <c r="FJ1406" s="1"/>
      <c r="FK1406" s="1"/>
      <c r="FL1406" s="1"/>
      <c r="FM1406" s="1"/>
      <c r="FN1406" s="1"/>
      <c r="FO1406" s="1"/>
      <c r="FP1406" s="1"/>
      <c r="FQ1406" s="1"/>
      <c r="FR1406" s="1"/>
      <c r="FS1406" s="1"/>
      <c r="FT1406" s="1"/>
      <c r="FU1406" s="1"/>
      <c r="FV1406" s="1"/>
      <c r="FW1406" s="1"/>
      <c r="FX1406" s="1"/>
      <c r="FY1406" s="1"/>
      <c r="FZ1406" s="1"/>
      <c r="GA1406" s="1"/>
      <c r="GB1406" s="1"/>
      <c r="GC1406" s="1"/>
      <c r="GD1406" s="1"/>
      <c r="GE1406" s="1"/>
      <c r="GF1406" s="1"/>
      <c r="GG1406" s="1"/>
      <c r="GH1406" s="1"/>
      <c r="GI1406" s="1"/>
      <c r="GJ1406" s="1"/>
      <c r="GK1406" s="1"/>
      <c r="GL1406" s="1"/>
      <c r="GM1406" s="1"/>
      <c r="GN1406" s="1"/>
      <c r="GO1406" s="1"/>
      <c r="GP1406" s="1"/>
      <c r="GQ1406" s="1"/>
      <c r="GR1406" s="1"/>
      <c r="GS1406" s="1"/>
      <c r="GT1406" s="1"/>
      <c r="GU1406" s="1"/>
      <c r="GV1406" s="1"/>
      <c r="GW1406" s="1"/>
    </row>
  </sheetData>
  <mergeCells count="36">
    <mergeCell ref="X2:AB2"/>
    <mergeCell ref="W13:AC13"/>
    <mergeCell ref="Q13:T13"/>
    <mergeCell ref="Q11:T11"/>
    <mergeCell ref="W11:AC11"/>
    <mergeCell ref="Q12:T12"/>
    <mergeCell ref="W12:AC12"/>
    <mergeCell ref="X3:AC6"/>
    <mergeCell ref="A26:A27"/>
    <mergeCell ref="Q14:T14"/>
    <mergeCell ref="F26:G28"/>
    <mergeCell ref="H26:I28"/>
    <mergeCell ref="J19:AM19"/>
    <mergeCell ref="J23:AM23"/>
    <mergeCell ref="T25:T28"/>
    <mergeCell ref="L27:L28"/>
    <mergeCell ref="J17:AM17"/>
    <mergeCell ref="A15:AC15"/>
    <mergeCell ref="W14:AC14"/>
    <mergeCell ref="J22:AM22"/>
    <mergeCell ref="A7:AC7"/>
    <mergeCell ref="A8:AC8"/>
    <mergeCell ref="Q10:T10"/>
    <mergeCell ref="W10:AC10"/>
    <mergeCell ref="J20:AM20"/>
    <mergeCell ref="J21:AM21"/>
    <mergeCell ref="O27:S28"/>
    <mergeCell ref="J18:AM18"/>
    <mergeCell ref="J27:K28"/>
    <mergeCell ref="C26:E28"/>
    <mergeCell ref="U25:U28"/>
    <mergeCell ref="M27:N28"/>
    <mergeCell ref="C25:S25"/>
    <mergeCell ref="J26:S26"/>
    <mergeCell ref="AB25:AC27"/>
    <mergeCell ref="V25:AA27"/>
  </mergeCells>
  <phoneticPr fontId="0" type="noConversion"/>
  <pageMargins left="0.27559055118110237" right="0.19685039370078741" top="0.27559055118110237" bottom="0.19685039370078741" header="0.19685039370078741" footer="0.19685039370078741"/>
  <pageSetup paperSize="9" scale="61" firstPageNumber="32" fitToHeight="0" orientation="landscape" useFirstPageNumber="1" r:id="rId1"/>
  <headerFooter scaleWithDoc="0" alignWithMargins="0"/>
  <rowBreaks count="7" manualBreakCount="7">
    <brk id="52" min="2" max="28" man="1"/>
    <brk id="69" min="2" max="28" man="1"/>
    <brk id="82" min="2" max="28" man="1"/>
    <brk id="98" min="2" max="28" man="1"/>
    <brk id="112" min="2" max="28" man="1"/>
    <brk id="128" min="2" max="28" man="1"/>
    <brk id="142" min="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муниц.прогр. на 2015-2020гг</vt:lpstr>
      <vt:lpstr>'муниц.прогр. на 2015-2020гг'!Заголовки_для_печати</vt:lpstr>
      <vt:lpstr>'муниц.прогр. на 2015-2020гг'!Область_печати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mahinistka</cp:lastModifiedBy>
  <cp:lastPrinted>2017-03-01T12:53:13Z</cp:lastPrinted>
  <dcterms:created xsi:type="dcterms:W3CDTF">2011-12-09T07:36:49Z</dcterms:created>
  <dcterms:modified xsi:type="dcterms:W3CDTF">2017-03-01T12:55:44Z</dcterms:modified>
</cp:coreProperties>
</file>