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0" windowWidth="12120" windowHeight="9120"/>
  </bookViews>
  <sheets>
    <sheet name="Приложение 3" sheetId="1" r:id="rId1"/>
  </sheets>
  <definedNames>
    <definedName name="_xlnm.Print_Titles" localSheetId="0">'Приложение 3'!$23:$25</definedName>
    <definedName name="_xlnm.Print_Area" localSheetId="0">'Приложение 3'!$B$1:$AA$138</definedName>
  </definedNames>
  <calcPr calcId="114210" fullCalcOnLoad="1"/>
</workbook>
</file>

<file path=xl/calcChain.xml><?xml version="1.0" encoding="utf-8"?>
<calcChain xmlns="http://schemas.openxmlformats.org/spreadsheetml/2006/main">
  <c r="AA118" i="1"/>
  <c r="X118"/>
  <c r="Y118"/>
  <c r="Z118"/>
  <c r="W118"/>
  <c r="AA121"/>
  <c r="AA124"/>
  <c r="AA117"/>
  <c r="AA81"/>
  <c r="AA37"/>
  <c r="X34"/>
  <c r="X48"/>
  <c r="X56"/>
  <c r="X79"/>
  <c r="X33"/>
  <c r="Z56"/>
  <c r="Y56"/>
  <c r="W56"/>
  <c r="V56"/>
  <c r="U56"/>
  <c r="U34"/>
  <c r="U48"/>
  <c r="U79"/>
  <c r="U33"/>
  <c r="W79"/>
  <c r="W34"/>
  <c r="Z34"/>
  <c r="Y34"/>
  <c r="V34"/>
  <c r="AA74"/>
  <c r="AA76"/>
  <c r="V79"/>
  <c r="Y79"/>
  <c r="Z79"/>
  <c r="AA109"/>
  <c r="AA86"/>
  <c r="AA85"/>
  <c r="AA58"/>
  <c r="AA80"/>
  <c r="V125"/>
  <c r="V115"/>
  <c r="AA57"/>
  <c r="AA132"/>
  <c r="V48"/>
  <c r="AA83"/>
  <c r="V33"/>
  <c r="X125"/>
  <c r="W48"/>
  <c r="W33"/>
  <c r="Y48"/>
  <c r="Z48"/>
  <c r="AA98"/>
  <c r="AA96"/>
  <c r="AA94"/>
  <c r="Y33"/>
  <c r="Z33"/>
  <c r="AA88"/>
  <c r="AA72"/>
  <c r="AA47"/>
  <c r="AA66"/>
  <c r="AA70"/>
  <c r="AA107"/>
  <c r="AA112"/>
  <c r="AA114"/>
  <c r="AA120"/>
  <c r="AA128"/>
  <c r="AA130"/>
  <c r="AA134"/>
  <c r="W125"/>
  <c r="Y125"/>
  <c r="Z125"/>
  <c r="U125"/>
  <c r="W115"/>
  <c r="W28"/>
  <c r="X115"/>
  <c r="X28"/>
  <c r="Y115"/>
  <c r="Z115"/>
  <c r="U115"/>
  <c r="Y28"/>
  <c r="Z28"/>
  <c r="W27"/>
  <c r="X27"/>
  <c r="Z27"/>
  <c r="Y27"/>
</calcChain>
</file>

<file path=xl/sharedStrings.xml><?xml version="1.0" encoding="utf-8"?>
<sst xmlns="http://schemas.openxmlformats.org/spreadsheetml/2006/main" count="290" uniqueCount="158">
  <si>
    <t>мероприятие 2.006  "Оплата судебной строительно-технической экспертизы о признании аварийным жилое помещение по Пионерскому тупику, д.7"</t>
  </si>
  <si>
    <t xml:space="preserve">показатель "Отсутствие неоплаченных судебных строительно-технических экспертиз"  </t>
  </si>
  <si>
    <r>
      <t>показатель 2 "Снижение доли населения, прожив</t>
    </r>
    <r>
      <rPr>
        <sz val="11"/>
        <color indexed="8"/>
        <rFont val="Times New Roman"/>
        <family val="1"/>
        <charset val="204"/>
      </rPr>
      <t>ающего в многоквартирных домах, признанных в установленном порядке аварийными"</t>
    </r>
  </si>
  <si>
    <t>показатель 4 "Объем реализованных денежных средств от общего объема выделенных денежных средств"</t>
  </si>
  <si>
    <r>
      <t>мероприятие 3.003 "Строительство</t>
    </r>
    <r>
      <rPr>
        <sz val="12"/>
        <rFont val="Times New Roman"/>
        <family val="1"/>
        <charset val="204"/>
      </rPr>
      <t xml:space="preserve"> теплотрассы от ТК-88 по ул. Железнодоожная до ул. Соколова  врезка в наружные существующие тепловыесети (СМР)"</t>
    </r>
  </si>
  <si>
    <t>показатель   «Количество заявлений граждан, проживающих в микрорайоне «Элтра» по вопросу некачественного теплоснабжения»</t>
  </si>
  <si>
    <r>
      <t>мероприятие 3.007 "Замена и прив</t>
    </r>
    <r>
      <rPr>
        <sz val="12"/>
        <rFont val="Times New Roman"/>
        <family val="1"/>
        <charset val="204"/>
      </rPr>
      <t>едение в исправное состояние пожарных гидрантов на территории города Ржева"</t>
    </r>
  </si>
  <si>
    <r>
      <t>показатель  «Количество построенных мног</t>
    </r>
    <r>
      <rPr>
        <sz val="12"/>
        <color indexed="8"/>
        <rFont val="Times New Roman"/>
        <family val="1"/>
        <charset val="204"/>
      </rPr>
      <t xml:space="preserve">оквартирных домов для переселения граждан из аварийного жилищного фонда города Ржева Тверской области»  </t>
    </r>
  </si>
  <si>
    <r>
      <t>административное  мероприятие</t>
    </r>
    <r>
      <rPr>
        <sz val="12"/>
        <rFont val="Times New Roman"/>
        <family val="1"/>
        <charset val="204"/>
      </rPr>
      <t xml:space="preserve"> 1.001 «Организация работы межведомственной комиссии по признанию многоквартирных домов аварийными и подлежащими сносу»</t>
    </r>
  </si>
  <si>
    <r>
      <t>мероприятие 4.009 "Разработка пр</t>
    </r>
    <r>
      <rPr>
        <sz val="12"/>
        <rFont val="Times New Roman"/>
        <family val="1"/>
        <charset val="204"/>
      </rPr>
      <t xml:space="preserve">оектно-сметной  документации для проведения капитального ремонта муниципального жилищного фонда" </t>
    </r>
  </si>
  <si>
    <t>показатель   "Наличие проектно-сметной документации по визуальному обследованию строительных конструкций 2-х этажного жилого дома № 4 по ул. Волжская в г. Ржеве Тверской области и выполнение проектно-сметной документации на проведение капитального ремонта жилых домов по адресам : ул. Семашко, д.№ 9; Больничный пер., д.14 в г. Ржеве Тверской области"</t>
  </si>
  <si>
    <r>
      <t>показатель  "Количество отремонт</t>
    </r>
    <r>
      <rPr>
        <sz val="12"/>
        <rFont val="Times New Roman"/>
        <family val="1"/>
        <charset val="204"/>
      </rPr>
      <t xml:space="preserve">ированных домов" </t>
    </r>
  </si>
  <si>
    <r>
      <t>мероприятие 4.007 "Капитальный р</t>
    </r>
    <r>
      <rPr>
        <sz val="12"/>
        <color indexed="63"/>
        <rFont val="Times New Roman"/>
        <family val="1"/>
        <charset val="204"/>
      </rPr>
      <t>емонт кв. № 2,3 в жилом доме №14 по Больничному проезду в городе Ржеве Тверской области"</t>
    </r>
  </si>
  <si>
    <r>
      <t>показатель 2  "Количество отремо</t>
    </r>
    <r>
      <rPr>
        <sz val="12"/>
        <rFont val="Times New Roman"/>
        <family val="1"/>
        <charset val="204"/>
      </rPr>
      <t xml:space="preserve">нтированных квартир" </t>
    </r>
  </si>
  <si>
    <t>значение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</si>
  <si>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</si>
  <si>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</si>
  <si>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</si>
  <si>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</si>
  <si>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</si>
  <si>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раздел</t>
  </si>
  <si>
    <t>подраздел</t>
  </si>
  <si>
    <t>(наименование муниципальной  программы)</t>
  </si>
  <si>
    <t>1.Программа - муниципальная  программа города Ржева Тверской области</t>
  </si>
  <si>
    <t xml:space="preserve">2. Подпрограмма  - подпрограмма муниципальной  программы  города Ржева Тверской области </t>
  </si>
  <si>
    <t>Тыс. руб.</t>
  </si>
  <si>
    <t>тыс. руб.</t>
  </si>
  <si>
    <t>тыс. руб</t>
  </si>
  <si>
    <t>тыс.руб.</t>
  </si>
  <si>
    <r>
      <t xml:space="preserve">Тверской области - Администрация города Ржева Тверской области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</t>
    </r>
  </si>
  <si>
    <t>Подпрограмма 2 "Энергосбережение и повышение энергетической эффективности города Ржева Тверской области"</t>
  </si>
  <si>
    <t>Тыс.     руб.</t>
  </si>
  <si>
    <t>м2</t>
  </si>
  <si>
    <t>шт.</t>
  </si>
  <si>
    <t>км.</t>
  </si>
  <si>
    <t>м</t>
  </si>
  <si>
    <t>%</t>
  </si>
  <si>
    <t>Подпрограмма 3 "Адресная программа города Ржева Тверской области по переселению граждан из аварийного жилищного фонда с учетом необходимости развития малоэтажного жилищного строительства"</t>
  </si>
  <si>
    <t>Ед. изме-рения</t>
  </si>
  <si>
    <t>Характеристика   Муниципальной   программы  города Ржева Тверской области</t>
  </si>
  <si>
    <t>"Жилищно-коммунальное хозяйство города Ржева Тверской области" на 2014-2019 годы</t>
  </si>
  <si>
    <t xml:space="preserve">3. Цель - цель муниципальной программы города Ржева Тверской области.
</t>
  </si>
  <si>
    <t xml:space="preserve">4. Задача - задача подпрограммы.
</t>
  </si>
  <si>
    <t xml:space="preserve">5.  Мероприятие - мероприятие подпрограммы.
</t>
  </si>
  <si>
    <t xml:space="preserve">6. Административное мероприятие - административное мероприятие подпрограммы или обеспечивающей подпрограммы.
</t>
  </si>
  <si>
    <t xml:space="preserve">7. Показатель - показатель цели программы, показатель задачи подпрограммы, показатель мероприятия подпрограммы (административного мероприятия).
</t>
  </si>
  <si>
    <t xml:space="preserve">Главный администратор (администратор) муниципальной  программы  города Ржева </t>
  </si>
  <si>
    <t>программа</t>
  </si>
  <si>
    <t xml:space="preserve">задача 1 "Обеспечение надежности функционирования объектов коммунальной инфраструктуры в городе Ржеве Тверской области» </t>
  </si>
  <si>
    <t xml:space="preserve">задача  2 «Повышение качества питьевой воды в системе централизованного водоснабжения города Ржева Тверской области» </t>
  </si>
  <si>
    <t xml:space="preserve">задача  3 «Развитие систем энергоснабжения города Ржева Тверской области» </t>
  </si>
  <si>
    <t xml:space="preserve">задача  1 «Повышение энергоэффективности объектов коммунального хозяйства города Ржева Тверской области» </t>
  </si>
  <si>
    <t xml:space="preserve">задача 2 «Повышение энергосбережения на объектах коммунального хозяйства города Ржева Тверской области» </t>
  </si>
  <si>
    <t>Задача  2 "Ликвидация аварийного жилищного фонда на территории города Ржева Тверской области»</t>
  </si>
  <si>
    <t>Б</t>
  </si>
  <si>
    <t>И</t>
  </si>
  <si>
    <t>код администратора программы</t>
  </si>
  <si>
    <t xml:space="preserve">код целевой статьи расхода бюджета </t>
  </si>
  <si>
    <t>подпрограмма</t>
  </si>
  <si>
    <t>направление расходов</t>
  </si>
  <si>
    <t>да-1/нет-0</t>
  </si>
  <si>
    <t>Программная часть</t>
  </si>
  <si>
    <t>Подпрограмма 1  "Комплексное развитие систем коммунальной инфраструктуры города Ржева  Тверской области"</t>
  </si>
  <si>
    <t>0.0</t>
  </si>
  <si>
    <t>4.0</t>
  </si>
  <si>
    <t xml:space="preserve">задача 4 «Поддержание в надлежащем состоянии муниципального жилищного фонда города Ржева Тверской области» </t>
  </si>
  <si>
    <t>чел.</t>
  </si>
  <si>
    <t>Муниципальная программа города Ржева Тверской области "Жилищно-коммунальное хозяйство города Ржева Тверской области" на 2014-2019 годы</t>
  </si>
  <si>
    <t>Приложение 1</t>
  </si>
  <si>
    <t>к Муниципальной программе города Ржева Тверской области "Жилищно-коммунальное хозяйство города Ржева Тверской области" на 2014-2019 годы</t>
  </si>
  <si>
    <t>-</t>
  </si>
  <si>
    <t>задача 1 "Выявление аварийного жилищного фонда на территории города Ржева Тверской области"</t>
  </si>
  <si>
    <t>мероприятие 1.003 "Разработка местных нормативов градостроительного проектирования"</t>
  </si>
  <si>
    <t>показатель    "Разработка местных нормативов градостроительного проектирования"</t>
  </si>
  <si>
    <t>Цель "Улучшение состояния жилищного фонда, повышение качества и надежности жилищно-комунальных услуг"</t>
  </si>
  <si>
    <t>показатель  1 "Рост удовлетворенности населения жилищно-комунальными услугами"</t>
  </si>
  <si>
    <t>показатель 3 "Повышение уровня газификации города Ржева Тверской области"</t>
  </si>
  <si>
    <t>Показатель   "Количество аварийных ситуаций на объектах коммунального комплекса"</t>
  </si>
  <si>
    <t>мероприятие 1.001  "Оплата услуг по начислению, обработке и распределению платежей за найм муниципального жилья"</t>
  </si>
  <si>
    <t>мероприятие 1.002 "Оплата взносов на капитальный ремонт муниципальных многоквартирных домов"</t>
  </si>
  <si>
    <t>показатель    "Отсутствие задолженности за взносы на капитальный ремонт"</t>
  </si>
  <si>
    <t>мероприятия 1.004 "Разработка схемы водоснабжения и водоотведения города Ржева Тверской области"</t>
  </si>
  <si>
    <t>показатель    "Количество разработанных схем водоснабжения и водоотведения"</t>
  </si>
  <si>
    <t>мероприятие 1.005 "Разработка схемы теплоснабжения города Ржева Тверской области"</t>
  </si>
  <si>
    <t>показатель    "Количество разработанных схем теплоснабжения"</t>
  </si>
  <si>
    <t>показатель   «Количество выявленных бесхозяйных объектов коммунального комплекса»</t>
  </si>
  <si>
    <t xml:space="preserve">показатель  «Соответствие питьевой воды предоставляемой жителям города Ржева требованиям безопасности и нормам СанПиН-а» </t>
  </si>
  <si>
    <t>мероприятие 2.001 «Строительство  водозабора города Ржева" (местные средства)</t>
  </si>
  <si>
    <t>показатель   «Ввод в эксплуатацию  водозабора города Ржева»</t>
  </si>
  <si>
    <t>мероприятие 2.002  «Разработка  охранной зоны "Водозабора Ржев-1»</t>
  </si>
  <si>
    <t xml:space="preserve">показатель  «Наличие охранной зоны "Водозабора Ржев-1»  </t>
  </si>
  <si>
    <t>мероприятие 2.003 " Технико-экономическое обоснование реконструкции общегородских сетей водоснабжения"</t>
  </si>
  <si>
    <t xml:space="preserve">показатель   "Наличие обоснования реконструкции общегородских сетей водоснабжения"  </t>
  </si>
  <si>
    <t>показатель  1 "Количество объектов проектирования"</t>
  </si>
  <si>
    <t>показатель  3 "Протяженность построенных муниципальных сетей энергоснабжения города Ржева Тверской области"</t>
  </si>
  <si>
    <t>мероприятие 3.001   "Строительство газопровода в поселке "Высокое"; по улицам Волжская, Спортивная, Лесозаводской переулок, Спортивный переулок"</t>
  </si>
  <si>
    <t>показатель    «Подключение жилого фонда поселка Высокое к сетям газоснабжения"</t>
  </si>
  <si>
    <t>мероприятие 3.002 «Содержание и проведение текущего ремонта на сетях электроснабжения города Ржева, находящихся в муниципальной собственности»</t>
  </si>
  <si>
    <t xml:space="preserve">показатель  «Количество сетей электроснабжения, где были проведены ремонтно-востановительные работы»  </t>
  </si>
  <si>
    <t>мероприятие 3.004 "Строительство теплотрассы от ТК-88 по ул. Железнодорожная до ул. Соколова  врезка в наружные существующие тепловые сети (ПИР)"</t>
  </si>
  <si>
    <t>показатель  "Наличие проектной документации на строительство теплотрассы от ТК-88 по ул. Железнодорожников до ул. Соколова"</t>
  </si>
  <si>
    <t>мероприятие 3.005 "Реконструкция теплотрассы от тепловой камеры по ул. Соколова до тепловой камеры № 5 по ул. Гагарина"</t>
  </si>
  <si>
    <t xml:space="preserve">показатель "Протяженность реконструированных сетей теплоснабжения" </t>
  </si>
  <si>
    <t>мероприятие 3.006 "Электрификация земельных участков, предназначенных для многодетных семей"</t>
  </si>
  <si>
    <t xml:space="preserve">показатель  "Количество электрифицированных земельных участков" </t>
  </si>
  <si>
    <t xml:space="preserve">показатель  "Количество замененных и приведенных в исправное состояние пожарных гидрантов" </t>
  </si>
  <si>
    <t>мероприятие 3.008 "Разработка проектной документации для газификации земельных участков ,предназначенных для многодетных семей"</t>
  </si>
  <si>
    <t>мероприятие 4.001 "Кадастровые работы по межеванию земельных участков под объектом строительства"Теплотрасса от  ТК-88 по ул. Железнодорожная до ул. Соколова, с врезкой в наружные существующие тепловые сети в городе Ржеве"</t>
  </si>
  <si>
    <t xml:space="preserve">показатель "Протяженность по межеванию земельного участка" </t>
  </si>
  <si>
    <t>мероприятие 4.002 "Ремонт муниципальных квартир в жилом доме № 9 по ул. Семашко"</t>
  </si>
  <si>
    <t xml:space="preserve">показатель 1  "Количество отремонтированных домов" </t>
  </si>
  <si>
    <t>мероприятие 4.003 "Субсидии некомерческим организациям на проведение капитального ремонта многоквартирных домов"(местный бюджет)</t>
  </si>
  <si>
    <t xml:space="preserve">показатель  "Количество отремонтированных домов" </t>
  </si>
  <si>
    <t>мероприятие 4.004  "Проведение капитального ремонта жилых помещений и общего имущества, находящихся в муниципальной собственности города Ржева Тверской области"</t>
  </si>
  <si>
    <t>показатель  "Количество жилых помещений, находящихся в муниципальной собственности города Ржева Тверской области в которых проведен капитальный ремонт"</t>
  </si>
  <si>
    <t>мероприятие 4.005 «Капитальный ремонт здания под размещение МФЦ»;</t>
  </si>
  <si>
    <t>показатель   "Количество отремонтированных зданий"</t>
  </si>
  <si>
    <t>мероприятие 4.006 "Капитальный ремонт  теплотрассы от ТК по ул. Соколова до ТК-5 по ул. Гагарина"</t>
  </si>
  <si>
    <t xml:space="preserve">показатель  "Количество отремонтированных теплотрасс" </t>
  </si>
  <si>
    <t>мероприятие 4.008 "Расходы на проведение капитального и текущего ремонта в зданиях и помещениях, находящихся в муниципальной собственности, планируемых для использования в целях размещения многофункциональных центров предоставления государственных и муниципальных услуг Тверской области (обл. бюджет)"</t>
  </si>
  <si>
    <t xml:space="preserve">показатель  "Количество отремонтированных помещений"  </t>
  </si>
  <si>
    <t>показатель   «Доля потерь тепловой энергии в суммарном объеме отпуска тепловой энергии»</t>
  </si>
  <si>
    <t>административное мероприятие 1.001 «Привлечение внебюджетных средств для реализации мероприятий по энергосбережению и повышению энергетической эффективности»</t>
  </si>
  <si>
    <t xml:space="preserve">показатель  «Участие внебюджетных средств в реализации мероприятий по энергосбережению и повышению энергетической эффективности»   </t>
  </si>
  <si>
    <t>показатель   «Наличие колективных приборов учета тепловой энергии в многоквартирных домах города Ржева Тверской области, установленных за счет собственников»</t>
  </si>
  <si>
    <t>показатель "Наличие энергетических паспортов на объектах коммунального комплекса"</t>
  </si>
  <si>
    <r>
      <t xml:space="preserve">показатель </t>
    </r>
    <r>
      <rPr>
        <sz val="12"/>
        <color indexed="8"/>
        <rFont val="Times New Roman"/>
        <family val="1"/>
        <charset val="204"/>
      </rPr>
      <t>"Наличие энергетических паспортов на объектах коммунального комплекса"</t>
    </r>
  </si>
  <si>
    <t>административное мероприятие 2.001 «Информирование населения о изменениях в действующем законодательстве в сфере энергосбережения и  повышения энергетической эффективности»</t>
  </si>
  <si>
    <t xml:space="preserve">показатель  «Количество публикаций в СМИ о изменениях в действующем законодательстве в сфере энергосбережения и повашения энергетической эффективности»  </t>
  </si>
  <si>
    <t>административное мероприятие 2.002 «Информирование предприятий коммунального комплекса о изменениях в действующем законодательстве, касающихся оформления энергетических паспортов»</t>
  </si>
  <si>
    <t xml:space="preserve">показатель  «Количество энергетических паспортов на объетах коммунального комплекса»  </t>
  </si>
  <si>
    <t>административное мероприятие 1.002 «Подготовка документов для признания дома аварийным в соответствии с действующим законодательством»</t>
  </si>
  <si>
    <t xml:space="preserve">показатель  "Соответствие подготовленных документов действующему законодательству"  </t>
  </si>
  <si>
    <t>показатель   «Доля  ветхого и аварийного жилищного фонда в общем объеме жилищного фонда города Ржева Тверской области»</t>
  </si>
  <si>
    <t>мероприятие  2.001 "Обеспечение мероприятий по переселению граждан из аварийного жилищного фонда с учетом необходимости развития малоэтажного жилищного строительства"</t>
  </si>
  <si>
    <t xml:space="preserve">показатель  «Количество расселенных многоквартирных домов»  </t>
  </si>
  <si>
    <t>мероприятие  2.002 "Обеспечение мероприятий по переселению граждан из аварийного жилищного фонда с учетом необходимости развития малоэтажного жилищного строительства (обл. б-т)"</t>
  </si>
  <si>
    <t>мероприятие 2.003  "Переселение граждан из аварийного жилищного фонда с учетом необходимости развития малоэтажного жилищного строительства (бюджет города  Ржева)"</t>
  </si>
  <si>
    <t xml:space="preserve">показатель   «Количество граждан  переселенных из аварийного жилищного фонда»  </t>
  </si>
  <si>
    <t>мероприятие 2.004  "Оплата работ по определению рыночной стоимости квартир, являющихся объектом муниципальной собственности города Ржева"</t>
  </si>
  <si>
    <t xml:space="preserve">показатель   «Количество квартир в отношении которых проведена работа по определению рыночной стоимости квартир, являющихся объектом муниципальной собственности города Ржева»  </t>
  </si>
  <si>
    <t>мероприятие 2.005  "Оплата судебной строительно-технической экспертизы о признании аварийным жилое помещение по ул. Телешева, д.20, кв.1"</t>
  </si>
  <si>
    <t xml:space="preserve">показатель  "Отсутствие неоплаченных судебных строительно-технических экспертиз"  </t>
  </si>
  <si>
    <r>
      <t>показатель  "Наличие проектн</t>
    </r>
    <r>
      <rPr>
        <sz val="12"/>
        <color indexed="63"/>
        <rFont val="Times New Roman"/>
        <family val="1"/>
        <charset val="204"/>
      </rPr>
      <t xml:space="preserve">ой документация для газификации земельных участков, предназначенных для многодетных семей" </t>
    </r>
  </si>
  <si>
    <t>мероприятие 3.009 "Разработка проектной документации для газификации земельных участков"</t>
  </si>
  <si>
    <t>показатель "Наличие разработанной проектной документации"</t>
  </si>
  <si>
    <t>показатель   "Количество отремонтированных объектов"</t>
  </si>
  <si>
    <r>
      <t>административное мероприятие</t>
    </r>
    <r>
      <rPr>
        <sz val="12"/>
        <rFont val="Times New Roman"/>
        <family val="1"/>
        <charset val="204"/>
      </rPr>
      <t xml:space="preserve"> 1.002  "Консультативная помощь собственникам жилых помещений в многоквартирных домах по вопросу установки коллективных приборов учета тепловой энергии"</t>
    </r>
  </si>
  <si>
    <r>
      <t>показатель  2 "Количество объект</t>
    </r>
    <r>
      <rPr>
        <sz val="12"/>
        <rFont val="Times New Roman"/>
        <family val="1"/>
        <charset val="204"/>
      </rPr>
      <t>ов строительства"</t>
    </r>
  </si>
  <si>
    <r>
      <rPr>
        <sz val="12"/>
        <rFont val="Times New Roman"/>
        <family val="1"/>
        <charset val="204"/>
      </rPr>
      <t>административное мероприятие  1.006 «Выявление бесхозяйных объектов коммунального комплекса с дальнейшим принятием его в муниципальную собственность»</t>
    </r>
  </si>
  <si>
    <t>показатель "Площадь жилых помещений, на которые осуществляется начисление услуги  за найм муниципального жилья"</t>
  </si>
  <si>
    <t>показатель   "Количество отремонтированных домов"</t>
  </si>
  <si>
    <t xml:space="preserve">показатель 1  "Количество выездов межведомственной комиссии по признанию многоквартирных домов аварийными и подлежащими сносу"   </t>
  </si>
  <si>
    <t>показатель 2 "Количество домов, обследованных межведомственной комиссией"</t>
  </si>
  <si>
    <t>показатель 1   "Количество выявленных аварийных домов"</t>
  </si>
  <si>
    <t>показатель 2 "Доля жилых помещений, признанных аварийными из числа жилых помещений, обследованных межведомственной комиссией в текущем году"</t>
  </si>
  <si>
    <t>показатель "Количество домов, признанных аварийными по результатам проведенных межведомственных комиссий"</t>
  </si>
  <si>
    <t>Приложение 1 к постановлению Администрации города Ржева Тверской области от 19.05.2016 № 431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</si>
</sst>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7" fillId="2" borderId="0" xfId="0" applyFont="1" applyFill="1" applyAlignment="1">
      <alignment vertical="top" wrapText="1"/>
    </xf>
    <xf numFmtId="0" fontId="0" fillId="0" borderId="0" xfId="0" applyBorder="1"/>
    <xf numFmtId="0" fontId="2" fillId="2" borderId="0" xfId="0" applyFont="1" applyFill="1"/>
    <xf numFmtId="0" fontId="2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11" fillId="0" borderId="0" xfId="0" applyFont="1"/>
    <xf numFmtId="0" fontId="11" fillId="0" borderId="0" xfId="0" applyFont="1" applyBorder="1"/>
    <xf numFmtId="0" fontId="11" fillId="2" borderId="0" xfId="0" applyFont="1" applyFill="1"/>
    <xf numFmtId="0" fontId="11" fillId="2" borderId="0" xfId="0" applyFont="1" applyFill="1" applyBorder="1"/>
    <xf numFmtId="0" fontId="14" fillId="2" borderId="0" xfId="0" applyFont="1" applyFill="1"/>
    <xf numFmtId="0" fontId="2" fillId="0" borderId="0" xfId="0" applyFont="1" applyFill="1"/>
    <xf numFmtId="0" fontId="13" fillId="2" borderId="0" xfId="0" applyFont="1" applyFill="1" applyBorder="1"/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/>
    <xf numFmtId="0" fontId="18" fillId="2" borderId="0" xfId="0" applyFont="1" applyFill="1" applyBorder="1"/>
    <xf numFmtId="0" fontId="9" fillId="0" borderId="0" xfId="0" applyFont="1" applyFill="1"/>
    <xf numFmtId="2" fontId="2" fillId="0" borderId="0" xfId="0" applyNumberFormat="1" applyFont="1" applyFill="1"/>
    <xf numFmtId="0" fontId="14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1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2" fontId="11" fillId="0" borderId="0" xfId="0" applyNumberFormat="1" applyFont="1" applyFill="1"/>
    <xf numFmtId="0" fontId="0" fillId="0" borderId="0" xfId="0" applyFill="1"/>
    <xf numFmtId="2" fontId="0" fillId="0" borderId="0" xfId="0" applyNumberFormat="1" applyFill="1"/>
    <xf numFmtId="2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3" fillId="0" borderId="0" xfId="0" applyFont="1" applyFill="1" applyBorder="1"/>
    <xf numFmtId="2" fontId="15" fillId="0" borderId="0" xfId="0" applyNumberFormat="1" applyFont="1" applyFill="1" applyBorder="1"/>
    <xf numFmtId="2" fontId="24" fillId="0" borderId="0" xfId="0" applyNumberFormat="1" applyFont="1" applyFill="1" applyBorder="1" applyAlignment="1"/>
    <xf numFmtId="2" fontId="6" fillId="0" borderId="0" xfId="0" applyNumberFormat="1" applyFont="1" applyFill="1" applyBorder="1" applyAlignment="1"/>
    <xf numFmtId="0" fontId="16" fillId="2" borderId="0" xfId="0" applyFont="1" applyFill="1" applyBorder="1" applyAlignment="1"/>
    <xf numFmtId="0" fontId="22" fillId="0" borderId="1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 vertical="top" wrapText="1"/>
    </xf>
    <xf numFmtId="0" fontId="8" fillId="2" borderId="0" xfId="0" applyFont="1" applyFill="1" applyBorder="1" applyAlignment="1">
      <alignment horizontal="left" vertical="top"/>
    </xf>
    <xf numFmtId="0" fontId="25" fillId="2" borderId="0" xfId="0" applyFont="1" applyFill="1" applyBorder="1"/>
    <xf numFmtId="0" fontId="25" fillId="2" borderId="0" xfId="0" applyFont="1" applyFill="1"/>
    <xf numFmtId="2" fontId="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8" fillId="2" borderId="1" xfId="0" applyNumberFormat="1" applyFont="1" applyFill="1" applyBorder="1" applyAlignment="1">
      <alignment horizontal="center" vertical="center" wrapText="1"/>
    </xf>
    <xf numFmtId="164" fontId="28" fillId="0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top" wrapText="1"/>
    </xf>
    <xf numFmtId="164" fontId="28" fillId="2" borderId="1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top" wrapText="1"/>
    </xf>
    <xf numFmtId="0" fontId="27" fillId="3" borderId="1" xfId="0" applyFont="1" applyFill="1" applyBorder="1" applyAlignment="1">
      <alignment horizontal="center" vertical="center" wrapText="1"/>
    </xf>
    <xf numFmtId="164" fontId="27" fillId="3" borderId="1" xfId="0" applyNumberFormat="1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164" fontId="26" fillId="4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top" wrapText="1"/>
    </xf>
    <xf numFmtId="0" fontId="2" fillId="4" borderId="0" xfId="0" applyFont="1" applyFill="1"/>
    <xf numFmtId="0" fontId="2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left" vertical="top" wrapText="1"/>
    </xf>
    <xf numFmtId="0" fontId="26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64" fontId="26" fillId="5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2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28" fillId="5" borderId="1" xfId="0" applyNumberFormat="1" applyFont="1" applyFill="1" applyBorder="1" applyAlignment="1">
      <alignment horizontal="center" vertical="center" wrapText="1"/>
    </xf>
    <xf numFmtId="164" fontId="22" fillId="5" borderId="1" xfId="0" applyNumberFormat="1" applyFont="1" applyFill="1" applyBorder="1" applyAlignment="1">
      <alignment horizontal="center" vertical="center" wrapText="1"/>
    </xf>
    <xf numFmtId="0" fontId="28" fillId="2" borderId="1" xfId="0" applyNumberFormat="1" applyFont="1" applyFill="1" applyBorder="1" applyAlignment="1">
      <alignment horizontal="center" vertical="center" wrapText="1"/>
    </xf>
    <xf numFmtId="1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164" fontId="28" fillId="2" borderId="1" xfId="0" applyNumberFormat="1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/>
    <xf numFmtId="0" fontId="2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2" xfId="0" applyBorder="1" applyAlignment="1"/>
    <xf numFmtId="2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/>
    </xf>
    <xf numFmtId="0" fontId="13" fillId="0" borderId="1" xfId="0" applyFont="1" applyBorder="1"/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Alignment="1">
      <alignment horizontal="right" wrapText="1"/>
    </xf>
    <xf numFmtId="2" fontId="2" fillId="0" borderId="0" xfId="0" applyNumberFormat="1" applyFont="1" applyFill="1" applyAlignment="1">
      <alignment horizontal="right" wrapText="1"/>
    </xf>
    <xf numFmtId="2" fontId="2" fillId="0" borderId="0" xfId="0" applyNumberFormat="1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49"/>
  <sheetViews>
    <sheetView tabSelected="1" view="pageBreakPreview" topLeftCell="L1" zoomScale="75" zoomScaleNormal="76" zoomScaleSheetLayoutView="100" workbookViewId="0">
      <selection activeCell="W131" sqref="W131"/>
    </sheetView>
  </sheetViews>
  <sheetFormatPr defaultRowHeight="15"/>
  <cols>
    <col min="1" max="1" width="1" hidden="1" customWidth="1"/>
    <col min="2" max="2" width="2.85546875" style="32" customWidth="1"/>
    <col min="3" max="3" width="2.7109375" style="32" customWidth="1"/>
    <col min="4" max="4" width="2.85546875" style="32" customWidth="1"/>
    <col min="5" max="5" width="3" style="32" customWidth="1"/>
    <col min="6" max="6" width="2.7109375" style="32" customWidth="1"/>
    <col min="7" max="8" width="2.42578125" style="32" customWidth="1"/>
    <col min="9" max="9" width="5.140625" style="32" customWidth="1"/>
    <col min="10" max="10" width="4.7109375" style="32" customWidth="1"/>
    <col min="11" max="11" width="4.28515625" style="32" customWidth="1"/>
    <col min="12" max="12" width="4.7109375" style="32" customWidth="1"/>
    <col min="13" max="14" width="3" style="32" customWidth="1"/>
    <col min="15" max="15" width="3.140625" style="32" customWidth="1"/>
    <col min="16" max="16" width="2.85546875" style="32" customWidth="1"/>
    <col min="17" max="17" width="3" style="32" customWidth="1"/>
    <col min="18" max="18" width="3.140625" style="32" customWidth="1"/>
    <col min="19" max="19" width="57.140625" style="32" customWidth="1"/>
    <col min="20" max="20" width="9.7109375" style="32" customWidth="1"/>
    <col min="21" max="21" width="13.7109375" style="33" customWidth="1"/>
    <col min="22" max="22" width="11.42578125" style="33" customWidth="1"/>
    <col min="23" max="23" width="11" style="33" customWidth="1"/>
    <col min="24" max="24" width="11.28515625" style="33" customWidth="1"/>
    <col min="25" max="25" width="11.7109375" style="33" customWidth="1"/>
    <col min="26" max="26" width="13.85546875" style="33" customWidth="1"/>
    <col min="27" max="27" width="14.5703125" style="33" customWidth="1"/>
    <col min="28" max="74" width="9.140625" style="1"/>
  </cols>
  <sheetData>
    <row r="1" spans="1:74" ht="41.25" customHeight="1">
      <c r="V1" s="123" t="s">
        <v>157</v>
      </c>
      <c r="W1" s="123"/>
      <c r="X1" s="123"/>
      <c r="Y1" s="123"/>
      <c r="Z1" s="123"/>
      <c r="AA1" s="123"/>
    </row>
    <row r="3" spans="1:74" ht="15" customHeight="1">
      <c r="B3" s="22"/>
      <c r="C3" s="2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34"/>
      <c r="U3" s="34"/>
      <c r="V3" s="34"/>
      <c r="W3" s="34"/>
      <c r="X3" s="34"/>
      <c r="Y3" s="124" t="s">
        <v>68</v>
      </c>
      <c r="Z3" s="124"/>
      <c r="AA3" s="124"/>
      <c r="AB3" s="2"/>
      <c r="AC3" s="2"/>
      <c r="AD3" s="2"/>
      <c r="AE3" s="2"/>
    </row>
    <row r="4" spans="1:74" ht="14.25" hidden="1" customHeight="1">
      <c r="B4" s="22"/>
      <c r="C4" s="22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35"/>
      <c r="U4" s="34"/>
      <c r="V4" s="34"/>
      <c r="W4" s="34"/>
      <c r="X4" s="34"/>
      <c r="Y4" s="42"/>
      <c r="Z4" s="42"/>
      <c r="AA4" s="125"/>
      <c r="AB4" s="2"/>
      <c r="AC4" s="2"/>
      <c r="AD4" s="2"/>
      <c r="AE4" s="2"/>
    </row>
    <row r="5" spans="1:74" ht="18.75" hidden="1" customHeight="1">
      <c r="B5" s="22"/>
      <c r="C5" s="22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35"/>
      <c r="U5" s="34"/>
      <c r="V5" s="34"/>
      <c r="W5" s="34"/>
      <c r="X5" s="34"/>
      <c r="Y5" s="42"/>
      <c r="Z5" s="42"/>
      <c r="AA5" s="125"/>
      <c r="AB5" s="2"/>
      <c r="AC5" s="2"/>
      <c r="AD5" s="2"/>
      <c r="AE5" s="2"/>
    </row>
    <row r="6" spans="1:74" ht="18.75" hidden="1" customHeight="1">
      <c r="B6" s="22"/>
      <c r="C6" s="22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17"/>
      <c r="R6" s="17"/>
      <c r="S6" s="17"/>
      <c r="T6" s="35"/>
      <c r="U6" s="34"/>
      <c r="V6" s="34"/>
      <c r="W6" s="34"/>
      <c r="X6" s="34"/>
      <c r="Y6" s="42"/>
      <c r="Z6" s="42"/>
      <c r="AA6" s="43"/>
      <c r="AB6" s="4"/>
      <c r="AC6" s="4"/>
      <c r="AD6" s="4"/>
      <c r="AE6" s="4"/>
    </row>
    <row r="7" spans="1:74" ht="45" customHeight="1">
      <c r="B7" s="22"/>
      <c r="C7" s="22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17"/>
      <c r="R7" s="17"/>
      <c r="S7" s="17"/>
      <c r="T7" s="35"/>
      <c r="U7" s="34"/>
      <c r="V7" s="34"/>
      <c r="W7" s="34"/>
      <c r="X7" s="34"/>
      <c r="Y7" s="124" t="s">
        <v>69</v>
      </c>
      <c r="Z7" s="124"/>
      <c r="AA7" s="124"/>
      <c r="AB7" s="4"/>
      <c r="AC7" s="4"/>
      <c r="AD7" s="4"/>
      <c r="AE7" s="4"/>
    </row>
    <row r="8" spans="1:74" ht="12" customHeight="1">
      <c r="B8" s="22"/>
      <c r="C8" s="22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34"/>
      <c r="U8" s="34"/>
      <c r="V8" s="34"/>
      <c r="W8" s="34"/>
      <c r="X8" s="34"/>
      <c r="Y8" s="124"/>
      <c r="Z8" s="124"/>
      <c r="AA8" s="124"/>
    </row>
    <row r="9" spans="1:74" ht="11.25" customHeight="1">
      <c r="B9" s="22"/>
      <c r="C9" s="22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6"/>
      <c r="S9" s="26"/>
      <c r="T9" s="34"/>
      <c r="U9" s="34"/>
      <c r="V9" s="34"/>
      <c r="W9" s="34"/>
      <c r="X9" s="34"/>
      <c r="Y9" s="34"/>
      <c r="Z9" s="34"/>
      <c r="AA9" s="34"/>
    </row>
    <row r="10" spans="1:74" s="3" customFormat="1" ht="18.75">
      <c r="B10" s="27"/>
      <c r="C10" s="27"/>
      <c r="D10" s="120" t="s">
        <v>39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8"/>
      <c r="AC10" s="8"/>
      <c r="AD10" s="8"/>
      <c r="AE10" s="9"/>
      <c r="AF10" s="9"/>
    </row>
    <row r="11" spans="1:74" s="3" customFormat="1" ht="20.25" customHeight="1">
      <c r="A11" s="15"/>
      <c r="B11" s="25"/>
      <c r="C11" s="25"/>
      <c r="D11" s="118" t="s">
        <v>40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0"/>
      <c r="AC11" s="10"/>
      <c r="AD11" s="10"/>
      <c r="AE11" s="11"/>
      <c r="AF11" s="11"/>
    </row>
    <row r="12" spans="1:74" s="21" customFormat="1" ht="12.75">
      <c r="A12" s="18"/>
      <c r="B12" s="28"/>
      <c r="C12" s="28"/>
      <c r="D12" s="116" t="s">
        <v>22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9"/>
      <c r="AC12" s="19"/>
      <c r="AD12" s="19"/>
      <c r="AE12" s="20"/>
      <c r="AF12" s="20"/>
    </row>
    <row r="13" spans="1:74" s="3" customFormat="1" ht="18.75">
      <c r="A13" s="15"/>
      <c r="B13" s="25"/>
      <c r="C13" s="25"/>
      <c r="D13" s="120" t="s">
        <v>46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8"/>
      <c r="AC13" s="8"/>
      <c r="AD13" s="8"/>
      <c r="AE13" s="11"/>
      <c r="AF13" s="11"/>
    </row>
    <row r="14" spans="1:74" s="3" customFormat="1" ht="15.75">
      <c r="A14" s="15"/>
      <c r="B14" s="25"/>
      <c r="C14" s="25"/>
      <c r="D14" s="121" t="s">
        <v>29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0"/>
      <c r="AC14" s="10"/>
      <c r="AD14" s="10"/>
      <c r="AE14" s="11"/>
      <c r="AF14" s="11"/>
    </row>
    <row r="15" spans="1:74" s="5" customFormat="1" ht="15.75">
      <c r="A15" s="13"/>
      <c r="B15" s="25"/>
      <c r="C15" s="115" t="s">
        <v>15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36"/>
      <c r="U15" s="37"/>
      <c r="V15" s="38"/>
      <c r="W15" s="38"/>
      <c r="X15" s="38"/>
      <c r="Y15" s="38"/>
      <c r="Z15" s="38"/>
      <c r="AA15" s="39"/>
      <c r="AB15" s="40"/>
      <c r="AC15" s="40"/>
      <c r="AD15" s="40"/>
      <c r="AE15" s="40"/>
      <c r="AF15" s="40"/>
      <c r="AG15" s="21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s="5" customFormat="1" ht="15.75" customHeight="1">
      <c r="A16" s="13"/>
      <c r="B16" s="25"/>
      <c r="C16" s="106" t="s">
        <v>23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44"/>
      <c r="AC16" s="44"/>
      <c r="AD16" s="44"/>
      <c r="AE16" s="44"/>
      <c r="AF16" s="44"/>
      <c r="AG16" s="45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33" ht="15.75" customHeight="1">
      <c r="A17" s="12"/>
      <c r="B17" s="17"/>
      <c r="C17" s="106" t="s">
        <v>24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44"/>
      <c r="AC17" s="44"/>
      <c r="AD17" s="44"/>
      <c r="AE17" s="44"/>
      <c r="AF17" s="44"/>
      <c r="AG17" s="46"/>
    </row>
    <row r="18" spans="1:33" ht="15.75" customHeight="1">
      <c r="A18" s="12"/>
      <c r="B18" s="17"/>
      <c r="C18" s="106" t="s">
        <v>41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1"/>
      <c r="AC18" s="101"/>
      <c r="AD18" s="101"/>
      <c r="AE18" s="101"/>
      <c r="AF18" s="101"/>
      <c r="AG18" s="101"/>
    </row>
    <row r="19" spans="1:33" ht="15.75" customHeight="1">
      <c r="A19" s="12"/>
      <c r="B19" s="17"/>
      <c r="C19" s="106" t="s">
        <v>42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1"/>
      <c r="AC19" s="101"/>
      <c r="AD19" s="101"/>
      <c r="AE19" s="101"/>
      <c r="AF19" s="101"/>
      <c r="AG19" s="101"/>
    </row>
    <row r="20" spans="1:33" ht="15.75" customHeight="1">
      <c r="A20" s="12"/>
      <c r="B20" s="17"/>
      <c r="C20" s="106" t="s">
        <v>43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1"/>
      <c r="AC20" s="101"/>
      <c r="AD20" s="101"/>
      <c r="AE20" s="101"/>
      <c r="AF20" s="101"/>
      <c r="AG20" s="101"/>
    </row>
    <row r="21" spans="1:33" ht="15.75" customHeight="1">
      <c r="A21" s="12"/>
      <c r="B21" s="17"/>
      <c r="C21" s="106" t="s">
        <v>44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1"/>
      <c r="AC21" s="101"/>
      <c r="AD21" s="101"/>
      <c r="AE21" s="101"/>
      <c r="AF21" s="101"/>
      <c r="AG21" s="101"/>
    </row>
    <row r="22" spans="1:33" ht="15.75" customHeight="1">
      <c r="A22" s="12"/>
      <c r="B22" s="17"/>
      <c r="C22" s="110" t="s">
        <v>45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04"/>
      <c r="AC22" s="104"/>
      <c r="AD22" s="104"/>
      <c r="AE22" s="104"/>
      <c r="AF22" s="104"/>
      <c r="AG22" s="104"/>
    </row>
    <row r="23" spans="1:33" s="16" customFormat="1" ht="22.5" customHeight="1">
      <c r="A23" s="6"/>
      <c r="B23" s="108" t="s">
        <v>16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08" t="s">
        <v>18</v>
      </c>
      <c r="T23" s="108" t="s">
        <v>38</v>
      </c>
      <c r="U23" s="112" t="s">
        <v>19</v>
      </c>
      <c r="V23" s="114"/>
      <c r="W23" s="114"/>
      <c r="X23" s="114"/>
      <c r="Y23" s="114"/>
      <c r="Z23" s="114"/>
      <c r="AA23" s="112" t="s">
        <v>17</v>
      </c>
    </row>
    <row r="24" spans="1:33" s="16" customFormat="1" ht="43.5" customHeight="1">
      <c r="A24" s="6"/>
      <c r="B24" s="108" t="s">
        <v>56</v>
      </c>
      <c r="C24" s="108"/>
      <c r="D24" s="108"/>
      <c r="E24" s="108" t="s">
        <v>20</v>
      </c>
      <c r="F24" s="108"/>
      <c r="G24" s="108" t="s">
        <v>21</v>
      </c>
      <c r="H24" s="108"/>
      <c r="I24" s="108" t="s">
        <v>57</v>
      </c>
      <c r="J24" s="114"/>
      <c r="K24" s="114"/>
      <c r="L24" s="114"/>
      <c r="M24" s="114"/>
      <c r="N24" s="114"/>
      <c r="O24" s="114"/>
      <c r="P24" s="114"/>
      <c r="Q24" s="114"/>
      <c r="R24" s="114"/>
      <c r="S24" s="108"/>
      <c r="T24" s="108"/>
      <c r="U24" s="114"/>
      <c r="V24" s="114"/>
      <c r="W24" s="114"/>
      <c r="X24" s="114"/>
      <c r="Y24" s="114"/>
      <c r="Z24" s="114"/>
      <c r="AA24" s="112"/>
    </row>
    <row r="25" spans="1:33" s="16" customFormat="1" ht="32.25" customHeight="1">
      <c r="A25" s="6"/>
      <c r="B25" s="108"/>
      <c r="C25" s="108"/>
      <c r="D25" s="108"/>
      <c r="E25" s="108"/>
      <c r="F25" s="108"/>
      <c r="G25" s="108"/>
      <c r="H25" s="108"/>
      <c r="I25" s="113" t="s">
        <v>47</v>
      </c>
      <c r="J25" s="114"/>
      <c r="K25" s="113" t="s">
        <v>58</v>
      </c>
      <c r="L25" s="114"/>
      <c r="M25" s="114"/>
      <c r="N25" s="113" t="s">
        <v>59</v>
      </c>
      <c r="O25" s="114"/>
      <c r="P25" s="114"/>
      <c r="Q25" s="114"/>
      <c r="R25" s="114"/>
      <c r="S25" s="108"/>
      <c r="T25" s="108"/>
      <c r="U25" s="50">
        <v>2014</v>
      </c>
      <c r="V25" s="50">
        <v>2015</v>
      </c>
      <c r="W25" s="50">
        <v>2016</v>
      </c>
      <c r="X25" s="50">
        <v>2017</v>
      </c>
      <c r="Y25" s="50">
        <v>2018</v>
      </c>
      <c r="Z25" s="50">
        <v>2019</v>
      </c>
      <c r="AA25" s="47" t="s">
        <v>14</v>
      </c>
    </row>
    <row r="26" spans="1:33" s="24" customFormat="1" ht="15.75" customHeight="1">
      <c r="A26" s="17"/>
      <c r="B26" s="41">
        <v>1</v>
      </c>
      <c r="C26" s="50">
        <v>2</v>
      </c>
      <c r="D26" s="50">
        <v>3</v>
      </c>
      <c r="E26" s="50">
        <v>4</v>
      </c>
      <c r="F26" s="50">
        <v>5</v>
      </c>
      <c r="G26" s="50">
        <v>6</v>
      </c>
      <c r="H26" s="50">
        <v>7</v>
      </c>
      <c r="I26" s="50">
        <v>8</v>
      </c>
      <c r="J26" s="50">
        <v>9</v>
      </c>
      <c r="K26" s="50">
        <v>10</v>
      </c>
      <c r="L26" s="50">
        <v>11</v>
      </c>
      <c r="M26" s="50">
        <v>12</v>
      </c>
      <c r="N26" s="50">
        <v>13</v>
      </c>
      <c r="O26" s="50">
        <v>14</v>
      </c>
      <c r="P26" s="50">
        <v>15</v>
      </c>
      <c r="Q26" s="50">
        <v>16</v>
      </c>
      <c r="R26" s="50">
        <v>17</v>
      </c>
      <c r="S26" s="50">
        <v>18</v>
      </c>
      <c r="T26" s="50">
        <v>19</v>
      </c>
      <c r="U26" s="50">
        <v>20</v>
      </c>
      <c r="V26" s="50">
        <v>21</v>
      </c>
      <c r="W26" s="50">
        <v>22</v>
      </c>
      <c r="X26" s="50">
        <v>23</v>
      </c>
      <c r="Y26" s="50">
        <v>24</v>
      </c>
      <c r="Z26" s="50">
        <v>25</v>
      </c>
      <c r="AA26" s="50">
        <v>26</v>
      </c>
    </row>
    <row r="27" spans="1:33" s="24" customFormat="1" ht="70.900000000000006" customHeight="1">
      <c r="A27" s="74"/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 t="s">
        <v>67</v>
      </c>
      <c r="T27" s="78" t="s">
        <v>26</v>
      </c>
      <c r="U27" s="79">
        <v>147295.6</v>
      </c>
      <c r="V27" s="80">
        <v>36558.6</v>
      </c>
      <c r="W27" s="80">
        <f>SUM(W33+W115)</f>
        <v>9553.7000000000007</v>
      </c>
      <c r="X27" s="80">
        <f>SUM(X33+X115)</f>
        <v>10724</v>
      </c>
      <c r="Y27" s="80">
        <f>SUM(Y33+Y115)</f>
        <v>1910</v>
      </c>
      <c r="Z27" s="80">
        <f>SUM(Z33+Z115)</f>
        <v>1910</v>
      </c>
      <c r="AA27" s="80"/>
    </row>
    <row r="28" spans="1:33" s="24" customFormat="1" ht="21.6" customHeight="1">
      <c r="A28" s="17"/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2" t="s">
        <v>61</v>
      </c>
      <c r="T28" s="93" t="s">
        <v>26</v>
      </c>
      <c r="U28" s="94">
        <v>147295.6</v>
      </c>
      <c r="V28" s="95">
        <v>36558.6</v>
      </c>
      <c r="W28" s="95">
        <f>SUM(W33+W115)</f>
        <v>9553.7000000000007</v>
      </c>
      <c r="X28" s="95">
        <f>SUM(X33+X115)</f>
        <v>10724</v>
      </c>
      <c r="Y28" s="95">
        <f>SUM(Y33+Y115)</f>
        <v>1910</v>
      </c>
      <c r="Z28" s="95">
        <f>SUM(Z33+Z115)</f>
        <v>1910</v>
      </c>
      <c r="AA28" s="95"/>
    </row>
    <row r="29" spans="1:33" s="24" customFormat="1" ht="55.9" customHeight="1">
      <c r="A29" s="17"/>
      <c r="B29" s="4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3" t="s">
        <v>74</v>
      </c>
      <c r="T29" s="41"/>
      <c r="U29" s="54"/>
      <c r="V29" s="54"/>
      <c r="W29" s="55"/>
      <c r="X29" s="54"/>
      <c r="Y29" s="54"/>
      <c r="Z29" s="54"/>
      <c r="AA29" s="54"/>
    </row>
    <row r="30" spans="1:33" s="24" customFormat="1" ht="39.6" customHeight="1">
      <c r="A30" s="17"/>
      <c r="B30" s="4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3" t="s">
        <v>75</v>
      </c>
      <c r="T30" s="41" t="s">
        <v>36</v>
      </c>
      <c r="U30" s="54">
        <v>18</v>
      </c>
      <c r="V30" s="54">
        <v>19</v>
      </c>
      <c r="W30" s="55">
        <v>20</v>
      </c>
      <c r="X30" s="54">
        <v>21</v>
      </c>
      <c r="Y30" s="54">
        <v>22</v>
      </c>
      <c r="Z30" s="54">
        <v>23</v>
      </c>
      <c r="AA30" s="54">
        <v>23</v>
      </c>
    </row>
    <row r="31" spans="1:33" s="24" customFormat="1" ht="51.6" customHeight="1">
      <c r="A31" s="17"/>
      <c r="B31" s="4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3" t="s">
        <v>2</v>
      </c>
      <c r="T31" s="41" t="s">
        <v>36</v>
      </c>
      <c r="U31" s="54">
        <v>0.7</v>
      </c>
      <c r="V31" s="54">
        <v>0.55000000000000004</v>
      </c>
      <c r="W31" s="56">
        <v>0.4</v>
      </c>
      <c r="X31" s="57">
        <v>0.4</v>
      </c>
      <c r="Y31" s="57">
        <v>0.4</v>
      </c>
      <c r="Z31" s="57">
        <v>0.4</v>
      </c>
      <c r="AA31" s="57">
        <v>0.4</v>
      </c>
    </row>
    <row r="32" spans="1:33" s="24" customFormat="1" ht="35.450000000000003" customHeight="1">
      <c r="A32" s="17"/>
      <c r="B32" s="4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3" t="s">
        <v>76</v>
      </c>
      <c r="T32" s="41" t="s">
        <v>36</v>
      </c>
      <c r="U32" s="54">
        <v>95</v>
      </c>
      <c r="V32" s="54">
        <v>96</v>
      </c>
      <c r="W32" s="55">
        <v>97</v>
      </c>
      <c r="X32" s="54">
        <v>97</v>
      </c>
      <c r="Y32" s="54">
        <v>97</v>
      </c>
      <c r="Z32" s="54">
        <v>97</v>
      </c>
      <c r="AA32" s="54">
        <v>97</v>
      </c>
    </row>
    <row r="33" spans="1:27" s="24" customFormat="1" ht="57" customHeight="1">
      <c r="A33" s="74"/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3" t="s">
        <v>62</v>
      </c>
      <c r="T33" s="84" t="s">
        <v>25</v>
      </c>
      <c r="U33" s="72">
        <f t="shared" ref="U33:Z33" si="0">+U34+U48++U56+U79</f>
        <v>31879.4</v>
      </c>
      <c r="V33" s="72">
        <f t="shared" si="0"/>
        <v>7602</v>
      </c>
      <c r="W33" s="72">
        <f t="shared" si="0"/>
        <v>6553.7</v>
      </c>
      <c r="X33" s="72">
        <f>+X34+X48++X56+X79</f>
        <v>7591</v>
      </c>
      <c r="Y33" s="72">
        <f t="shared" si="0"/>
        <v>1910</v>
      </c>
      <c r="Z33" s="72">
        <f t="shared" si="0"/>
        <v>1910</v>
      </c>
      <c r="AA33" s="85"/>
    </row>
    <row r="34" spans="1:27" s="24" customFormat="1" ht="70.900000000000006" customHeight="1">
      <c r="A34" s="87"/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67" t="s">
        <v>48</v>
      </c>
      <c r="T34" s="68" t="s">
        <v>26</v>
      </c>
      <c r="U34" s="69">
        <f>+U36+U38+U42+U44</f>
        <v>70</v>
      </c>
      <c r="V34" s="69">
        <f>+V36+V38+V42+V44</f>
        <v>1789.1</v>
      </c>
      <c r="W34" s="69">
        <f>+W36+W38+W44+W42</f>
        <v>1515</v>
      </c>
      <c r="X34" s="69">
        <f>+X36+X38+X44+X42+X40</f>
        <v>1865</v>
      </c>
      <c r="Y34" s="69">
        <f>+Y36+Y38+Y44+Y42</f>
        <v>1365</v>
      </c>
      <c r="Z34" s="69">
        <f>+Z36+Z38+Z44+Z42</f>
        <v>1365</v>
      </c>
      <c r="AA34" s="69"/>
    </row>
    <row r="35" spans="1:27" s="24" customFormat="1" ht="41.45" customHeight="1">
      <c r="A35" s="17"/>
      <c r="B35" s="48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9" t="s">
        <v>77</v>
      </c>
      <c r="T35" s="60" t="s">
        <v>33</v>
      </c>
      <c r="U35" s="61">
        <v>50</v>
      </c>
      <c r="V35" s="61">
        <v>40</v>
      </c>
      <c r="W35" s="62">
        <v>40</v>
      </c>
      <c r="X35" s="61">
        <v>40</v>
      </c>
      <c r="Y35" s="61">
        <v>40</v>
      </c>
      <c r="Z35" s="61">
        <v>40</v>
      </c>
      <c r="AA35" s="57">
        <v>40</v>
      </c>
    </row>
    <row r="36" spans="1:27" s="22" customFormat="1" ht="55.9" customHeight="1">
      <c r="A36" s="17"/>
      <c r="B36" s="48">
        <v>6</v>
      </c>
      <c r="C36" s="51">
        <v>0</v>
      </c>
      <c r="D36" s="51">
        <v>1</v>
      </c>
      <c r="E36" s="51">
        <v>0</v>
      </c>
      <c r="F36" s="51">
        <v>5</v>
      </c>
      <c r="G36" s="51">
        <v>0</v>
      </c>
      <c r="H36" s="51">
        <v>1</v>
      </c>
      <c r="I36" s="51">
        <v>0</v>
      </c>
      <c r="J36" s="51">
        <v>6</v>
      </c>
      <c r="K36" s="51">
        <v>1</v>
      </c>
      <c r="L36" s="51">
        <v>0</v>
      </c>
      <c r="M36" s="51">
        <v>1</v>
      </c>
      <c r="N36" s="51">
        <v>2</v>
      </c>
      <c r="O36" s="51">
        <v>0</v>
      </c>
      <c r="P36" s="51">
        <v>0</v>
      </c>
      <c r="Q36" s="51">
        <v>1</v>
      </c>
      <c r="R36" s="51" t="s">
        <v>54</v>
      </c>
      <c r="S36" s="59" t="s">
        <v>78</v>
      </c>
      <c r="T36" s="60" t="s">
        <v>25</v>
      </c>
      <c r="U36" s="63">
        <v>70</v>
      </c>
      <c r="V36" s="63">
        <v>70</v>
      </c>
      <c r="W36" s="63">
        <v>70</v>
      </c>
      <c r="X36" s="63">
        <v>70</v>
      </c>
      <c r="Y36" s="63">
        <v>70</v>
      </c>
      <c r="Z36" s="63">
        <v>70</v>
      </c>
      <c r="AA36" s="54"/>
    </row>
    <row r="37" spans="1:27" s="22" customFormat="1" ht="51" customHeight="1">
      <c r="A37" s="17"/>
      <c r="B37" s="48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73" t="s">
        <v>150</v>
      </c>
      <c r="T37" s="60" t="s">
        <v>32</v>
      </c>
      <c r="U37" s="61">
        <v>1575186</v>
      </c>
      <c r="V37" s="61">
        <v>1575186</v>
      </c>
      <c r="W37" s="98">
        <v>110558</v>
      </c>
      <c r="X37" s="98">
        <v>110558</v>
      </c>
      <c r="Y37" s="98">
        <v>110558</v>
      </c>
      <c r="Z37" s="98">
        <v>110558</v>
      </c>
      <c r="AA37" s="99">
        <f>U37+V37+W37+X37+Y37+Z37</f>
        <v>3592604</v>
      </c>
    </row>
    <row r="38" spans="1:27" s="22" customFormat="1" ht="31.5">
      <c r="A38" s="17"/>
      <c r="B38" s="48">
        <v>6</v>
      </c>
      <c r="C38" s="51">
        <v>0</v>
      </c>
      <c r="D38" s="51">
        <v>1</v>
      </c>
      <c r="E38" s="51">
        <v>0</v>
      </c>
      <c r="F38" s="51">
        <v>5</v>
      </c>
      <c r="G38" s="51">
        <v>0</v>
      </c>
      <c r="H38" s="51">
        <v>1</v>
      </c>
      <c r="I38" s="51">
        <v>0</v>
      </c>
      <c r="J38" s="51">
        <v>6</v>
      </c>
      <c r="K38" s="51">
        <v>1</v>
      </c>
      <c r="L38" s="51">
        <v>0</v>
      </c>
      <c r="M38" s="51">
        <v>1</v>
      </c>
      <c r="N38" s="51">
        <v>2</v>
      </c>
      <c r="O38" s="51">
        <v>0</v>
      </c>
      <c r="P38" s="51">
        <v>2</v>
      </c>
      <c r="Q38" s="51">
        <v>2</v>
      </c>
      <c r="R38" s="51" t="s">
        <v>54</v>
      </c>
      <c r="S38" s="59" t="s">
        <v>79</v>
      </c>
      <c r="T38" s="60" t="s">
        <v>26</v>
      </c>
      <c r="U38" s="63">
        <v>0</v>
      </c>
      <c r="V38" s="63">
        <v>1719.1</v>
      </c>
      <c r="W38" s="63">
        <v>1295</v>
      </c>
      <c r="X38" s="63">
        <v>1295</v>
      </c>
      <c r="Y38" s="63">
        <v>1295</v>
      </c>
      <c r="Z38" s="63">
        <v>1295</v>
      </c>
      <c r="AA38" s="54"/>
    </row>
    <row r="39" spans="1:27" s="22" customFormat="1" ht="36" customHeight="1">
      <c r="A39" s="17"/>
      <c r="B39" s="48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9" t="s">
        <v>80</v>
      </c>
      <c r="T39" s="60" t="s">
        <v>60</v>
      </c>
      <c r="U39" s="61">
        <v>1</v>
      </c>
      <c r="V39" s="61">
        <v>1</v>
      </c>
      <c r="W39" s="61">
        <v>1</v>
      </c>
      <c r="X39" s="61">
        <v>1</v>
      </c>
      <c r="Y39" s="61">
        <v>1</v>
      </c>
      <c r="Z39" s="61">
        <v>1</v>
      </c>
      <c r="AA39" s="61">
        <v>1</v>
      </c>
    </row>
    <row r="40" spans="1:27" s="22" customFormat="1" ht="31.5">
      <c r="A40" s="17"/>
      <c r="B40" s="48">
        <v>6</v>
      </c>
      <c r="C40" s="51">
        <v>0</v>
      </c>
      <c r="D40" s="51">
        <v>1</v>
      </c>
      <c r="E40" s="51">
        <v>0</v>
      </c>
      <c r="F40" s="51">
        <v>5</v>
      </c>
      <c r="G40" s="51">
        <v>0</v>
      </c>
      <c r="H40" s="51">
        <v>2</v>
      </c>
      <c r="I40" s="51">
        <v>0</v>
      </c>
      <c r="J40" s="51">
        <v>6</v>
      </c>
      <c r="K40" s="51">
        <v>1</v>
      </c>
      <c r="L40" s="51">
        <v>0</v>
      </c>
      <c r="M40" s="51">
        <v>1</v>
      </c>
      <c r="N40" s="51">
        <v>2</v>
      </c>
      <c r="O40" s="51">
        <v>0</v>
      </c>
      <c r="P40" s="51">
        <v>2</v>
      </c>
      <c r="Q40" s="51">
        <v>6</v>
      </c>
      <c r="R40" s="51" t="s">
        <v>54</v>
      </c>
      <c r="S40" s="59" t="s">
        <v>72</v>
      </c>
      <c r="T40" s="60" t="s">
        <v>25</v>
      </c>
      <c r="U40" s="63">
        <v>0</v>
      </c>
      <c r="V40" s="63">
        <v>0</v>
      </c>
      <c r="W40" s="63">
        <v>0</v>
      </c>
      <c r="X40" s="63">
        <v>500</v>
      </c>
      <c r="Y40" s="63">
        <v>0</v>
      </c>
      <c r="Z40" s="63">
        <v>0</v>
      </c>
      <c r="AA40" s="61"/>
    </row>
    <row r="41" spans="1:27" s="22" customFormat="1" ht="39" customHeight="1">
      <c r="A41" s="17"/>
      <c r="B41" s="48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9" t="s">
        <v>73</v>
      </c>
      <c r="T41" s="60" t="s">
        <v>33</v>
      </c>
      <c r="U41" s="61">
        <v>0</v>
      </c>
      <c r="V41" s="61">
        <v>0</v>
      </c>
      <c r="W41" s="61">
        <v>0</v>
      </c>
      <c r="X41" s="61">
        <v>1</v>
      </c>
      <c r="Y41" s="61">
        <v>0</v>
      </c>
      <c r="Z41" s="61">
        <v>0</v>
      </c>
      <c r="AA41" s="61">
        <v>1</v>
      </c>
    </row>
    <row r="42" spans="1:27" s="22" customFormat="1" ht="51.6" customHeight="1">
      <c r="A42" s="17"/>
      <c r="B42" s="48">
        <v>6</v>
      </c>
      <c r="C42" s="51">
        <v>0</v>
      </c>
      <c r="D42" s="51">
        <v>1</v>
      </c>
      <c r="E42" s="51">
        <v>0</v>
      </c>
      <c r="F42" s="51">
        <v>5</v>
      </c>
      <c r="G42" s="51">
        <v>0</v>
      </c>
      <c r="H42" s="51">
        <v>2</v>
      </c>
      <c r="I42" s="51">
        <v>0</v>
      </c>
      <c r="J42" s="51">
        <v>6</v>
      </c>
      <c r="K42" s="51">
        <v>1</v>
      </c>
      <c r="L42" s="51">
        <v>0</v>
      </c>
      <c r="M42" s="51">
        <v>1</v>
      </c>
      <c r="N42" s="51">
        <v>2</v>
      </c>
      <c r="O42" s="51">
        <v>0</v>
      </c>
      <c r="P42" s="51">
        <v>2</v>
      </c>
      <c r="Q42" s="51">
        <v>7</v>
      </c>
      <c r="R42" s="51" t="s">
        <v>54</v>
      </c>
      <c r="S42" s="59" t="s">
        <v>81</v>
      </c>
      <c r="T42" s="60" t="s">
        <v>25</v>
      </c>
      <c r="U42" s="63">
        <v>0</v>
      </c>
      <c r="V42" s="63">
        <v>0</v>
      </c>
      <c r="W42" s="63">
        <v>100</v>
      </c>
      <c r="X42" s="63">
        <v>0</v>
      </c>
      <c r="Y42" s="63">
        <v>0</v>
      </c>
      <c r="Z42" s="63">
        <v>0</v>
      </c>
      <c r="AA42" s="54"/>
    </row>
    <row r="43" spans="1:27" s="22" customFormat="1" ht="37.15" customHeight="1">
      <c r="A43" s="17"/>
      <c r="B43" s="48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9" t="s">
        <v>82</v>
      </c>
      <c r="T43" s="60" t="s">
        <v>33</v>
      </c>
      <c r="U43" s="61">
        <v>0</v>
      </c>
      <c r="V43" s="61">
        <v>0</v>
      </c>
      <c r="W43" s="61">
        <v>1</v>
      </c>
      <c r="X43" s="61">
        <v>0</v>
      </c>
      <c r="Y43" s="61">
        <v>0</v>
      </c>
      <c r="Z43" s="61">
        <v>0</v>
      </c>
      <c r="AA43" s="61">
        <v>1</v>
      </c>
    </row>
    <row r="44" spans="1:27" s="22" customFormat="1" ht="31.5">
      <c r="A44" s="17"/>
      <c r="B44" s="48">
        <v>6</v>
      </c>
      <c r="C44" s="51">
        <v>0</v>
      </c>
      <c r="D44" s="51">
        <v>1</v>
      </c>
      <c r="E44" s="51">
        <v>0</v>
      </c>
      <c r="F44" s="51">
        <v>5</v>
      </c>
      <c r="G44" s="51">
        <v>0</v>
      </c>
      <c r="H44" s="51">
        <v>2</v>
      </c>
      <c r="I44" s="51">
        <v>0</v>
      </c>
      <c r="J44" s="51">
        <v>6</v>
      </c>
      <c r="K44" s="51">
        <v>1</v>
      </c>
      <c r="L44" s="51">
        <v>0</v>
      </c>
      <c r="M44" s="51">
        <v>1</v>
      </c>
      <c r="N44" s="51">
        <v>2</v>
      </c>
      <c r="O44" s="51">
        <v>0</v>
      </c>
      <c r="P44" s="51">
        <v>2</v>
      </c>
      <c r="Q44" s="51">
        <v>8</v>
      </c>
      <c r="R44" s="51" t="s">
        <v>54</v>
      </c>
      <c r="S44" s="59" t="s">
        <v>83</v>
      </c>
      <c r="T44" s="60" t="s">
        <v>25</v>
      </c>
      <c r="U44" s="63">
        <v>0</v>
      </c>
      <c r="V44" s="63">
        <v>0</v>
      </c>
      <c r="W44" s="63">
        <v>50</v>
      </c>
      <c r="X44" s="63">
        <v>0</v>
      </c>
      <c r="Y44" s="63">
        <v>0</v>
      </c>
      <c r="Z44" s="63">
        <v>0</v>
      </c>
      <c r="AA44" s="54"/>
    </row>
    <row r="45" spans="1:27" s="22" customFormat="1" ht="39" customHeight="1">
      <c r="A45" s="17"/>
      <c r="B45" s="48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9" t="s">
        <v>84</v>
      </c>
      <c r="T45" s="60" t="s">
        <v>33</v>
      </c>
      <c r="U45" s="61">
        <v>0</v>
      </c>
      <c r="V45" s="61">
        <v>0</v>
      </c>
      <c r="W45" s="62">
        <v>1</v>
      </c>
      <c r="X45" s="61">
        <v>0</v>
      </c>
      <c r="Y45" s="61">
        <v>0</v>
      </c>
      <c r="Z45" s="61">
        <v>0</v>
      </c>
      <c r="AA45" s="61">
        <v>1</v>
      </c>
    </row>
    <row r="46" spans="1:27" s="22" customFormat="1" ht="72.599999999999994" customHeight="1">
      <c r="A46" s="17"/>
      <c r="B46" s="48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9" t="s">
        <v>149</v>
      </c>
      <c r="T46" s="64" t="s">
        <v>60</v>
      </c>
      <c r="U46" s="61">
        <v>1</v>
      </c>
      <c r="V46" s="61">
        <v>1</v>
      </c>
      <c r="W46" s="62">
        <v>1</v>
      </c>
      <c r="X46" s="61">
        <v>1</v>
      </c>
      <c r="Y46" s="61">
        <v>1</v>
      </c>
      <c r="Z46" s="61">
        <v>1</v>
      </c>
      <c r="AA46" s="61"/>
    </row>
    <row r="47" spans="1:27" s="22" customFormat="1" ht="31.5">
      <c r="A47" s="17"/>
      <c r="B47" s="48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9" t="s">
        <v>85</v>
      </c>
      <c r="T47" s="60" t="s">
        <v>33</v>
      </c>
      <c r="U47" s="61">
        <v>3</v>
      </c>
      <c r="V47" s="61">
        <v>3</v>
      </c>
      <c r="W47" s="62">
        <v>3</v>
      </c>
      <c r="X47" s="61">
        <v>3</v>
      </c>
      <c r="Y47" s="61">
        <v>3</v>
      </c>
      <c r="Z47" s="61">
        <v>3</v>
      </c>
      <c r="AA47" s="57">
        <f>U47+V47+W47+X47+Y47+Z47</f>
        <v>18</v>
      </c>
    </row>
    <row r="48" spans="1:27" s="22" customFormat="1" ht="47.25">
      <c r="A48" s="87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67" t="s">
        <v>49</v>
      </c>
      <c r="T48" s="68" t="s">
        <v>25</v>
      </c>
      <c r="U48" s="69">
        <f t="shared" ref="U48:Z48" si="1">+U50+U52+U54</f>
        <v>69</v>
      </c>
      <c r="V48" s="69">
        <f t="shared" si="1"/>
        <v>45</v>
      </c>
      <c r="W48" s="69">
        <f t="shared" si="1"/>
        <v>0</v>
      </c>
      <c r="X48" s="69">
        <f t="shared" si="1"/>
        <v>45</v>
      </c>
      <c r="Y48" s="69">
        <f t="shared" si="1"/>
        <v>45</v>
      </c>
      <c r="Z48" s="69">
        <f t="shared" si="1"/>
        <v>45</v>
      </c>
      <c r="AA48" s="70"/>
    </row>
    <row r="49" spans="1:27" s="22" customFormat="1" ht="54.6" customHeight="1">
      <c r="A49" s="17"/>
      <c r="B49" s="48"/>
      <c r="C49" s="51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65" t="s">
        <v>86</v>
      </c>
      <c r="T49" s="64" t="s">
        <v>60</v>
      </c>
      <c r="U49" s="62">
        <v>0</v>
      </c>
      <c r="V49" s="62">
        <v>0</v>
      </c>
      <c r="W49" s="62">
        <v>0</v>
      </c>
      <c r="X49" s="62">
        <v>1</v>
      </c>
      <c r="Y49" s="62">
        <v>1</v>
      </c>
      <c r="Z49" s="62">
        <v>1</v>
      </c>
      <c r="AA49" s="62">
        <v>1</v>
      </c>
    </row>
    <row r="50" spans="1:27" s="22" customFormat="1" ht="40.15" customHeight="1">
      <c r="A50" s="17"/>
      <c r="B50" s="48">
        <v>6</v>
      </c>
      <c r="C50" s="51">
        <v>0</v>
      </c>
      <c r="D50" s="51">
        <v>1</v>
      </c>
      <c r="E50" s="51">
        <v>0</v>
      </c>
      <c r="F50" s="51">
        <v>5</v>
      </c>
      <c r="G50" s="51">
        <v>0</v>
      </c>
      <c r="H50" s="51">
        <v>2</v>
      </c>
      <c r="I50" s="51">
        <v>0</v>
      </c>
      <c r="J50" s="51">
        <v>6</v>
      </c>
      <c r="K50" s="51">
        <v>1</v>
      </c>
      <c r="L50" s="51">
        <v>6</v>
      </c>
      <c r="M50" s="51">
        <v>1</v>
      </c>
      <c r="N50" s="51">
        <v>0</v>
      </c>
      <c r="O50" s="51">
        <v>4</v>
      </c>
      <c r="P50" s="51"/>
      <c r="Q50" s="51"/>
      <c r="R50" s="51"/>
      <c r="S50" s="65" t="s">
        <v>87</v>
      </c>
      <c r="T50" s="64" t="s">
        <v>25</v>
      </c>
      <c r="U50" s="66">
        <v>10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54"/>
    </row>
    <row r="51" spans="1:27" s="22" customFormat="1" ht="39.6" customHeight="1">
      <c r="A51" s="17"/>
      <c r="B51" s="48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65" t="s">
        <v>88</v>
      </c>
      <c r="T51" s="64" t="s">
        <v>60</v>
      </c>
      <c r="U51" s="62">
        <v>1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1</v>
      </c>
    </row>
    <row r="52" spans="1:27" s="22" customFormat="1" ht="33.6" customHeight="1">
      <c r="A52" s="17"/>
      <c r="B52" s="48">
        <v>6</v>
      </c>
      <c r="C52" s="51">
        <v>0</v>
      </c>
      <c r="D52" s="51">
        <v>1</v>
      </c>
      <c r="E52" s="51">
        <v>0</v>
      </c>
      <c r="F52" s="51">
        <v>5</v>
      </c>
      <c r="G52" s="51">
        <v>0</v>
      </c>
      <c r="H52" s="51">
        <v>2</v>
      </c>
      <c r="I52" s="51">
        <v>0</v>
      </c>
      <c r="J52" s="51">
        <v>6</v>
      </c>
      <c r="K52" s="51">
        <v>1</v>
      </c>
      <c r="L52" s="51">
        <v>1</v>
      </c>
      <c r="M52" s="51">
        <v>0</v>
      </c>
      <c r="N52" s="51">
        <v>1</v>
      </c>
      <c r="O52" s="51">
        <v>9</v>
      </c>
      <c r="P52" s="51"/>
      <c r="Q52" s="51"/>
      <c r="R52" s="51"/>
      <c r="S52" s="65" t="s">
        <v>89</v>
      </c>
      <c r="T52" s="64" t="s">
        <v>25</v>
      </c>
      <c r="U52" s="66">
        <v>59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54"/>
    </row>
    <row r="53" spans="1:27" s="22" customFormat="1" ht="39.6" customHeight="1">
      <c r="A53" s="17"/>
      <c r="B53" s="48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65" t="s">
        <v>90</v>
      </c>
      <c r="T53" s="64" t="s">
        <v>60</v>
      </c>
      <c r="U53" s="62">
        <v>1</v>
      </c>
      <c r="V53" s="62">
        <v>1</v>
      </c>
      <c r="W53" s="62">
        <v>0</v>
      </c>
      <c r="X53" s="62">
        <v>0</v>
      </c>
      <c r="Y53" s="62">
        <v>0</v>
      </c>
      <c r="Z53" s="62">
        <v>0</v>
      </c>
      <c r="AA53" s="62">
        <v>1</v>
      </c>
    </row>
    <row r="54" spans="1:27" s="22" customFormat="1" ht="55.9" customHeight="1">
      <c r="A54" s="17"/>
      <c r="B54" s="48">
        <v>6</v>
      </c>
      <c r="C54" s="51">
        <v>0</v>
      </c>
      <c r="D54" s="51">
        <v>1</v>
      </c>
      <c r="E54" s="51">
        <v>0</v>
      </c>
      <c r="F54" s="51">
        <v>5</v>
      </c>
      <c r="G54" s="51">
        <v>0</v>
      </c>
      <c r="H54" s="51">
        <v>2</v>
      </c>
      <c r="I54" s="51">
        <v>0</v>
      </c>
      <c r="J54" s="51">
        <v>6</v>
      </c>
      <c r="K54" s="51">
        <v>1</v>
      </c>
      <c r="L54" s="51">
        <v>1</v>
      </c>
      <c r="M54" s="51">
        <v>0</v>
      </c>
      <c r="N54" s="51">
        <v>1</v>
      </c>
      <c r="O54" s="51">
        <v>8</v>
      </c>
      <c r="P54" s="51"/>
      <c r="Q54" s="51"/>
      <c r="R54" s="51"/>
      <c r="S54" s="65" t="s">
        <v>91</v>
      </c>
      <c r="T54" s="64" t="s">
        <v>25</v>
      </c>
      <c r="U54" s="66">
        <v>0</v>
      </c>
      <c r="V54" s="66">
        <v>45</v>
      </c>
      <c r="W54" s="66">
        <v>0</v>
      </c>
      <c r="X54" s="66">
        <v>45</v>
      </c>
      <c r="Y54" s="66">
        <v>45</v>
      </c>
      <c r="Z54" s="66">
        <v>45</v>
      </c>
      <c r="AA54" s="54"/>
    </row>
    <row r="55" spans="1:27" s="22" customFormat="1" ht="31.5">
      <c r="A55" s="17"/>
      <c r="B55" s="48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9" t="s">
        <v>92</v>
      </c>
      <c r="T55" s="64" t="s">
        <v>60</v>
      </c>
      <c r="U55" s="61">
        <v>0</v>
      </c>
      <c r="V55" s="61">
        <v>1</v>
      </c>
      <c r="W55" s="62">
        <v>0</v>
      </c>
      <c r="X55" s="61">
        <v>1</v>
      </c>
      <c r="Y55" s="61">
        <v>1</v>
      </c>
      <c r="Z55" s="61">
        <v>1</v>
      </c>
      <c r="AA55" s="61">
        <v>1</v>
      </c>
    </row>
    <row r="56" spans="1:27" s="22" customFormat="1" ht="31.5">
      <c r="A56" s="87"/>
      <c r="B56" s="88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67" t="s">
        <v>50</v>
      </c>
      <c r="T56" s="68" t="s">
        <v>26</v>
      </c>
      <c r="U56" s="69">
        <f>+U61+U63+U65+U67+U69+U71+U73</f>
        <v>24412.9</v>
      </c>
      <c r="V56" s="69">
        <f>+V61+V63+V65+V67+V69+V71+V73</f>
        <v>2797.7</v>
      </c>
      <c r="W56" s="69">
        <f>+W61+W63+W65+W67+W69+W71+W73+W75+W77</f>
        <v>2257.6999999999998</v>
      </c>
      <c r="X56" s="69">
        <f>+X61+X63+X65+X67+X69+X71+X73</f>
        <v>3400</v>
      </c>
      <c r="Y56" s="69">
        <f>+Y61+Y63+Y65+Y67+Y69+Y71+Y73</f>
        <v>500</v>
      </c>
      <c r="Z56" s="69">
        <f>+Z61+Z63+Z65+Z67+Z69+Z71+Z73</f>
        <v>500</v>
      </c>
      <c r="AA56" s="70"/>
    </row>
    <row r="57" spans="1:27" s="22" customFormat="1" ht="37.15" customHeight="1">
      <c r="A57" s="17"/>
      <c r="B57" s="48"/>
      <c r="C57" s="51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65" t="s">
        <v>93</v>
      </c>
      <c r="T57" s="64" t="s">
        <v>33</v>
      </c>
      <c r="U57" s="62">
        <v>1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57">
        <f>U57+V57+W57+X57+Y57+Z57</f>
        <v>1</v>
      </c>
    </row>
    <row r="58" spans="1:27" s="22" customFormat="1" ht="24" customHeight="1">
      <c r="A58" s="17"/>
      <c r="B58" s="48"/>
      <c r="C58" s="51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65" t="s">
        <v>148</v>
      </c>
      <c r="T58" s="64" t="s">
        <v>33</v>
      </c>
      <c r="U58" s="62">
        <v>1</v>
      </c>
      <c r="V58" s="62">
        <v>1</v>
      </c>
      <c r="W58" s="62">
        <v>1</v>
      </c>
      <c r="X58" s="62">
        <v>1</v>
      </c>
      <c r="Y58" s="62">
        <v>0</v>
      </c>
      <c r="Z58" s="62">
        <v>0</v>
      </c>
      <c r="AA58" s="57">
        <f>U58+V58+W58+X58+Y58+Z58</f>
        <v>4</v>
      </c>
    </row>
    <row r="59" spans="1:27" s="22" customFormat="1" ht="55.9" customHeight="1">
      <c r="A59" s="17"/>
      <c r="B59" s="48"/>
      <c r="C59" s="51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65" t="s">
        <v>94</v>
      </c>
      <c r="T59" s="64" t="s">
        <v>34</v>
      </c>
      <c r="U59" s="66">
        <v>0</v>
      </c>
      <c r="V59" s="66">
        <v>3</v>
      </c>
      <c r="W59" s="66">
        <v>0</v>
      </c>
      <c r="X59" s="66">
        <v>0</v>
      </c>
      <c r="Y59" s="66">
        <v>0</v>
      </c>
      <c r="Z59" s="66">
        <v>0</v>
      </c>
      <c r="AA59" s="66">
        <v>3</v>
      </c>
    </row>
    <row r="60" spans="1:27" s="22" customFormat="1" ht="52.9" customHeight="1">
      <c r="A60" s="17"/>
      <c r="B60" s="48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65" t="s">
        <v>3</v>
      </c>
      <c r="T60" s="64" t="s">
        <v>36</v>
      </c>
      <c r="U60" s="66" t="s">
        <v>70</v>
      </c>
      <c r="V60" s="66" t="s">
        <v>70</v>
      </c>
      <c r="W60" s="66">
        <v>100</v>
      </c>
      <c r="X60" s="66">
        <v>100</v>
      </c>
      <c r="Y60" s="66">
        <v>100</v>
      </c>
      <c r="Z60" s="66">
        <v>100</v>
      </c>
      <c r="AA60" s="66">
        <v>100</v>
      </c>
    </row>
    <row r="61" spans="1:27" s="22" customFormat="1" ht="68.45" customHeight="1">
      <c r="A61" s="17"/>
      <c r="B61" s="48">
        <v>6</v>
      </c>
      <c r="C61" s="51">
        <v>0</v>
      </c>
      <c r="D61" s="51">
        <v>1</v>
      </c>
      <c r="E61" s="51">
        <v>0</v>
      </c>
      <c r="F61" s="51">
        <v>5</v>
      </c>
      <c r="G61" s="51">
        <v>0</v>
      </c>
      <c r="H61" s="51">
        <v>2</v>
      </c>
      <c r="I61" s="51">
        <v>0</v>
      </c>
      <c r="J61" s="51">
        <v>6</v>
      </c>
      <c r="K61" s="51">
        <v>1</v>
      </c>
      <c r="L61" s="51">
        <v>0</v>
      </c>
      <c r="M61" s="51">
        <v>3</v>
      </c>
      <c r="N61" s="51">
        <v>2</v>
      </c>
      <c r="O61" s="51">
        <v>0</v>
      </c>
      <c r="P61" s="51">
        <v>1</v>
      </c>
      <c r="Q61" s="51">
        <v>1</v>
      </c>
      <c r="R61" s="51" t="s">
        <v>55</v>
      </c>
      <c r="S61" s="65" t="s">
        <v>95</v>
      </c>
      <c r="T61" s="64" t="s">
        <v>25</v>
      </c>
      <c r="U61" s="66">
        <v>90</v>
      </c>
      <c r="V61" s="66">
        <v>2500</v>
      </c>
      <c r="W61" s="63">
        <v>0</v>
      </c>
      <c r="X61" s="66">
        <v>2400</v>
      </c>
      <c r="Y61" s="66">
        <v>0</v>
      </c>
      <c r="Z61" s="66">
        <v>0</v>
      </c>
      <c r="AA61" s="54"/>
    </row>
    <row r="62" spans="1:27" s="22" customFormat="1" ht="37.9" customHeight="1">
      <c r="A62" s="17"/>
      <c r="B62" s="48"/>
      <c r="C62" s="51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65" t="s">
        <v>96</v>
      </c>
      <c r="T62" s="64" t="s">
        <v>60</v>
      </c>
      <c r="U62" s="62">
        <v>0</v>
      </c>
      <c r="V62" s="62">
        <v>1</v>
      </c>
      <c r="W62" s="62">
        <v>0</v>
      </c>
      <c r="X62" s="62">
        <v>1</v>
      </c>
      <c r="Y62" s="62">
        <v>0</v>
      </c>
      <c r="Z62" s="62">
        <v>0</v>
      </c>
      <c r="AA62" s="62">
        <v>1</v>
      </c>
    </row>
    <row r="63" spans="1:27" s="22" customFormat="1" ht="70.150000000000006" customHeight="1">
      <c r="A63" s="17"/>
      <c r="B63" s="48">
        <v>6</v>
      </c>
      <c r="C63" s="51">
        <v>0</v>
      </c>
      <c r="D63" s="51">
        <v>1</v>
      </c>
      <c r="E63" s="52">
        <v>0</v>
      </c>
      <c r="F63" s="52">
        <v>5</v>
      </c>
      <c r="G63" s="52">
        <v>0</v>
      </c>
      <c r="H63" s="52">
        <v>2</v>
      </c>
      <c r="I63" s="52">
        <v>0</v>
      </c>
      <c r="J63" s="52">
        <v>6</v>
      </c>
      <c r="K63" s="52">
        <v>1</v>
      </c>
      <c r="L63" s="52">
        <v>1</v>
      </c>
      <c r="M63" s="52">
        <v>0</v>
      </c>
      <c r="N63" s="52">
        <v>1</v>
      </c>
      <c r="O63" s="52">
        <v>5</v>
      </c>
      <c r="P63" s="52"/>
      <c r="Q63" s="52"/>
      <c r="R63" s="52"/>
      <c r="S63" s="65" t="s">
        <v>97</v>
      </c>
      <c r="T63" s="64" t="s">
        <v>27</v>
      </c>
      <c r="U63" s="66">
        <v>472.9</v>
      </c>
      <c r="V63" s="66">
        <v>0</v>
      </c>
      <c r="W63" s="66">
        <v>0</v>
      </c>
      <c r="X63" s="66">
        <v>500</v>
      </c>
      <c r="Y63" s="66">
        <v>500</v>
      </c>
      <c r="Z63" s="66">
        <v>500</v>
      </c>
      <c r="AA63" s="62"/>
    </row>
    <row r="64" spans="1:27" s="22" customFormat="1" ht="52.9" customHeight="1">
      <c r="A64" s="17"/>
      <c r="B64" s="48"/>
      <c r="C64" s="51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65" t="s">
        <v>98</v>
      </c>
      <c r="T64" s="64" t="s">
        <v>34</v>
      </c>
      <c r="U64" s="66">
        <v>5</v>
      </c>
      <c r="V64" s="66">
        <v>0</v>
      </c>
      <c r="W64" s="62" t="s">
        <v>63</v>
      </c>
      <c r="X64" s="62" t="s">
        <v>64</v>
      </c>
      <c r="Y64" s="66">
        <v>4</v>
      </c>
      <c r="Z64" s="66">
        <v>4</v>
      </c>
      <c r="AA64" s="66">
        <v>17</v>
      </c>
    </row>
    <row r="65" spans="1:27" s="22" customFormat="1" ht="70.150000000000006" customHeight="1">
      <c r="A65" s="17"/>
      <c r="B65" s="48">
        <v>6</v>
      </c>
      <c r="C65" s="51">
        <v>0</v>
      </c>
      <c r="D65" s="51">
        <v>1</v>
      </c>
      <c r="E65" s="51">
        <v>0</v>
      </c>
      <c r="F65" s="51">
        <v>5</v>
      </c>
      <c r="G65" s="51">
        <v>0</v>
      </c>
      <c r="H65" s="51">
        <v>2</v>
      </c>
      <c r="I65" s="51">
        <v>0</v>
      </c>
      <c r="J65" s="51">
        <v>6</v>
      </c>
      <c r="K65" s="51">
        <v>1</v>
      </c>
      <c r="L65" s="51">
        <v>6</v>
      </c>
      <c r="M65" s="51">
        <v>1</v>
      </c>
      <c r="N65" s="51">
        <v>1</v>
      </c>
      <c r="O65" s="51">
        <v>3</v>
      </c>
      <c r="P65" s="51"/>
      <c r="Q65" s="51"/>
      <c r="R65" s="51"/>
      <c r="S65" s="65" t="s">
        <v>4</v>
      </c>
      <c r="T65" s="64" t="s">
        <v>27</v>
      </c>
      <c r="U65" s="66">
        <v>23500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54"/>
    </row>
    <row r="66" spans="1:27" s="22" customFormat="1" ht="50.45" customHeight="1">
      <c r="A66" s="17"/>
      <c r="B66" s="48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65" t="s">
        <v>5</v>
      </c>
      <c r="T66" s="64" t="s">
        <v>33</v>
      </c>
      <c r="U66" s="62">
        <v>35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57">
        <f>U66+V66+W66+X66+Y66+Z66</f>
        <v>35</v>
      </c>
    </row>
    <row r="67" spans="1:27" s="22" customFormat="1" ht="67.150000000000006" customHeight="1">
      <c r="A67" s="17"/>
      <c r="B67" s="48">
        <v>6</v>
      </c>
      <c r="C67" s="51">
        <v>0</v>
      </c>
      <c r="D67" s="51">
        <v>1</v>
      </c>
      <c r="E67" s="51">
        <v>0</v>
      </c>
      <c r="F67" s="51">
        <v>5</v>
      </c>
      <c r="G67" s="51">
        <v>0</v>
      </c>
      <c r="H67" s="51">
        <v>2</v>
      </c>
      <c r="I67" s="51">
        <v>0</v>
      </c>
      <c r="J67" s="51">
        <v>6</v>
      </c>
      <c r="K67" s="51">
        <v>1</v>
      </c>
      <c r="L67" s="51">
        <v>6</v>
      </c>
      <c r="M67" s="51">
        <v>1</v>
      </c>
      <c r="N67" s="51">
        <v>1</v>
      </c>
      <c r="O67" s="51">
        <v>4</v>
      </c>
      <c r="P67" s="51"/>
      <c r="Q67" s="51"/>
      <c r="R67" s="51"/>
      <c r="S67" s="65" t="s">
        <v>99</v>
      </c>
      <c r="T67" s="64" t="s">
        <v>27</v>
      </c>
      <c r="U67" s="55">
        <v>200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54"/>
    </row>
    <row r="68" spans="1:27" s="22" customFormat="1" ht="54.6" customHeight="1">
      <c r="A68" s="17"/>
      <c r="B68" s="48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65" t="s">
        <v>100</v>
      </c>
      <c r="T68" s="64" t="s">
        <v>60</v>
      </c>
      <c r="U68" s="56">
        <v>1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57">
        <v>1</v>
      </c>
    </row>
    <row r="69" spans="1:27" s="22" customFormat="1" ht="52.9" customHeight="1">
      <c r="A69" s="17"/>
      <c r="B69" s="48">
        <v>6</v>
      </c>
      <c r="C69" s="51">
        <v>0</v>
      </c>
      <c r="D69" s="51">
        <v>1</v>
      </c>
      <c r="E69" s="51">
        <v>0</v>
      </c>
      <c r="F69" s="51">
        <v>5</v>
      </c>
      <c r="G69" s="51">
        <v>0</v>
      </c>
      <c r="H69" s="51">
        <v>2</v>
      </c>
      <c r="I69" s="51">
        <v>0</v>
      </c>
      <c r="J69" s="51">
        <v>6</v>
      </c>
      <c r="K69" s="51">
        <v>1</v>
      </c>
      <c r="L69" s="51">
        <v>6</v>
      </c>
      <c r="M69" s="51">
        <v>1</v>
      </c>
      <c r="N69" s="51">
        <v>1</v>
      </c>
      <c r="O69" s="51">
        <v>5</v>
      </c>
      <c r="P69" s="51"/>
      <c r="Q69" s="51"/>
      <c r="R69" s="51"/>
      <c r="S69" s="65" t="s">
        <v>101</v>
      </c>
      <c r="T69" s="64" t="s">
        <v>27</v>
      </c>
      <c r="U69" s="55">
        <v>150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54"/>
    </row>
    <row r="70" spans="1:27" s="22" customFormat="1" ht="36" customHeight="1">
      <c r="A70" s="17"/>
      <c r="B70" s="48"/>
      <c r="C70" s="51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65" t="s">
        <v>102</v>
      </c>
      <c r="T70" s="64" t="s">
        <v>35</v>
      </c>
      <c r="U70" s="55">
        <v>50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54">
        <f>U70+V70+W70+X70+Y70+Z70</f>
        <v>50</v>
      </c>
    </row>
    <row r="71" spans="1:27" s="22" customFormat="1" ht="31.5">
      <c r="A71" s="17"/>
      <c r="B71" s="48">
        <v>6</v>
      </c>
      <c r="C71" s="51">
        <v>0</v>
      </c>
      <c r="D71" s="51">
        <v>1</v>
      </c>
      <c r="E71" s="52">
        <v>0</v>
      </c>
      <c r="F71" s="52">
        <v>5</v>
      </c>
      <c r="G71" s="52">
        <v>0</v>
      </c>
      <c r="H71" s="52">
        <v>2</v>
      </c>
      <c r="I71" s="52">
        <v>0</v>
      </c>
      <c r="J71" s="52">
        <v>6</v>
      </c>
      <c r="K71" s="52">
        <v>1</v>
      </c>
      <c r="L71" s="52">
        <v>0</v>
      </c>
      <c r="M71" s="52">
        <v>3</v>
      </c>
      <c r="N71" s="52">
        <v>2</v>
      </c>
      <c r="O71" s="52">
        <v>0</v>
      </c>
      <c r="P71" s="52">
        <v>2</v>
      </c>
      <c r="Q71" s="52">
        <v>0</v>
      </c>
      <c r="R71" s="52" t="s">
        <v>55</v>
      </c>
      <c r="S71" s="65" t="s">
        <v>103</v>
      </c>
      <c r="T71" s="64" t="s">
        <v>27</v>
      </c>
      <c r="U71" s="55">
        <v>0</v>
      </c>
      <c r="V71" s="55">
        <v>297.7</v>
      </c>
      <c r="W71" s="54">
        <v>0</v>
      </c>
      <c r="X71" s="55">
        <v>0</v>
      </c>
      <c r="Y71" s="55">
        <v>0</v>
      </c>
      <c r="Z71" s="55">
        <v>0</v>
      </c>
      <c r="AA71" s="54"/>
    </row>
    <row r="72" spans="1:27" s="22" customFormat="1" ht="31.5">
      <c r="A72" s="17"/>
      <c r="B72" s="48"/>
      <c r="C72" s="51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65" t="s">
        <v>104</v>
      </c>
      <c r="T72" s="64" t="s">
        <v>33</v>
      </c>
      <c r="U72" s="56">
        <v>0</v>
      </c>
      <c r="V72" s="56">
        <v>100</v>
      </c>
      <c r="W72" s="61">
        <v>0</v>
      </c>
      <c r="X72" s="62">
        <v>0</v>
      </c>
      <c r="Y72" s="62">
        <v>0</v>
      </c>
      <c r="Z72" s="62">
        <v>0</v>
      </c>
      <c r="AA72" s="57">
        <f>U72+V72+W72+X72+Y72+Z72</f>
        <v>100</v>
      </c>
    </row>
    <row r="73" spans="1:27" s="22" customFormat="1" ht="52.9" customHeight="1">
      <c r="A73" s="17"/>
      <c r="B73" s="48">
        <v>6</v>
      </c>
      <c r="C73" s="51">
        <v>0</v>
      </c>
      <c r="D73" s="51">
        <v>1</v>
      </c>
      <c r="E73" s="52">
        <v>0</v>
      </c>
      <c r="F73" s="52">
        <v>5</v>
      </c>
      <c r="G73" s="52">
        <v>0</v>
      </c>
      <c r="H73" s="52">
        <v>2</v>
      </c>
      <c r="I73" s="52">
        <v>0</v>
      </c>
      <c r="J73" s="52">
        <v>6</v>
      </c>
      <c r="K73" s="52">
        <v>1</v>
      </c>
      <c r="L73" s="52">
        <v>0</v>
      </c>
      <c r="M73" s="52">
        <v>3</v>
      </c>
      <c r="N73" s="52">
        <v>2</v>
      </c>
      <c r="O73" s="52">
        <v>0</v>
      </c>
      <c r="P73" s="52">
        <v>2</v>
      </c>
      <c r="Q73" s="52">
        <v>9</v>
      </c>
      <c r="R73" s="52" t="s">
        <v>54</v>
      </c>
      <c r="S73" s="65" t="s">
        <v>6</v>
      </c>
      <c r="T73" s="64" t="s">
        <v>27</v>
      </c>
      <c r="U73" s="55">
        <v>0</v>
      </c>
      <c r="V73" s="55">
        <v>0</v>
      </c>
      <c r="W73" s="54">
        <v>500</v>
      </c>
      <c r="X73" s="55">
        <v>500</v>
      </c>
      <c r="Y73" s="55">
        <v>0</v>
      </c>
      <c r="Z73" s="55">
        <v>0</v>
      </c>
      <c r="AA73" s="57"/>
    </row>
    <row r="74" spans="1:27" s="22" customFormat="1" ht="31.5">
      <c r="A74" s="17"/>
      <c r="B74" s="48"/>
      <c r="C74" s="51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65" t="s">
        <v>105</v>
      </c>
      <c r="T74" s="64" t="s">
        <v>33</v>
      </c>
      <c r="U74" s="56">
        <v>0</v>
      </c>
      <c r="V74" s="56">
        <v>0</v>
      </c>
      <c r="W74" s="61">
        <v>9</v>
      </c>
      <c r="X74" s="62">
        <v>9</v>
      </c>
      <c r="Y74" s="62">
        <v>0</v>
      </c>
      <c r="Z74" s="62">
        <v>0</v>
      </c>
      <c r="AA74" s="57">
        <f>U74+V74+W74+X74+Y74+Z74</f>
        <v>18</v>
      </c>
    </row>
    <row r="75" spans="1:27" s="22" customFormat="1" ht="47.25">
      <c r="A75" s="17"/>
      <c r="B75" s="48">
        <v>6</v>
      </c>
      <c r="C75" s="51">
        <v>0</v>
      </c>
      <c r="D75" s="51">
        <v>1</v>
      </c>
      <c r="E75" s="52">
        <v>0</v>
      </c>
      <c r="F75" s="52">
        <v>5</v>
      </c>
      <c r="G75" s="52">
        <v>0</v>
      </c>
      <c r="H75" s="52">
        <v>2</v>
      </c>
      <c r="I75" s="52">
        <v>0</v>
      </c>
      <c r="J75" s="52">
        <v>6</v>
      </c>
      <c r="K75" s="52">
        <v>1</v>
      </c>
      <c r="L75" s="52">
        <v>0</v>
      </c>
      <c r="M75" s="52">
        <v>3</v>
      </c>
      <c r="N75" s="52">
        <v>2</v>
      </c>
      <c r="O75" s="52">
        <v>0</v>
      </c>
      <c r="P75" s="52">
        <v>1</v>
      </c>
      <c r="Q75" s="52">
        <v>8</v>
      </c>
      <c r="R75" s="52" t="s">
        <v>54</v>
      </c>
      <c r="S75" s="65" t="s">
        <v>106</v>
      </c>
      <c r="T75" s="64" t="s">
        <v>27</v>
      </c>
      <c r="U75" s="55">
        <v>0</v>
      </c>
      <c r="V75" s="55">
        <v>0</v>
      </c>
      <c r="W75" s="96">
        <v>350</v>
      </c>
      <c r="X75" s="66">
        <v>0</v>
      </c>
      <c r="Y75" s="66">
        <v>0</v>
      </c>
      <c r="Z75" s="66">
        <v>0</v>
      </c>
      <c r="AA75" s="57"/>
    </row>
    <row r="76" spans="1:27" s="22" customFormat="1" ht="52.9" customHeight="1">
      <c r="A76" s="17"/>
      <c r="B76" s="48"/>
      <c r="C76" s="51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65" t="s">
        <v>143</v>
      </c>
      <c r="T76" s="64" t="s">
        <v>60</v>
      </c>
      <c r="U76" s="56">
        <v>0</v>
      </c>
      <c r="V76" s="56">
        <v>0</v>
      </c>
      <c r="W76" s="56">
        <v>1</v>
      </c>
      <c r="X76" s="56">
        <v>0</v>
      </c>
      <c r="Y76" s="56">
        <v>0</v>
      </c>
      <c r="Z76" s="56">
        <v>0</v>
      </c>
      <c r="AA76" s="57">
        <f>U76+V76+W76+X76+Y76+Z76</f>
        <v>1</v>
      </c>
    </row>
    <row r="77" spans="1:27" s="22" customFormat="1" ht="31.5">
      <c r="A77" s="17"/>
      <c r="B77" s="48">
        <v>6</v>
      </c>
      <c r="C77" s="51">
        <v>0</v>
      </c>
      <c r="D77" s="51">
        <v>1</v>
      </c>
      <c r="E77" s="52">
        <v>0</v>
      </c>
      <c r="F77" s="52">
        <v>5</v>
      </c>
      <c r="G77" s="52">
        <v>0</v>
      </c>
      <c r="H77" s="52">
        <v>2</v>
      </c>
      <c r="I77" s="52">
        <v>0</v>
      </c>
      <c r="J77" s="52">
        <v>6</v>
      </c>
      <c r="K77" s="52">
        <v>1</v>
      </c>
      <c r="L77" s="52">
        <v>0</v>
      </c>
      <c r="M77" s="52">
        <v>3</v>
      </c>
      <c r="N77" s="52">
        <v>2</v>
      </c>
      <c r="O77" s="52">
        <v>0</v>
      </c>
      <c r="P77" s="52">
        <v>1</v>
      </c>
      <c r="Q77" s="52">
        <v>0</v>
      </c>
      <c r="R77" s="52" t="s">
        <v>54</v>
      </c>
      <c r="S77" s="65" t="s">
        <v>144</v>
      </c>
      <c r="T77" s="64" t="s">
        <v>27</v>
      </c>
      <c r="U77" s="55">
        <v>0</v>
      </c>
      <c r="V77" s="55">
        <v>0</v>
      </c>
      <c r="W77" s="97">
        <v>1407.7</v>
      </c>
      <c r="X77" s="55">
        <v>0</v>
      </c>
      <c r="Y77" s="55">
        <v>0</v>
      </c>
      <c r="Z77" s="55">
        <v>0</v>
      </c>
      <c r="AA77" s="57"/>
    </row>
    <row r="78" spans="1:27" s="22" customFormat="1" ht="35.450000000000003" customHeight="1">
      <c r="A78" s="17"/>
      <c r="B78" s="48"/>
      <c r="C78" s="51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65" t="s">
        <v>145</v>
      </c>
      <c r="T78" s="64" t="s">
        <v>60</v>
      </c>
      <c r="U78" s="56">
        <v>0</v>
      </c>
      <c r="V78" s="56">
        <v>0</v>
      </c>
      <c r="W78" s="56">
        <v>1</v>
      </c>
      <c r="X78" s="56">
        <v>0</v>
      </c>
      <c r="Y78" s="56">
        <v>0</v>
      </c>
      <c r="Z78" s="56">
        <v>0</v>
      </c>
      <c r="AA78" s="57">
        <v>1</v>
      </c>
    </row>
    <row r="79" spans="1:27" s="22" customFormat="1" ht="47.25">
      <c r="A79" s="87"/>
      <c r="B79" s="88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67" t="s">
        <v>65</v>
      </c>
      <c r="T79" s="68" t="s">
        <v>27</v>
      </c>
      <c r="U79" s="70">
        <f>+U84+U87+U89+U91+U93+U95+U97+U99</f>
        <v>7327.5</v>
      </c>
      <c r="V79" s="70">
        <f>+V82+V87+V89+V91+V93+V95+V97+V84+V99</f>
        <v>2970.2000000000003</v>
      </c>
      <c r="W79" s="70">
        <f>+W84+W87+W89+W91+W93+W95+W97+W99</f>
        <v>2781</v>
      </c>
      <c r="X79" s="70">
        <f>+X84+X87+X89+X91+X93+X95+X97</f>
        <v>2281</v>
      </c>
      <c r="Y79" s="70">
        <f>+Y84+Y87+Y89+Y91+Y93+Y95+Y97</f>
        <v>0</v>
      </c>
      <c r="Z79" s="70">
        <f>+Z84+Z87+Z89+Z91+Z93+Z95+Z97</f>
        <v>0</v>
      </c>
      <c r="AA79" s="70"/>
    </row>
    <row r="80" spans="1:27" s="22" customFormat="1" ht="40.15" customHeight="1">
      <c r="A80" s="17"/>
      <c r="B80" s="48"/>
      <c r="C80" s="51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65" t="s">
        <v>151</v>
      </c>
      <c r="T80" s="64" t="s">
        <v>33</v>
      </c>
      <c r="U80" s="56">
        <v>0</v>
      </c>
      <c r="V80" s="56">
        <v>7</v>
      </c>
      <c r="W80" s="56">
        <v>6</v>
      </c>
      <c r="X80" s="56">
        <v>5</v>
      </c>
      <c r="Y80" s="56">
        <v>0</v>
      </c>
      <c r="Z80" s="56">
        <v>0</v>
      </c>
      <c r="AA80" s="56">
        <f>U80+V80+W80+X80+Y80+Z80</f>
        <v>18</v>
      </c>
    </row>
    <row r="81" spans="1:27" s="22" customFormat="1" ht="40.15" customHeight="1">
      <c r="A81" s="17"/>
      <c r="B81" s="48"/>
      <c r="C81" s="51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65" t="s">
        <v>146</v>
      </c>
      <c r="T81" s="64" t="s">
        <v>33</v>
      </c>
      <c r="U81" s="56" t="s">
        <v>70</v>
      </c>
      <c r="V81" s="56" t="s">
        <v>70</v>
      </c>
      <c r="W81" s="56">
        <v>6</v>
      </c>
      <c r="X81" s="56">
        <v>5</v>
      </c>
      <c r="Y81" s="56">
        <v>0</v>
      </c>
      <c r="Z81" s="56">
        <v>0</v>
      </c>
      <c r="AA81" s="56">
        <f>W81+X81+Y81+Z81</f>
        <v>11</v>
      </c>
    </row>
    <row r="82" spans="1:27" s="22" customFormat="1" ht="94.5">
      <c r="A82" s="17"/>
      <c r="B82" s="48">
        <v>6</v>
      </c>
      <c r="C82" s="51">
        <v>0</v>
      </c>
      <c r="D82" s="51">
        <v>1</v>
      </c>
      <c r="E82" s="51">
        <v>0</v>
      </c>
      <c r="F82" s="51">
        <v>5</v>
      </c>
      <c r="G82" s="51">
        <v>0</v>
      </c>
      <c r="H82" s="51">
        <v>2</v>
      </c>
      <c r="I82" s="51">
        <v>0</v>
      </c>
      <c r="J82" s="51">
        <v>6</v>
      </c>
      <c r="K82" s="51">
        <v>1</v>
      </c>
      <c r="L82" s="51">
        <v>1</v>
      </c>
      <c r="M82" s="51">
        <v>0</v>
      </c>
      <c r="N82" s="51">
        <v>2</v>
      </c>
      <c r="O82" s="51">
        <v>3</v>
      </c>
      <c r="P82" s="51"/>
      <c r="Q82" s="51"/>
      <c r="R82" s="51"/>
      <c r="S82" s="59" t="s">
        <v>107</v>
      </c>
      <c r="T82" s="60" t="s">
        <v>27</v>
      </c>
      <c r="U82" s="54">
        <v>0</v>
      </c>
      <c r="V82" s="54">
        <v>60</v>
      </c>
      <c r="W82" s="55">
        <v>0</v>
      </c>
      <c r="X82" s="54">
        <v>0</v>
      </c>
      <c r="Y82" s="55">
        <v>0</v>
      </c>
      <c r="Z82" s="55">
        <v>0</v>
      </c>
      <c r="AA82" s="55"/>
    </row>
    <row r="83" spans="1:27" s="22" customFormat="1" ht="36" customHeight="1">
      <c r="A83" s="17"/>
      <c r="B83" s="48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9" t="s">
        <v>108</v>
      </c>
      <c r="T83" s="64" t="s">
        <v>33</v>
      </c>
      <c r="U83" s="71">
        <v>0</v>
      </c>
      <c r="V83" s="71">
        <v>1</v>
      </c>
      <c r="W83" s="56">
        <v>0</v>
      </c>
      <c r="X83" s="57">
        <v>0</v>
      </c>
      <c r="Y83" s="57">
        <v>0</v>
      </c>
      <c r="Z83" s="57">
        <v>0</v>
      </c>
      <c r="AA83" s="56">
        <f>U83+V83+W83+X83+Y83+Z83</f>
        <v>1</v>
      </c>
    </row>
    <row r="84" spans="1:27" s="22" customFormat="1" ht="36" customHeight="1">
      <c r="A84" s="17"/>
      <c r="B84" s="48">
        <v>6</v>
      </c>
      <c r="C84" s="51">
        <v>0</v>
      </c>
      <c r="D84" s="51">
        <v>1</v>
      </c>
      <c r="E84" s="52">
        <v>0</v>
      </c>
      <c r="F84" s="52">
        <v>5</v>
      </c>
      <c r="G84" s="52">
        <v>0</v>
      </c>
      <c r="H84" s="52">
        <v>1</v>
      </c>
      <c r="I84" s="52">
        <v>0</v>
      </c>
      <c r="J84" s="52">
        <v>6</v>
      </c>
      <c r="K84" s="52">
        <v>1</v>
      </c>
      <c r="L84" s="52">
        <v>0</v>
      </c>
      <c r="M84" s="52">
        <v>4</v>
      </c>
      <c r="N84" s="52">
        <v>2</v>
      </c>
      <c r="O84" s="52">
        <v>0</v>
      </c>
      <c r="P84" s="52">
        <v>2</v>
      </c>
      <c r="Q84" s="52">
        <v>0</v>
      </c>
      <c r="R84" s="52" t="s">
        <v>54</v>
      </c>
      <c r="S84" s="65" t="s">
        <v>109</v>
      </c>
      <c r="T84" s="64" t="s">
        <v>27</v>
      </c>
      <c r="U84" s="55">
        <v>0</v>
      </c>
      <c r="V84" s="55">
        <v>245</v>
      </c>
      <c r="W84" s="54">
        <v>500</v>
      </c>
      <c r="X84" s="55">
        <v>0</v>
      </c>
      <c r="Y84" s="55">
        <v>0</v>
      </c>
      <c r="Z84" s="55">
        <v>0</v>
      </c>
      <c r="AA84" s="54"/>
    </row>
    <row r="85" spans="1:27" s="22" customFormat="1" ht="34.9" customHeight="1">
      <c r="A85" s="17"/>
      <c r="B85" s="48"/>
      <c r="C85" s="51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65" t="s">
        <v>110</v>
      </c>
      <c r="T85" s="64" t="s">
        <v>33</v>
      </c>
      <c r="U85" s="56">
        <v>0</v>
      </c>
      <c r="V85" s="56">
        <v>1</v>
      </c>
      <c r="W85" s="62">
        <v>0</v>
      </c>
      <c r="X85" s="62">
        <v>0</v>
      </c>
      <c r="Y85" s="62">
        <v>0</v>
      </c>
      <c r="Z85" s="62">
        <v>0</v>
      </c>
      <c r="AA85" s="57">
        <f>U85+V85+W85+X85+Y85+Z85</f>
        <v>1</v>
      </c>
    </row>
    <row r="86" spans="1:27" s="22" customFormat="1" ht="39" customHeight="1">
      <c r="A86" s="17"/>
      <c r="B86" s="48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65" t="s">
        <v>13</v>
      </c>
      <c r="T86" s="64"/>
      <c r="U86" s="56" t="s">
        <v>70</v>
      </c>
      <c r="V86" s="56" t="s">
        <v>70</v>
      </c>
      <c r="W86" s="62">
        <v>1</v>
      </c>
      <c r="X86" s="62">
        <v>0</v>
      </c>
      <c r="Y86" s="62">
        <v>0</v>
      </c>
      <c r="Z86" s="62">
        <v>0</v>
      </c>
      <c r="AA86" s="56">
        <f>W86+X86+Y86+Z86</f>
        <v>1</v>
      </c>
    </row>
    <row r="87" spans="1:27" s="22" customFormat="1" ht="47.25">
      <c r="A87" s="17"/>
      <c r="B87" s="48">
        <v>6</v>
      </c>
      <c r="C87" s="51">
        <v>0</v>
      </c>
      <c r="D87" s="51">
        <v>1</v>
      </c>
      <c r="E87" s="52">
        <v>0</v>
      </c>
      <c r="F87" s="52">
        <v>5</v>
      </c>
      <c r="G87" s="52">
        <v>0</v>
      </c>
      <c r="H87" s="52">
        <v>1</v>
      </c>
      <c r="I87" s="52">
        <v>0</v>
      </c>
      <c r="J87" s="52">
        <v>6</v>
      </c>
      <c r="K87" s="52">
        <v>1</v>
      </c>
      <c r="L87" s="52">
        <v>0</v>
      </c>
      <c r="M87" s="52">
        <v>4</v>
      </c>
      <c r="N87" s="52">
        <v>0</v>
      </c>
      <c r="O87" s="52">
        <v>9</v>
      </c>
      <c r="P87" s="52">
        <v>6</v>
      </c>
      <c r="Q87" s="52">
        <v>0</v>
      </c>
      <c r="R87" s="52">
        <v>1</v>
      </c>
      <c r="S87" s="65" t="s">
        <v>111</v>
      </c>
      <c r="T87" s="64" t="s">
        <v>27</v>
      </c>
      <c r="U87" s="55">
        <v>0</v>
      </c>
      <c r="V87" s="55">
        <v>2280.9</v>
      </c>
      <c r="W87" s="54">
        <v>2281</v>
      </c>
      <c r="X87" s="55">
        <v>2281</v>
      </c>
      <c r="Y87" s="55">
        <v>0</v>
      </c>
      <c r="Z87" s="55">
        <v>0</v>
      </c>
      <c r="AA87" s="54"/>
    </row>
    <row r="88" spans="1:27" s="22" customFormat="1" ht="15.75">
      <c r="A88" s="17"/>
      <c r="B88" s="48"/>
      <c r="C88" s="51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65" t="s">
        <v>112</v>
      </c>
      <c r="T88" s="64" t="s">
        <v>33</v>
      </c>
      <c r="U88" s="56">
        <v>0</v>
      </c>
      <c r="V88" s="56">
        <v>6</v>
      </c>
      <c r="W88" s="62">
        <v>5</v>
      </c>
      <c r="X88" s="62">
        <v>5</v>
      </c>
      <c r="Y88" s="62">
        <v>0</v>
      </c>
      <c r="Z88" s="62">
        <v>0</v>
      </c>
      <c r="AA88" s="57">
        <f>U88+V88+W88+X88+Y88+Z88</f>
        <v>16</v>
      </c>
    </row>
    <row r="89" spans="1:27" s="22" customFormat="1" ht="66.599999999999994" customHeight="1">
      <c r="A89" s="17"/>
      <c r="B89" s="48">
        <v>6</v>
      </c>
      <c r="C89" s="51">
        <v>0</v>
      </c>
      <c r="D89" s="51">
        <v>1</v>
      </c>
      <c r="E89" s="52">
        <v>0</v>
      </c>
      <c r="F89" s="52">
        <v>5</v>
      </c>
      <c r="G89" s="52">
        <v>0</v>
      </c>
      <c r="H89" s="52">
        <v>1</v>
      </c>
      <c r="I89" s="52">
        <v>0</v>
      </c>
      <c r="J89" s="52">
        <v>6</v>
      </c>
      <c r="K89" s="52">
        <v>1</v>
      </c>
      <c r="L89" s="52">
        <v>6</v>
      </c>
      <c r="M89" s="52">
        <v>3</v>
      </c>
      <c r="N89" s="52">
        <v>0</v>
      </c>
      <c r="O89" s="52">
        <v>3</v>
      </c>
      <c r="P89" s="52"/>
      <c r="Q89" s="52"/>
      <c r="R89" s="52"/>
      <c r="S89" s="59" t="s">
        <v>113</v>
      </c>
      <c r="T89" s="60" t="s">
        <v>25</v>
      </c>
      <c r="U89" s="63">
        <v>93</v>
      </c>
      <c r="V89" s="63">
        <v>0</v>
      </c>
      <c r="W89" s="66">
        <v>0</v>
      </c>
      <c r="X89" s="63">
        <v>0</v>
      </c>
      <c r="Y89" s="63">
        <v>0</v>
      </c>
      <c r="Z89" s="63">
        <v>0</v>
      </c>
      <c r="AA89" s="54"/>
    </row>
    <row r="90" spans="1:27" s="22" customFormat="1" ht="70.150000000000006" customHeight="1">
      <c r="A90" s="17"/>
      <c r="B90" s="48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9" t="s">
        <v>114</v>
      </c>
      <c r="T90" s="64" t="s">
        <v>33</v>
      </c>
      <c r="U90" s="61">
        <v>3</v>
      </c>
      <c r="V90" s="61">
        <v>0</v>
      </c>
      <c r="W90" s="62">
        <v>0</v>
      </c>
      <c r="X90" s="61">
        <v>0</v>
      </c>
      <c r="Y90" s="61">
        <v>0</v>
      </c>
      <c r="Z90" s="61">
        <v>0</v>
      </c>
      <c r="AA90" s="61">
        <v>3</v>
      </c>
    </row>
    <row r="91" spans="1:27" s="22" customFormat="1" ht="31.5">
      <c r="A91" s="17"/>
      <c r="B91" s="48">
        <v>6</v>
      </c>
      <c r="C91" s="51">
        <v>0</v>
      </c>
      <c r="D91" s="51">
        <v>1</v>
      </c>
      <c r="E91" s="52">
        <v>0</v>
      </c>
      <c r="F91" s="52">
        <v>5</v>
      </c>
      <c r="G91" s="52">
        <v>0</v>
      </c>
      <c r="H91" s="52">
        <v>1</v>
      </c>
      <c r="I91" s="52">
        <v>0</v>
      </c>
      <c r="J91" s="52">
        <v>6</v>
      </c>
      <c r="K91" s="52">
        <v>1</v>
      </c>
      <c r="L91" s="52">
        <v>6</v>
      </c>
      <c r="M91" s="52">
        <v>3</v>
      </c>
      <c r="N91" s="52">
        <v>0</v>
      </c>
      <c r="O91" s="52">
        <v>4</v>
      </c>
      <c r="P91" s="52"/>
      <c r="Q91" s="52"/>
      <c r="R91" s="52"/>
      <c r="S91" s="59" t="s">
        <v>115</v>
      </c>
      <c r="T91" s="60" t="s">
        <v>28</v>
      </c>
      <c r="U91" s="63">
        <v>2068</v>
      </c>
      <c r="V91" s="63">
        <v>0</v>
      </c>
      <c r="W91" s="66">
        <v>0</v>
      </c>
      <c r="X91" s="63">
        <v>0</v>
      </c>
      <c r="Y91" s="63">
        <v>0</v>
      </c>
      <c r="Z91" s="63">
        <v>0</v>
      </c>
      <c r="AA91" s="54"/>
    </row>
    <row r="92" spans="1:27" s="22" customFormat="1" ht="41.45" customHeight="1">
      <c r="A92" s="17"/>
      <c r="B92" s="48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9" t="s">
        <v>116</v>
      </c>
      <c r="T92" s="64" t="s">
        <v>33</v>
      </c>
      <c r="U92" s="61">
        <v>1</v>
      </c>
      <c r="V92" s="61">
        <v>0</v>
      </c>
      <c r="W92" s="62">
        <v>0</v>
      </c>
      <c r="X92" s="61">
        <v>0</v>
      </c>
      <c r="Y92" s="61">
        <v>0</v>
      </c>
      <c r="Z92" s="61">
        <v>0</v>
      </c>
      <c r="AA92" s="61">
        <v>1</v>
      </c>
    </row>
    <row r="93" spans="1:27" s="22" customFormat="1" ht="52.9" customHeight="1">
      <c r="A93" s="17"/>
      <c r="B93" s="48">
        <v>6</v>
      </c>
      <c r="C93" s="51">
        <v>0</v>
      </c>
      <c r="D93" s="51">
        <v>1</v>
      </c>
      <c r="E93" s="52">
        <v>0</v>
      </c>
      <c r="F93" s="52">
        <v>5</v>
      </c>
      <c r="G93" s="52">
        <v>0</v>
      </c>
      <c r="H93" s="52">
        <v>1</v>
      </c>
      <c r="I93" s="52">
        <v>0</v>
      </c>
      <c r="J93" s="52">
        <v>6</v>
      </c>
      <c r="K93" s="52">
        <v>1</v>
      </c>
      <c r="L93" s="52">
        <v>6</v>
      </c>
      <c r="M93" s="52">
        <v>1</v>
      </c>
      <c r="N93" s="52">
        <v>1</v>
      </c>
      <c r="O93" s="52">
        <v>6</v>
      </c>
      <c r="P93" s="52"/>
      <c r="Q93" s="52"/>
      <c r="R93" s="52"/>
      <c r="S93" s="59" t="s">
        <v>117</v>
      </c>
      <c r="T93" s="60" t="s">
        <v>31</v>
      </c>
      <c r="U93" s="54">
        <v>0</v>
      </c>
      <c r="V93" s="63">
        <v>104.5</v>
      </c>
      <c r="W93" s="66">
        <v>0</v>
      </c>
      <c r="X93" s="63">
        <v>0</v>
      </c>
      <c r="Y93" s="63">
        <v>0</v>
      </c>
      <c r="Z93" s="63">
        <v>0</v>
      </c>
      <c r="AA93" s="54"/>
    </row>
    <row r="94" spans="1:27" s="22" customFormat="1" ht="37.15" customHeight="1">
      <c r="A94" s="17"/>
      <c r="B94" s="48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9" t="s">
        <v>118</v>
      </c>
      <c r="T94" s="64" t="s">
        <v>33</v>
      </c>
      <c r="U94" s="57">
        <v>0</v>
      </c>
      <c r="V94" s="61">
        <v>1</v>
      </c>
      <c r="W94" s="62">
        <v>0</v>
      </c>
      <c r="X94" s="61">
        <v>0</v>
      </c>
      <c r="Y94" s="61">
        <v>0</v>
      </c>
      <c r="Z94" s="61">
        <v>0</v>
      </c>
      <c r="AA94" s="57">
        <f>U94+V94+W94+X94+Y94+Z94</f>
        <v>1</v>
      </c>
    </row>
    <row r="95" spans="1:27" s="22" customFormat="1" ht="55.15" customHeight="1">
      <c r="A95" s="17"/>
      <c r="B95" s="48">
        <v>6</v>
      </c>
      <c r="C95" s="51">
        <v>0</v>
      </c>
      <c r="D95" s="51">
        <v>1</v>
      </c>
      <c r="E95" s="52">
        <v>0</v>
      </c>
      <c r="F95" s="52">
        <v>5</v>
      </c>
      <c r="G95" s="52">
        <v>0</v>
      </c>
      <c r="H95" s="52">
        <v>1</v>
      </c>
      <c r="I95" s="52">
        <v>0</v>
      </c>
      <c r="J95" s="52">
        <v>6</v>
      </c>
      <c r="K95" s="52">
        <v>1</v>
      </c>
      <c r="L95" s="52">
        <v>1</v>
      </c>
      <c r="M95" s="52">
        <v>0</v>
      </c>
      <c r="N95" s="52">
        <v>2</v>
      </c>
      <c r="O95" s="52">
        <v>4</v>
      </c>
      <c r="P95" s="52"/>
      <c r="Q95" s="52"/>
      <c r="R95" s="52"/>
      <c r="S95" s="59" t="s">
        <v>12</v>
      </c>
      <c r="T95" s="60" t="s">
        <v>31</v>
      </c>
      <c r="U95" s="54">
        <v>0</v>
      </c>
      <c r="V95" s="54">
        <v>279.8</v>
      </c>
      <c r="W95" s="55">
        <v>0</v>
      </c>
      <c r="X95" s="54">
        <v>0</v>
      </c>
      <c r="Y95" s="54">
        <v>0</v>
      </c>
      <c r="Z95" s="54">
        <v>0</v>
      </c>
      <c r="AA95" s="54"/>
    </row>
    <row r="96" spans="1:27" s="22" customFormat="1" ht="15.75">
      <c r="A96" s="17"/>
      <c r="B96" s="48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9" t="s">
        <v>11</v>
      </c>
      <c r="T96" s="64" t="s">
        <v>33</v>
      </c>
      <c r="U96" s="57">
        <v>0</v>
      </c>
      <c r="V96" s="57">
        <v>1</v>
      </c>
      <c r="W96" s="56">
        <v>0</v>
      </c>
      <c r="X96" s="57">
        <v>0</v>
      </c>
      <c r="Y96" s="57">
        <v>0</v>
      </c>
      <c r="Z96" s="57">
        <v>0</v>
      </c>
      <c r="AA96" s="57">
        <f>U96+V96+W96+X96+Y96+Z96</f>
        <v>1</v>
      </c>
    </row>
    <row r="97" spans="1:27" s="22" customFormat="1" ht="110.25">
      <c r="A97" s="17"/>
      <c r="B97" s="48">
        <v>6</v>
      </c>
      <c r="C97" s="51">
        <v>0</v>
      </c>
      <c r="D97" s="51">
        <v>1</v>
      </c>
      <c r="E97" s="52">
        <v>0</v>
      </c>
      <c r="F97" s="52">
        <v>1</v>
      </c>
      <c r="G97" s="52">
        <v>1</v>
      </c>
      <c r="H97" s="52">
        <v>3</v>
      </c>
      <c r="I97" s="52">
        <v>0</v>
      </c>
      <c r="J97" s="52">
        <v>6</v>
      </c>
      <c r="K97" s="52">
        <v>1</v>
      </c>
      <c r="L97" s="52">
        <v>6</v>
      </c>
      <c r="M97" s="52">
        <v>4</v>
      </c>
      <c r="N97" s="52">
        <v>0</v>
      </c>
      <c r="O97" s="52">
        <v>1</v>
      </c>
      <c r="P97" s="52"/>
      <c r="Q97" s="52"/>
      <c r="R97" s="52"/>
      <c r="S97" s="59" t="s">
        <v>119</v>
      </c>
      <c r="T97" s="60" t="s">
        <v>27</v>
      </c>
      <c r="U97" s="63">
        <v>5059.5</v>
      </c>
      <c r="V97" s="63">
        <v>0</v>
      </c>
      <c r="W97" s="66">
        <v>0</v>
      </c>
      <c r="X97" s="63">
        <v>0</v>
      </c>
      <c r="Y97" s="63">
        <v>0</v>
      </c>
      <c r="Z97" s="63">
        <v>0</v>
      </c>
      <c r="AA97" s="54"/>
    </row>
    <row r="98" spans="1:27" s="22" customFormat="1" ht="36" customHeight="1">
      <c r="A98" s="17"/>
      <c r="B98" s="48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9" t="s">
        <v>120</v>
      </c>
      <c r="T98" s="64" t="s">
        <v>33</v>
      </c>
      <c r="U98" s="61">
        <v>3</v>
      </c>
      <c r="V98" s="61">
        <v>0</v>
      </c>
      <c r="W98" s="62">
        <v>0</v>
      </c>
      <c r="X98" s="61">
        <v>0</v>
      </c>
      <c r="Y98" s="61">
        <v>0</v>
      </c>
      <c r="Z98" s="61">
        <v>0</v>
      </c>
      <c r="AA98" s="57">
        <f>U98+V98+W98+X98+Y98+Z98</f>
        <v>3</v>
      </c>
    </row>
    <row r="99" spans="1:27" s="22" customFormat="1" ht="47.25">
      <c r="A99" s="17"/>
      <c r="B99" s="48">
        <v>6</v>
      </c>
      <c r="C99" s="51">
        <v>0</v>
      </c>
      <c r="D99" s="51">
        <v>1</v>
      </c>
      <c r="E99" s="52">
        <v>0</v>
      </c>
      <c r="F99" s="52">
        <v>5</v>
      </c>
      <c r="G99" s="52">
        <v>0</v>
      </c>
      <c r="H99" s="52">
        <v>1</v>
      </c>
      <c r="I99" s="52">
        <v>0</v>
      </c>
      <c r="J99" s="52">
        <v>6</v>
      </c>
      <c r="K99" s="52">
        <v>1</v>
      </c>
      <c r="L99" s="52">
        <v>6</v>
      </c>
      <c r="M99" s="52">
        <v>3</v>
      </c>
      <c r="N99" s="52">
        <v>1</v>
      </c>
      <c r="O99" s="52">
        <v>7</v>
      </c>
      <c r="P99" s="52"/>
      <c r="Q99" s="52"/>
      <c r="R99" s="52"/>
      <c r="S99" s="65" t="s">
        <v>9</v>
      </c>
      <c r="T99" s="64" t="s">
        <v>27</v>
      </c>
      <c r="U99" s="66">
        <v>107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54"/>
    </row>
    <row r="100" spans="1:27" s="22" customFormat="1" ht="146.44999999999999" customHeight="1">
      <c r="A100" s="17"/>
      <c r="B100" s="48"/>
      <c r="C100" s="51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65" t="s">
        <v>10</v>
      </c>
      <c r="T100" s="64" t="s">
        <v>60</v>
      </c>
      <c r="U100" s="62">
        <v>1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57">
        <v>1</v>
      </c>
    </row>
    <row r="101" spans="1:27" s="22" customFormat="1" ht="54.6" customHeight="1">
      <c r="A101" s="74"/>
      <c r="B101" s="81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3" t="s">
        <v>30</v>
      </c>
      <c r="T101" s="84" t="s">
        <v>25</v>
      </c>
      <c r="U101" s="72">
        <v>0</v>
      </c>
      <c r="V101" s="72">
        <v>0</v>
      </c>
      <c r="W101" s="72">
        <v>0</v>
      </c>
      <c r="X101" s="72">
        <v>0</v>
      </c>
      <c r="Y101" s="72">
        <v>0</v>
      </c>
      <c r="Z101" s="72">
        <v>0</v>
      </c>
      <c r="AA101" s="80"/>
    </row>
    <row r="102" spans="1:27" s="22" customFormat="1" ht="47.25">
      <c r="A102" s="87"/>
      <c r="B102" s="88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67" t="s">
        <v>51</v>
      </c>
      <c r="T102" s="68" t="s">
        <v>25</v>
      </c>
      <c r="U102" s="69">
        <v>0</v>
      </c>
      <c r="V102" s="69">
        <v>0</v>
      </c>
      <c r="W102" s="69">
        <v>0</v>
      </c>
      <c r="X102" s="69">
        <v>0</v>
      </c>
      <c r="Y102" s="69">
        <v>0</v>
      </c>
      <c r="Z102" s="69">
        <v>0</v>
      </c>
      <c r="AA102" s="69"/>
    </row>
    <row r="103" spans="1:27" s="22" customFormat="1" ht="37.9" customHeight="1">
      <c r="A103" s="17"/>
      <c r="B103" s="48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9" t="s">
        <v>121</v>
      </c>
      <c r="T103" s="60" t="s">
        <v>36</v>
      </c>
      <c r="U103" s="63">
        <v>16</v>
      </c>
      <c r="V103" s="63">
        <v>15</v>
      </c>
      <c r="W103" s="66">
        <v>14</v>
      </c>
      <c r="X103" s="63">
        <v>13</v>
      </c>
      <c r="Y103" s="63">
        <v>12</v>
      </c>
      <c r="Z103" s="63">
        <v>11</v>
      </c>
      <c r="AA103" s="54">
        <v>11</v>
      </c>
    </row>
    <row r="104" spans="1:27" s="22" customFormat="1" ht="67.150000000000006" customHeight="1">
      <c r="A104" s="17"/>
      <c r="B104" s="48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9" t="s">
        <v>122</v>
      </c>
      <c r="T104" s="64" t="s">
        <v>60</v>
      </c>
      <c r="U104" s="61">
        <v>1</v>
      </c>
      <c r="V104" s="61">
        <v>1</v>
      </c>
      <c r="W104" s="62">
        <v>1</v>
      </c>
      <c r="X104" s="61">
        <v>1</v>
      </c>
      <c r="Y104" s="61">
        <v>1</v>
      </c>
      <c r="Z104" s="61">
        <v>1</v>
      </c>
      <c r="AA104" s="61"/>
    </row>
    <row r="105" spans="1:27" s="22" customFormat="1" ht="52.9" customHeight="1">
      <c r="A105" s="17"/>
      <c r="B105" s="48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9" t="s">
        <v>123</v>
      </c>
      <c r="T105" s="64" t="s">
        <v>60</v>
      </c>
      <c r="U105" s="61">
        <v>1</v>
      </c>
      <c r="V105" s="61">
        <v>1</v>
      </c>
      <c r="W105" s="62">
        <v>1</v>
      </c>
      <c r="X105" s="61">
        <v>1</v>
      </c>
      <c r="Y105" s="61">
        <v>1</v>
      </c>
      <c r="Z105" s="61">
        <v>1</v>
      </c>
      <c r="AA105" s="61">
        <v>1</v>
      </c>
    </row>
    <row r="106" spans="1:27" s="22" customFormat="1" ht="78.75">
      <c r="A106" s="17"/>
      <c r="B106" s="48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9" t="s">
        <v>147</v>
      </c>
      <c r="T106" s="64" t="s">
        <v>60</v>
      </c>
      <c r="U106" s="61">
        <v>1</v>
      </c>
      <c r="V106" s="61">
        <v>1</v>
      </c>
      <c r="W106" s="62">
        <v>1</v>
      </c>
      <c r="X106" s="61">
        <v>1</v>
      </c>
      <c r="Y106" s="61">
        <v>1</v>
      </c>
      <c r="Z106" s="61">
        <v>1</v>
      </c>
      <c r="AA106" s="61"/>
    </row>
    <row r="107" spans="1:27" s="22" customFormat="1" ht="66" customHeight="1">
      <c r="A107" s="17"/>
      <c r="B107" s="48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9" t="s">
        <v>124</v>
      </c>
      <c r="T107" s="64" t="s">
        <v>33</v>
      </c>
      <c r="U107" s="61">
        <v>10</v>
      </c>
      <c r="V107" s="61">
        <v>10</v>
      </c>
      <c r="W107" s="62">
        <v>10</v>
      </c>
      <c r="X107" s="61">
        <v>10</v>
      </c>
      <c r="Y107" s="61">
        <v>10</v>
      </c>
      <c r="Z107" s="61">
        <v>10</v>
      </c>
      <c r="AA107" s="57">
        <f>U107+V107+W107+X107+Y107+Z107</f>
        <v>60</v>
      </c>
    </row>
    <row r="108" spans="1:27" s="22" customFormat="1" ht="47.25">
      <c r="A108" s="87"/>
      <c r="B108" s="88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67" t="s">
        <v>52</v>
      </c>
      <c r="T108" s="68" t="s">
        <v>25</v>
      </c>
      <c r="U108" s="69">
        <v>0</v>
      </c>
      <c r="V108" s="69">
        <v>0</v>
      </c>
      <c r="W108" s="69">
        <v>0</v>
      </c>
      <c r="X108" s="69">
        <v>0</v>
      </c>
      <c r="Y108" s="69">
        <v>0</v>
      </c>
      <c r="Z108" s="69">
        <v>0</v>
      </c>
      <c r="AA108" s="70"/>
    </row>
    <row r="109" spans="1:27" s="22" customFormat="1" ht="35.450000000000003" customHeight="1">
      <c r="A109" s="17"/>
      <c r="B109" s="48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9" t="s">
        <v>125</v>
      </c>
      <c r="T109" s="60" t="s">
        <v>33</v>
      </c>
      <c r="U109" s="61">
        <v>0</v>
      </c>
      <c r="V109" s="61">
        <v>1</v>
      </c>
      <c r="W109" s="62" t="s">
        <v>70</v>
      </c>
      <c r="X109" s="61" t="s">
        <v>70</v>
      </c>
      <c r="Y109" s="61" t="s">
        <v>70</v>
      </c>
      <c r="Z109" s="61" t="s">
        <v>70</v>
      </c>
      <c r="AA109" s="57">
        <f>U109+V109</f>
        <v>1</v>
      </c>
    </row>
    <row r="110" spans="1:27" s="22" customFormat="1" ht="39" customHeight="1">
      <c r="A110" s="17"/>
      <c r="B110" s="48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8" t="s">
        <v>126</v>
      </c>
      <c r="T110" s="60" t="s">
        <v>60</v>
      </c>
      <c r="U110" s="61" t="s">
        <v>70</v>
      </c>
      <c r="V110" s="61" t="s">
        <v>70</v>
      </c>
      <c r="W110" s="62">
        <v>1</v>
      </c>
      <c r="X110" s="61">
        <v>1</v>
      </c>
      <c r="Y110" s="61">
        <v>1</v>
      </c>
      <c r="Z110" s="61">
        <v>1</v>
      </c>
      <c r="AA110" s="57">
        <v>1</v>
      </c>
    </row>
    <row r="111" spans="1:27" s="22" customFormat="1" ht="81.599999999999994" customHeight="1">
      <c r="A111" s="17"/>
      <c r="B111" s="48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9" t="s">
        <v>127</v>
      </c>
      <c r="T111" s="64" t="s">
        <v>60</v>
      </c>
      <c r="U111" s="61">
        <v>1</v>
      </c>
      <c r="V111" s="61">
        <v>1</v>
      </c>
      <c r="W111" s="62">
        <v>1</v>
      </c>
      <c r="X111" s="61">
        <v>1</v>
      </c>
      <c r="Y111" s="61">
        <v>1</v>
      </c>
      <c r="Z111" s="61">
        <v>1</v>
      </c>
      <c r="AA111" s="63"/>
    </row>
    <row r="112" spans="1:27" s="22" customFormat="1" ht="66.599999999999994" customHeight="1">
      <c r="A112" s="17"/>
      <c r="B112" s="48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9" t="s">
        <v>128</v>
      </c>
      <c r="T112" s="64" t="s">
        <v>33</v>
      </c>
      <c r="U112" s="61">
        <v>3</v>
      </c>
      <c r="V112" s="61">
        <v>3</v>
      </c>
      <c r="W112" s="62">
        <v>3</v>
      </c>
      <c r="X112" s="61">
        <v>3</v>
      </c>
      <c r="Y112" s="61">
        <v>3</v>
      </c>
      <c r="Z112" s="61">
        <v>3</v>
      </c>
      <c r="AA112" s="57">
        <f>U112+V112+W112+X112+Y112+Z112</f>
        <v>18</v>
      </c>
    </row>
    <row r="113" spans="1:27" s="22" customFormat="1" ht="82.15" customHeight="1">
      <c r="A113" s="17"/>
      <c r="B113" s="48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9" t="s">
        <v>129</v>
      </c>
      <c r="T113" s="64" t="s">
        <v>60</v>
      </c>
      <c r="U113" s="61">
        <v>1</v>
      </c>
      <c r="V113" s="61">
        <v>1</v>
      </c>
      <c r="W113" s="105">
        <v>1</v>
      </c>
      <c r="X113" s="105">
        <v>1</v>
      </c>
      <c r="Y113" s="105">
        <v>1</v>
      </c>
      <c r="Z113" s="105">
        <v>1</v>
      </c>
      <c r="AA113" s="54"/>
    </row>
    <row r="114" spans="1:27" s="22" customFormat="1" ht="31.5">
      <c r="A114" s="17"/>
      <c r="B114" s="48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9" t="s">
        <v>130</v>
      </c>
      <c r="T114" s="64" t="s">
        <v>33</v>
      </c>
      <c r="U114" s="61">
        <v>0</v>
      </c>
      <c r="V114" s="61">
        <v>1</v>
      </c>
      <c r="W114" s="105">
        <v>3</v>
      </c>
      <c r="X114" s="105">
        <v>5</v>
      </c>
      <c r="Y114" s="105">
        <v>7</v>
      </c>
      <c r="Z114" s="105">
        <v>9</v>
      </c>
      <c r="AA114" s="100">
        <f>U114+V114+W114+X114+Y114+Z114</f>
        <v>25</v>
      </c>
    </row>
    <row r="115" spans="1:27" s="22" customFormat="1" ht="78.75">
      <c r="A115" s="74"/>
      <c r="B115" s="81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3" t="s">
        <v>37</v>
      </c>
      <c r="T115" s="84" t="s">
        <v>26</v>
      </c>
      <c r="U115" s="72">
        <f t="shared" ref="U115:Z115" si="2">SUM(U127,U129,U131,U133,U135,U137,)</f>
        <v>115416.2432</v>
      </c>
      <c r="V115" s="72">
        <f t="shared" si="2"/>
        <v>28956.65</v>
      </c>
      <c r="W115" s="86">
        <f t="shared" si="2"/>
        <v>3000</v>
      </c>
      <c r="X115" s="72">
        <f t="shared" si="2"/>
        <v>3133</v>
      </c>
      <c r="Y115" s="72">
        <f t="shared" si="2"/>
        <v>0</v>
      </c>
      <c r="Z115" s="72">
        <f t="shared" si="2"/>
        <v>0</v>
      </c>
      <c r="AA115" s="80"/>
    </row>
    <row r="116" spans="1:27" s="22" customFormat="1" ht="31.5">
      <c r="A116" s="17"/>
      <c r="B116" s="88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67" t="s">
        <v>71</v>
      </c>
      <c r="T116" s="68" t="s">
        <v>25</v>
      </c>
      <c r="U116" s="69">
        <v>0</v>
      </c>
      <c r="V116" s="69">
        <v>0</v>
      </c>
      <c r="W116" s="69">
        <v>0</v>
      </c>
      <c r="X116" s="69">
        <v>0</v>
      </c>
      <c r="Y116" s="69">
        <v>0</v>
      </c>
      <c r="Z116" s="69">
        <v>0</v>
      </c>
      <c r="AA116" s="70"/>
    </row>
    <row r="117" spans="1:27" s="22" customFormat="1" ht="37.15" customHeight="1">
      <c r="A117" s="17"/>
      <c r="B117" s="49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65" t="s">
        <v>154</v>
      </c>
      <c r="T117" s="64" t="s">
        <v>33</v>
      </c>
      <c r="U117" s="62">
        <v>3</v>
      </c>
      <c r="V117" s="62">
        <v>3</v>
      </c>
      <c r="W117" s="61" t="s">
        <v>70</v>
      </c>
      <c r="X117" s="61" t="s">
        <v>70</v>
      </c>
      <c r="Y117" s="61" t="s">
        <v>70</v>
      </c>
      <c r="Z117" s="61" t="s">
        <v>70</v>
      </c>
      <c r="AA117" s="57">
        <f>U117+V117</f>
        <v>6</v>
      </c>
    </row>
    <row r="118" spans="1:27" s="22" customFormat="1" ht="74.45" customHeight="1">
      <c r="A118" s="17"/>
      <c r="B118" s="49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65" t="s">
        <v>155</v>
      </c>
      <c r="T118" s="64" t="s">
        <v>36</v>
      </c>
      <c r="U118" s="62" t="s">
        <v>70</v>
      </c>
      <c r="V118" s="62" t="s">
        <v>70</v>
      </c>
      <c r="W118" s="102">
        <f>(W124/W121)*100</f>
        <v>32.142857142857146</v>
      </c>
      <c r="X118" s="102">
        <f>(X124/X121)*100</f>
        <v>32.142857142857146</v>
      </c>
      <c r="Y118" s="102">
        <f>(Y124/Y121)*100</f>
        <v>32.142857142857146</v>
      </c>
      <c r="Z118" s="102">
        <f>(Z124/Z121)*100</f>
        <v>32.142857142857146</v>
      </c>
      <c r="AA118" s="102">
        <f>(AA124/AA121)*100</f>
        <v>32.142857142857146</v>
      </c>
    </row>
    <row r="119" spans="1:27" s="22" customFormat="1" ht="67.150000000000006" customHeight="1">
      <c r="A119" s="17"/>
      <c r="B119" s="49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65" t="s">
        <v>8</v>
      </c>
      <c r="T119" s="64" t="s">
        <v>60</v>
      </c>
      <c r="U119" s="62">
        <v>1</v>
      </c>
      <c r="V119" s="62">
        <v>1</v>
      </c>
      <c r="W119" s="98">
        <v>1</v>
      </c>
      <c r="X119" s="98">
        <v>1</v>
      </c>
      <c r="Y119" s="98">
        <v>1</v>
      </c>
      <c r="Z119" s="98">
        <v>1</v>
      </c>
      <c r="AA119" s="103"/>
    </row>
    <row r="120" spans="1:27" s="22" customFormat="1" ht="70.150000000000006" customHeight="1">
      <c r="A120" s="17"/>
      <c r="B120" s="49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65" t="s">
        <v>152</v>
      </c>
      <c r="T120" s="64" t="s">
        <v>33</v>
      </c>
      <c r="U120" s="62">
        <v>3</v>
      </c>
      <c r="V120" s="62">
        <v>3</v>
      </c>
      <c r="W120" s="98">
        <v>12</v>
      </c>
      <c r="X120" s="98">
        <v>12</v>
      </c>
      <c r="Y120" s="98">
        <v>12</v>
      </c>
      <c r="Z120" s="98">
        <v>12</v>
      </c>
      <c r="AA120" s="100">
        <f>U120+V120+W120+X120+Y120+Z120</f>
        <v>54</v>
      </c>
    </row>
    <row r="121" spans="1:27" s="22" customFormat="1" ht="70.150000000000006" customHeight="1">
      <c r="A121" s="17"/>
      <c r="B121" s="49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65" t="s">
        <v>153</v>
      </c>
      <c r="T121" s="64" t="s">
        <v>33</v>
      </c>
      <c r="U121" s="62" t="s">
        <v>70</v>
      </c>
      <c r="V121" s="62" t="s">
        <v>70</v>
      </c>
      <c r="W121" s="98">
        <v>28</v>
      </c>
      <c r="X121" s="98">
        <v>28</v>
      </c>
      <c r="Y121" s="98">
        <v>28</v>
      </c>
      <c r="Z121" s="98">
        <v>28</v>
      </c>
      <c r="AA121" s="100">
        <f>W121+X121+Y121+Z121</f>
        <v>112</v>
      </c>
    </row>
    <row r="122" spans="1:27" s="22" customFormat="1" ht="47.25">
      <c r="A122" s="17"/>
      <c r="B122" s="49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65" t="s">
        <v>131</v>
      </c>
      <c r="T122" s="64" t="s">
        <v>60</v>
      </c>
      <c r="U122" s="62">
        <v>1</v>
      </c>
      <c r="V122" s="62">
        <v>1</v>
      </c>
      <c r="W122" s="98">
        <v>1</v>
      </c>
      <c r="X122" s="98">
        <v>1</v>
      </c>
      <c r="Y122" s="98">
        <v>1</v>
      </c>
      <c r="Z122" s="98">
        <v>1</v>
      </c>
      <c r="AA122" s="103"/>
    </row>
    <row r="123" spans="1:27" s="22" customFormat="1" ht="36" customHeight="1">
      <c r="A123" s="17"/>
      <c r="B123" s="49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65" t="s">
        <v>132</v>
      </c>
      <c r="T123" s="64" t="s">
        <v>60</v>
      </c>
      <c r="U123" s="62">
        <v>1</v>
      </c>
      <c r="V123" s="62">
        <v>1</v>
      </c>
      <c r="W123" s="98" t="s">
        <v>70</v>
      </c>
      <c r="X123" s="98" t="s">
        <v>70</v>
      </c>
      <c r="Y123" s="98" t="s">
        <v>70</v>
      </c>
      <c r="Z123" s="98" t="s">
        <v>70</v>
      </c>
      <c r="AA123" s="100">
        <v>1</v>
      </c>
    </row>
    <row r="124" spans="1:27" s="22" customFormat="1" ht="54.6" customHeight="1">
      <c r="A124" s="17"/>
      <c r="B124" s="49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65" t="s">
        <v>156</v>
      </c>
      <c r="T124" s="64" t="s">
        <v>33</v>
      </c>
      <c r="U124" s="62" t="s">
        <v>70</v>
      </c>
      <c r="V124" s="62" t="s">
        <v>70</v>
      </c>
      <c r="W124" s="98">
        <v>9</v>
      </c>
      <c r="X124" s="98">
        <v>9</v>
      </c>
      <c r="Y124" s="98">
        <v>9</v>
      </c>
      <c r="Z124" s="98">
        <v>9</v>
      </c>
      <c r="AA124" s="100">
        <f>W124+X124+Y124+Z124</f>
        <v>36</v>
      </c>
    </row>
    <row r="125" spans="1:27" s="22" customFormat="1" ht="47.25">
      <c r="A125" s="87"/>
      <c r="B125" s="88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67" t="s">
        <v>53</v>
      </c>
      <c r="T125" s="68" t="s">
        <v>26</v>
      </c>
      <c r="U125" s="69">
        <f t="shared" ref="U125:Z125" si="3">U127+U129+U131+U133+U135+U137</f>
        <v>115416.2432</v>
      </c>
      <c r="V125" s="69">
        <f>V127+V129+V131+V133+V135+V137</f>
        <v>28956.65</v>
      </c>
      <c r="W125" s="69">
        <f t="shared" si="3"/>
        <v>3000</v>
      </c>
      <c r="X125" s="69">
        <f t="shared" si="3"/>
        <v>3133</v>
      </c>
      <c r="Y125" s="69">
        <f t="shared" si="3"/>
        <v>0</v>
      </c>
      <c r="Z125" s="69">
        <f t="shared" si="3"/>
        <v>0</v>
      </c>
      <c r="AA125" s="70"/>
    </row>
    <row r="126" spans="1:27" s="22" customFormat="1" ht="52.9" customHeight="1">
      <c r="A126" s="17"/>
      <c r="B126" s="48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65" t="s">
        <v>133</v>
      </c>
      <c r="T126" s="64" t="s">
        <v>36</v>
      </c>
      <c r="U126" s="66">
        <v>0.7</v>
      </c>
      <c r="V126" s="66">
        <v>0.55000000000000004</v>
      </c>
      <c r="W126" s="66">
        <v>0.55000000000000004</v>
      </c>
      <c r="X126" s="66">
        <v>0.55000000000000004</v>
      </c>
      <c r="Y126" s="66">
        <v>0.55000000000000004</v>
      </c>
      <c r="Z126" s="66">
        <v>0.55000000000000004</v>
      </c>
      <c r="AA126" s="55">
        <v>0.6</v>
      </c>
    </row>
    <row r="127" spans="1:27" s="22" customFormat="1" ht="63">
      <c r="A127" s="17"/>
      <c r="B127" s="48">
        <v>6</v>
      </c>
      <c r="C127" s="51">
        <v>0</v>
      </c>
      <c r="D127" s="51">
        <v>1</v>
      </c>
      <c r="E127" s="52">
        <v>0</v>
      </c>
      <c r="F127" s="52">
        <v>5</v>
      </c>
      <c r="G127" s="52">
        <v>0</v>
      </c>
      <c r="H127" s="52">
        <v>1</v>
      </c>
      <c r="I127" s="52">
        <v>0</v>
      </c>
      <c r="J127" s="52">
        <v>6</v>
      </c>
      <c r="K127" s="52">
        <v>3</v>
      </c>
      <c r="L127" s="52">
        <v>9</v>
      </c>
      <c r="M127" s="52">
        <v>5</v>
      </c>
      <c r="N127" s="52">
        <v>0</v>
      </c>
      <c r="O127" s="52">
        <v>3</v>
      </c>
      <c r="P127" s="52"/>
      <c r="Q127" s="52"/>
      <c r="R127" s="52"/>
      <c r="S127" s="73" t="s">
        <v>134</v>
      </c>
      <c r="T127" s="60" t="s">
        <v>26</v>
      </c>
      <c r="U127" s="63">
        <v>46090.828200000004</v>
      </c>
      <c r="V127" s="66">
        <v>11462.05</v>
      </c>
      <c r="W127" s="66">
        <v>0</v>
      </c>
      <c r="X127" s="63">
        <v>0</v>
      </c>
      <c r="Y127" s="63">
        <v>0</v>
      </c>
      <c r="Z127" s="63">
        <v>0</v>
      </c>
      <c r="AA127" s="54"/>
    </row>
    <row r="128" spans="1:27" s="22" customFormat="1" ht="36" customHeight="1">
      <c r="A128" s="17"/>
      <c r="B128" s="48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73" t="s">
        <v>135</v>
      </c>
      <c r="T128" s="64" t="s">
        <v>33</v>
      </c>
      <c r="U128" s="61">
        <v>16</v>
      </c>
      <c r="V128" s="62">
        <v>4</v>
      </c>
      <c r="W128" s="62">
        <v>0</v>
      </c>
      <c r="X128" s="61">
        <v>0</v>
      </c>
      <c r="Y128" s="61">
        <v>0</v>
      </c>
      <c r="Z128" s="61">
        <v>0</v>
      </c>
      <c r="AA128" s="57">
        <f>U128+V128+W128+X128+Y128+Z128</f>
        <v>20</v>
      </c>
    </row>
    <row r="129" spans="1:27" s="22" customFormat="1" ht="63">
      <c r="A129" s="17"/>
      <c r="B129" s="48">
        <v>6</v>
      </c>
      <c r="C129" s="51">
        <v>0</v>
      </c>
      <c r="D129" s="51">
        <v>1</v>
      </c>
      <c r="E129" s="52">
        <v>0</v>
      </c>
      <c r="F129" s="52">
        <v>5</v>
      </c>
      <c r="G129" s="52">
        <v>0</v>
      </c>
      <c r="H129" s="52">
        <v>1</v>
      </c>
      <c r="I129" s="52">
        <v>0</v>
      </c>
      <c r="J129" s="52">
        <v>6</v>
      </c>
      <c r="K129" s="52">
        <v>3</v>
      </c>
      <c r="L129" s="52">
        <v>9</v>
      </c>
      <c r="M129" s="52">
        <v>6</v>
      </c>
      <c r="N129" s="52">
        <v>0</v>
      </c>
      <c r="O129" s="52">
        <v>3</v>
      </c>
      <c r="P129" s="52"/>
      <c r="Q129" s="52"/>
      <c r="R129" s="52"/>
      <c r="S129" s="73" t="s">
        <v>136</v>
      </c>
      <c r="T129" s="60" t="s">
        <v>26</v>
      </c>
      <c r="U129" s="63">
        <v>53944.415000000001</v>
      </c>
      <c r="V129" s="66">
        <v>13416.2</v>
      </c>
      <c r="W129" s="66">
        <v>0</v>
      </c>
      <c r="X129" s="63">
        <v>0</v>
      </c>
      <c r="Y129" s="63">
        <v>0</v>
      </c>
      <c r="Z129" s="63">
        <v>0</v>
      </c>
      <c r="AA129" s="54"/>
    </row>
    <row r="130" spans="1:27" s="22" customFormat="1" ht="67.150000000000006" customHeight="1">
      <c r="A130" s="17"/>
      <c r="B130" s="48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73" t="s">
        <v>7</v>
      </c>
      <c r="T130" s="64" t="s">
        <v>33</v>
      </c>
      <c r="U130" s="61">
        <v>4</v>
      </c>
      <c r="V130" s="61">
        <v>4</v>
      </c>
      <c r="W130" s="62">
        <v>0</v>
      </c>
      <c r="X130" s="61">
        <v>0</v>
      </c>
      <c r="Y130" s="61">
        <v>0</v>
      </c>
      <c r="Z130" s="61">
        <v>0</v>
      </c>
      <c r="AA130" s="57">
        <f>U130+V130+W130+X130+Y130+Z130</f>
        <v>8</v>
      </c>
    </row>
    <row r="131" spans="1:27" s="22" customFormat="1" ht="63">
      <c r="A131" s="17"/>
      <c r="B131" s="48">
        <v>6</v>
      </c>
      <c r="C131" s="51">
        <v>0</v>
      </c>
      <c r="D131" s="51">
        <v>1</v>
      </c>
      <c r="E131" s="52">
        <v>0</v>
      </c>
      <c r="F131" s="52">
        <v>5</v>
      </c>
      <c r="G131" s="52">
        <v>0</v>
      </c>
      <c r="H131" s="52">
        <v>1</v>
      </c>
      <c r="I131" s="52">
        <v>0</v>
      </c>
      <c r="J131" s="52">
        <v>6</v>
      </c>
      <c r="K131" s="52">
        <v>3</v>
      </c>
      <c r="L131" s="52">
        <v>0</v>
      </c>
      <c r="M131" s="52">
        <v>2</v>
      </c>
      <c r="N131" s="52">
        <v>0</v>
      </c>
      <c r="O131" s="52">
        <v>9</v>
      </c>
      <c r="P131" s="52">
        <v>6</v>
      </c>
      <c r="Q131" s="52">
        <v>0</v>
      </c>
      <c r="R131" s="52">
        <v>2</v>
      </c>
      <c r="S131" s="59" t="s">
        <v>137</v>
      </c>
      <c r="T131" s="60" t="s">
        <v>26</v>
      </c>
      <c r="U131" s="63">
        <v>15252</v>
      </c>
      <c r="V131" s="66">
        <v>4078.4</v>
      </c>
      <c r="W131" s="63">
        <v>3000</v>
      </c>
      <c r="X131" s="63">
        <v>3133</v>
      </c>
      <c r="Y131" s="63">
        <v>0</v>
      </c>
      <c r="Z131" s="63">
        <v>0</v>
      </c>
      <c r="AA131" s="54"/>
    </row>
    <row r="132" spans="1:27" s="22" customFormat="1" ht="35.450000000000003" customHeight="1">
      <c r="A132" s="17"/>
      <c r="B132" s="48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9" t="s">
        <v>138</v>
      </c>
      <c r="T132" s="64" t="s">
        <v>66</v>
      </c>
      <c r="U132" s="61">
        <v>206</v>
      </c>
      <c r="V132" s="61">
        <v>70</v>
      </c>
      <c r="W132" s="98">
        <v>60</v>
      </c>
      <c r="X132" s="98">
        <v>60</v>
      </c>
      <c r="Y132" s="61">
        <v>0</v>
      </c>
      <c r="Z132" s="61">
        <v>0</v>
      </c>
      <c r="AA132" s="57">
        <f>U132+V132+W132+X132+Y132+Z132</f>
        <v>396</v>
      </c>
    </row>
    <row r="133" spans="1:27" s="22" customFormat="1" ht="47.25">
      <c r="A133" s="17"/>
      <c r="B133" s="48">
        <v>6</v>
      </c>
      <c r="C133" s="51">
        <v>0</v>
      </c>
      <c r="D133" s="51">
        <v>1</v>
      </c>
      <c r="E133" s="52">
        <v>0</v>
      </c>
      <c r="F133" s="52">
        <v>5</v>
      </c>
      <c r="G133" s="52">
        <v>0</v>
      </c>
      <c r="H133" s="52">
        <v>1</v>
      </c>
      <c r="I133" s="52">
        <v>0</v>
      </c>
      <c r="J133" s="52">
        <v>6</v>
      </c>
      <c r="K133" s="52">
        <v>3</v>
      </c>
      <c r="L133" s="52">
        <v>1</v>
      </c>
      <c r="M133" s="52">
        <v>0</v>
      </c>
      <c r="N133" s="52">
        <v>0</v>
      </c>
      <c r="O133" s="52">
        <v>2</v>
      </c>
      <c r="P133" s="52"/>
      <c r="Q133" s="52"/>
      <c r="R133" s="52"/>
      <c r="S133" s="59" t="s">
        <v>139</v>
      </c>
      <c r="T133" s="60" t="s">
        <v>26</v>
      </c>
      <c r="U133" s="63">
        <v>8</v>
      </c>
      <c r="V133" s="63">
        <v>0</v>
      </c>
      <c r="W133" s="66">
        <v>0</v>
      </c>
      <c r="X133" s="63">
        <v>0</v>
      </c>
      <c r="Y133" s="63">
        <v>0</v>
      </c>
      <c r="Z133" s="63">
        <v>0</v>
      </c>
      <c r="AA133" s="54"/>
    </row>
    <row r="134" spans="1:27" s="22" customFormat="1" ht="63">
      <c r="A134" s="17"/>
      <c r="B134" s="48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9" t="s">
        <v>140</v>
      </c>
      <c r="T134" s="64" t="s">
        <v>33</v>
      </c>
      <c r="U134" s="61">
        <v>2</v>
      </c>
      <c r="V134" s="61">
        <v>0</v>
      </c>
      <c r="W134" s="62">
        <v>0</v>
      </c>
      <c r="X134" s="61">
        <v>0</v>
      </c>
      <c r="Y134" s="61">
        <v>0</v>
      </c>
      <c r="Z134" s="61">
        <v>0</v>
      </c>
      <c r="AA134" s="57">
        <f>U134+V134+W134+X134+Y134+Z134</f>
        <v>2</v>
      </c>
    </row>
    <row r="135" spans="1:27" s="22" customFormat="1" ht="47.25">
      <c r="A135" s="17"/>
      <c r="B135" s="48">
        <v>6</v>
      </c>
      <c r="C135" s="51">
        <v>0</v>
      </c>
      <c r="D135" s="51">
        <v>1</v>
      </c>
      <c r="E135" s="52">
        <v>0</v>
      </c>
      <c r="F135" s="52">
        <v>6</v>
      </c>
      <c r="G135" s="52">
        <v>0</v>
      </c>
      <c r="H135" s="52">
        <v>1</v>
      </c>
      <c r="I135" s="52">
        <v>0</v>
      </c>
      <c r="J135" s="52">
        <v>6</v>
      </c>
      <c r="K135" s="52">
        <v>3</v>
      </c>
      <c r="L135" s="52">
        <v>1</v>
      </c>
      <c r="M135" s="52">
        <v>0</v>
      </c>
      <c r="N135" s="52">
        <v>0</v>
      </c>
      <c r="O135" s="52">
        <v>3</v>
      </c>
      <c r="P135" s="52"/>
      <c r="Q135" s="52"/>
      <c r="R135" s="52"/>
      <c r="S135" s="59" t="s">
        <v>141</v>
      </c>
      <c r="T135" s="60" t="s">
        <v>26</v>
      </c>
      <c r="U135" s="63">
        <v>60.5</v>
      </c>
      <c r="V135" s="63">
        <v>0</v>
      </c>
      <c r="W135" s="66">
        <v>0</v>
      </c>
      <c r="X135" s="63">
        <v>0</v>
      </c>
      <c r="Y135" s="63">
        <v>0</v>
      </c>
      <c r="Z135" s="63">
        <v>0</v>
      </c>
      <c r="AA135" s="54"/>
    </row>
    <row r="136" spans="1:27" s="22" customFormat="1" ht="35.450000000000003" customHeight="1">
      <c r="A136" s="17"/>
      <c r="B136" s="48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9" t="s">
        <v>142</v>
      </c>
      <c r="T136" s="64" t="s">
        <v>60</v>
      </c>
      <c r="U136" s="61">
        <v>1</v>
      </c>
      <c r="V136" s="61">
        <v>1</v>
      </c>
      <c r="W136" s="61">
        <v>1</v>
      </c>
      <c r="X136" s="61">
        <v>1</v>
      </c>
      <c r="Y136" s="61">
        <v>1</v>
      </c>
      <c r="Z136" s="61">
        <v>1</v>
      </c>
      <c r="AA136" s="57">
        <v>1</v>
      </c>
    </row>
    <row r="137" spans="1:27" s="24" customFormat="1" ht="54" customHeight="1">
      <c r="A137" s="17"/>
      <c r="B137" s="48">
        <v>6</v>
      </c>
      <c r="C137" s="51">
        <v>0</v>
      </c>
      <c r="D137" s="51">
        <v>1</v>
      </c>
      <c r="E137" s="52">
        <v>0</v>
      </c>
      <c r="F137" s="52">
        <v>5</v>
      </c>
      <c r="G137" s="52">
        <v>0</v>
      </c>
      <c r="H137" s="52">
        <v>1</v>
      </c>
      <c r="I137" s="52">
        <v>0</v>
      </c>
      <c r="J137" s="52">
        <v>6</v>
      </c>
      <c r="K137" s="52">
        <v>3</v>
      </c>
      <c r="L137" s="52">
        <v>1</v>
      </c>
      <c r="M137" s="52">
        <v>0</v>
      </c>
      <c r="N137" s="52">
        <v>0</v>
      </c>
      <c r="O137" s="52">
        <v>4</v>
      </c>
      <c r="P137" s="52"/>
      <c r="Q137" s="52"/>
      <c r="R137" s="52"/>
      <c r="S137" s="59" t="s">
        <v>0</v>
      </c>
      <c r="T137" s="60" t="s">
        <v>26</v>
      </c>
      <c r="U137" s="63">
        <v>60.5</v>
      </c>
      <c r="V137" s="63">
        <v>0</v>
      </c>
      <c r="W137" s="66">
        <v>0</v>
      </c>
      <c r="X137" s="63">
        <v>0</v>
      </c>
      <c r="Y137" s="63">
        <v>0</v>
      </c>
      <c r="Z137" s="63">
        <v>0</v>
      </c>
      <c r="AA137" s="54"/>
    </row>
    <row r="138" spans="1:27" s="24" customFormat="1" ht="31.5">
      <c r="A138" s="17"/>
      <c r="B138" s="48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9" t="s">
        <v>1</v>
      </c>
      <c r="T138" s="64" t="s">
        <v>60</v>
      </c>
      <c r="U138" s="61">
        <v>1</v>
      </c>
      <c r="V138" s="61">
        <v>1</v>
      </c>
      <c r="W138" s="61">
        <v>1</v>
      </c>
      <c r="X138" s="61">
        <v>1</v>
      </c>
      <c r="Y138" s="61">
        <v>1</v>
      </c>
      <c r="Z138" s="61">
        <v>1</v>
      </c>
      <c r="AA138" s="61">
        <v>1</v>
      </c>
    </row>
    <row r="139" spans="1:27" s="16" customFormat="1">
      <c r="A139" s="6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17"/>
      <c r="T139" s="17"/>
      <c r="U139" s="23"/>
      <c r="V139" s="23"/>
      <c r="W139" s="23"/>
      <c r="X139" s="23"/>
      <c r="Y139" s="23"/>
      <c r="Z139" s="23"/>
      <c r="AA139" s="23"/>
    </row>
    <row r="140" spans="1:27" s="16" customFormat="1">
      <c r="A140" s="6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17"/>
      <c r="T140" s="17"/>
      <c r="U140" s="23"/>
      <c r="V140" s="23"/>
      <c r="W140" s="23"/>
      <c r="X140" s="23"/>
      <c r="Y140" s="23"/>
      <c r="Z140" s="23"/>
      <c r="AA140" s="23"/>
    </row>
    <row r="141" spans="1:27" s="16" customFormat="1">
      <c r="A141" s="6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17"/>
      <c r="T141" s="17"/>
      <c r="U141" s="23"/>
      <c r="V141" s="23"/>
      <c r="W141" s="23"/>
      <c r="X141" s="23"/>
      <c r="Y141" s="23"/>
      <c r="Z141" s="23"/>
      <c r="AA141" s="23"/>
    </row>
    <row r="142" spans="1:27" s="16" customFormat="1">
      <c r="A142" s="6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17"/>
      <c r="T142" s="17"/>
      <c r="U142" s="23"/>
      <c r="V142" s="23"/>
      <c r="W142" s="23"/>
      <c r="X142" s="23"/>
      <c r="Y142" s="23"/>
      <c r="Z142" s="23"/>
      <c r="AA142" s="23"/>
    </row>
    <row r="143" spans="1:27" s="16" customFormat="1">
      <c r="A143" s="6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17"/>
      <c r="T143" s="17"/>
      <c r="U143" s="23"/>
      <c r="V143" s="23"/>
      <c r="W143" s="23"/>
      <c r="X143" s="23"/>
      <c r="Y143" s="23"/>
      <c r="Z143" s="23"/>
      <c r="AA143" s="23"/>
    </row>
    <row r="144" spans="1:27" s="16" customFormat="1">
      <c r="A144" s="6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17"/>
      <c r="T144" s="17"/>
      <c r="U144" s="23"/>
      <c r="V144" s="23"/>
      <c r="W144" s="23"/>
      <c r="X144" s="23"/>
      <c r="Y144" s="23"/>
      <c r="Z144" s="23"/>
      <c r="AA144" s="23"/>
    </row>
    <row r="145" spans="1:27" s="16" customFormat="1">
      <c r="A145" s="6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17"/>
      <c r="T145" s="17"/>
      <c r="U145" s="23"/>
      <c r="V145" s="23"/>
      <c r="W145" s="23"/>
      <c r="X145" s="23"/>
      <c r="Y145" s="23"/>
      <c r="Z145" s="23"/>
      <c r="AA145" s="23"/>
    </row>
    <row r="146" spans="1:27" s="16" customFormat="1">
      <c r="A146" s="6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17"/>
      <c r="T146" s="17"/>
      <c r="U146" s="23"/>
      <c r="V146" s="23"/>
      <c r="W146" s="23"/>
      <c r="X146" s="23"/>
      <c r="Y146" s="23"/>
      <c r="Z146" s="23"/>
      <c r="AA146" s="23"/>
    </row>
    <row r="147" spans="1:27" s="16" customFormat="1">
      <c r="A147" s="6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17"/>
      <c r="T147" s="17"/>
      <c r="U147" s="23"/>
      <c r="V147" s="23"/>
      <c r="W147" s="23"/>
      <c r="X147" s="23"/>
      <c r="Y147" s="23"/>
      <c r="Z147" s="23"/>
      <c r="AA147" s="23"/>
    </row>
    <row r="148" spans="1:27" s="16" customFormat="1">
      <c r="A148" s="6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17"/>
      <c r="T148" s="17"/>
      <c r="U148" s="23"/>
      <c r="V148" s="23"/>
      <c r="W148" s="23"/>
      <c r="X148" s="23"/>
      <c r="Y148" s="23"/>
      <c r="Z148" s="23"/>
      <c r="AA148" s="23"/>
    </row>
    <row r="149" spans="1:27" s="16" customFormat="1">
      <c r="A149" s="6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17"/>
      <c r="T149" s="17"/>
      <c r="U149" s="23"/>
      <c r="V149" s="23"/>
      <c r="W149" s="23"/>
      <c r="X149" s="23"/>
      <c r="Y149" s="23"/>
      <c r="Z149" s="23"/>
      <c r="AA149" s="23"/>
    </row>
    <row r="150" spans="1:27" s="16" customFormat="1">
      <c r="A150" s="6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17"/>
      <c r="T150" s="17"/>
      <c r="U150" s="23"/>
      <c r="V150" s="23"/>
      <c r="W150" s="23"/>
      <c r="X150" s="23"/>
      <c r="Y150" s="23"/>
      <c r="Z150" s="23"/>
      <c r="AA150" s="23"/>
    </row>
    <row r="151" spans="1:27" s="16" customFormat="1">
      <c r="A151" s="6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17"/>
      <c r="T151" s="17"/>
      <c r="U151" s="23"/>
      <c r="V151" s="23"/>
      <c r="W151" s="23"/>
      <c r="X151" s="23"/>
      <c r="Y151" s="23"/>
      <c r="Z151" s="23"/>
      <c r="AA151" s="23"/>
    </row>
    <row r="152" spans="1:27" s="16" customFormat="1">
      <c r="A152" s="6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17"/>
      <c r="T152" s="17"/>
      <c r="U152" s="23"/>
      <c r="V152" s="23"/>
      <c r="W152" s="23"/>
      <c r="X152" s="23"/>
      <c r="Y152" s="23"/>
      <c r="Z152" s="23"/>
      <c r="AA152" s="23"/>
    </row>
    <row r="153" spans="1:27" s="16" customFormat="1">
      <c r="A153" s="6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17"/>
      <c r="T153" s="17"/>
      <c r="U153" s="23"/>
      <c r="V153" s="23"/>
      <c r="W153" s="23"/>
      <c r="X153" s="23"/>
      <c r="Y153" s="23"/>
      <c r="Z153" s="23"/>
      <c r="AA153" s="23"/>
    </row>
    <row r="154" spans="1:27" s="16" customFormat="1">
      <c r="A154" s="6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17"/>
      <c r="T154" s="17"/>
      <c r="U154" s="23"/>
      <c r="V154" s="23"/>
      <c r="W154" s="23"/>
      <c r="X154" s="23"/>
      <c r="Y154" s="23"/>
      <c r="Z154" s="23"/>
      <c r="AA154" s="23"/>
    </row>
    <row r="155" spans="1:27" s="16" customFormat="1">
      <c r="A155" s="6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17"/>
      <c r="T155" s="17"/>
      <c r="U155" s="23"/>
      <c r="V155" s="23"/>
      <c r="W155" s="23"/>
      <c r="X155" s="23"/>
      <c r="Y155" s="23"/>
      <c r="Z155" s="23"/>
      <c r="AA155" s="23"/>
    </row>
    <row r="156" spans="1:27" s="16" customFormat="1">
      <c r="A156" s="6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17"/>
      <c r="T156" s="17"/>
      <c r="U156" s="23"/>
      <c r="V156" s="23"/>
      <c r="W156" s="23"/>
      <c r="X156" s="23"/>
      <c r="Y156" s="23"/>
      <c r="Z156" s="23"/>
      <c r="AA156" s="23"/>
    </row>
    <row r="157" spans="1:27" s="16" customFormat="1">
      <c r="A157" s="6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17"/>
      <c r="T157" s="17"/>
      <c r="U157" s="23"/>
      <c r="V157" s="23"/>
      <c r="W157" s="23"/>
      <c r="X157" s="23"/>
      <c r="Y157" s="23"/>
      <c r="Z157" s="23"/>
      <c r="AA157" s="23"/>
    </row>
    <row r="158" spans="1:27" s="16" customFormat="1">
      <c r="A158" s="6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17"/>
      <c r="T158" s="17"/>
      <c r="U158" s="23"/>
      <c r="V158" s="23"/>
      <c r="W158" s="23"/>
      <c r="X158" s="23"/>
      <c r="Y158" s="23"/>
      <c r="Z158" s="23"/>
      <c r="AA158" s="23"/>
    </row>
    <row r="159" spans="1:27" s="16" customFormat="1">
      <c r="A159" s="6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17"/>
      <c r="T159" s="17"/>
      <c r="U159" s="23"/>
      <c r="V159" s="23"/>
      <c r="W159" s="23"/>
      <c r="X159" s="23"/>
      <c r="Y159" s="23"/>
      <c r="Z159" s="23"/>
      <c r="AA159" s="23"/>
    </row>
    <row r="160" spans="1:27" s="16" customFormat="1">
      <c r="A160" s="6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17"/>
      <c r="T160" s="17"/>
      <c r="U160" s="23"/>
      <c r="V160" s="23"/>
      <c r="W160" s="23"/>
      <c r="X160" s="23"/>
      <c r="Y160" s="23"/>
      <c r="Z160" s="23"/>
      <c r="AA160" s="23"/>
    </row>
    <row r="161" spans="1:27" s="16" customFormat="1">
      <c r="A161" s="7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17"/>
      <c r="T161" s="17"/>
      <c r="U161" s="23"/>
      <c r="V161" s="23"/>
      <c r="W161" s="23"/>
      <c r="X161" s="23"/>
      <c r="Y161" s="23"/>
      <c r="Z161" s="23"/>
      <c r="AA161" s="23"/>
    </row>
    <row r="162" spans="1:27" s="16" customFormat="1">
      <c r="A162" s="7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17"/>
      <c r="T162" s="17"/>
      <c r="U162" s="23"/>
      <c r="V162" s="23"/>
      <c r="W162" s="23"/>
      <c r="X162" s="23"/>
      <c r="Y162" s="23"/>
      <c r="Z162" s="23"/>
      <c r="AA162" s="23"/>
    </row>
    <row r="163" spans="1:27" s="16" customFormat="1">
      <c r="A163" s="7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17"/>
      <c r="T163" s="17"/>
      <c r="U163" s="23"/>
      <c r="V163" s="23"/>
      <c r="W163" s="23"/>
      <c r="X163" s="23"/>
      <c r="Y163" s="23"/>
      <c r="Z163" s="23"/>
      <c r="AA163" s="23"/>
    </row>
    <row r="164" spans="1:27" s="16" customFormat="1">
      <c r="A164" s="7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17"/>
      <c r="T164" s="17"/>
      <c r="U164" s="23"/>
      <c r="V164" s="23"/>
      <c r="W164" s="23"/>
      <c r="X164" s="23"/>
      <c r="Y164" s="23"/>
      <c r="Z164" s="23"/>
      <c r="AA164" s="23"/>
    </row>
    <row r="165" spans="1:27" s="16" customFormat="1">
      <c r="A165" s="7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17"/>
      <c r="T165" s="17"/>
      <c r="U165" s="23"/>
      <c r="V165" s="23"/>
      <c r="W165" s="23"/>
      <c r="X165" s="23"/>
      <c r="Y165" s="23"/>
      <c r="Z165" s="23"/>
      <c r="AA165" s="23"/>
    </row>
    <row r="166" spans="1:27" s="16" customFormat="1">
      <c r="A166" s="7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17"/>
      <c r="T166" s="17"/>
      <c r="U166" s="23"/>
      <c r="V166" s="23"/>
      <c r="W166" s="23"/>
      <c r="X166" s="23"/>
      <c r="Y166" s="23"/>
      <c r="Z166" s="23"/>
      <c r="AA166" s="23"/>
    </row>
    <row r="167" spans="1:27" s="16" customFormat="1">
      <c r="A167" s="7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17"/>
      <c r="T167" s="17"/>
      <c r="U167" s="23"/>
      <c r="V167" s="23"/>
      <c r="W167" s="23"/>
      <c r="X167" s="23"/>
      <c r="Y167" s="23"/>
      <c r="Z167" s="23"/>
      <c r="AA167" s="23"/>
    </row>
    <row r="168" spans="1:27" s="16" customFormat="1">
      <c r="A168" s="7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17"/>
      <c r="T168" s="17"/>
      <c r="U168" s="23"/>
      <c r="V168" s="23"/>
      <c r="W168" s="23"/>
      <c r="X168" s="23"/>
      <c r="Y168" s="23"/>
      <c r="Z168" s="23"/>
      <c r="AA168" s="23"/>
    </row>
    <row r="169" spans="1:27" s="16" customFormat="1">
      <c r="A169" s="7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17"/>
      <c r="T169" s="17"/>
      <c r="U169" s="23"/>
      <c r="V169" s="23"/>
      <c r="W169" s="23"/>
      <c r="X169" s="23"/>
      <c r="Y169" s="23"/>
      <c r="Z169" s="23"/>
      <c r="AA169" s="23"/>
    </row>
    <row r="170" spans="1:27" s="16" customFormat="1">
      <c r="A170" s="7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17"/>
      <c r="T170" s="17"/>
      <c r="U170" s="23"/>
      <c r="V170" s="23"/>
      <c r="W170" s="23"/>
      <c r="X170" s="23"/>
      <c r="Y170" s="23"/>
      <c r="Z170" s="23"/>
      <c r="AA170" s="23"/>
    </row>
    <row r="171" spans="1:27" s="16" customFormat="1">
      <c r="A171" s="7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17"/>
      <c r="T171" s="17"/>
      <c r="U171" s="23"/>
      <c r="V171" s="23"/>
      <c r="W171" s="23"/>
      <c r="X171" s="23"/>
      <c r="Y171" s="23"/>
      <c r="Z171" s="23"/>
      <c r="AA171" s="23"/>
    </row>
    <row r="172" spans="1:27" s="16" customFormat="1">
      <c r="A172" s="7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17"/>
      <c r="T172" s="17"/>
      <c r="U172" s="23"/>
      <c r="V172" s="23"/>
      <c r="W172" s="23"/>
      <c r="X172" s="23"/>
      <c r="Y172" s="23"/>
      <c r="Z172" s="23"/>
      <c r="AA172" s="23"/>
    </row>
    <row r="173" spans="1:27" s="16" customFormat="1">
      <c r="A173" s="7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17"/>
      <c r="T173" s="17"/>
      <c r="U173" s="23"/>
      <c r="V173" s="23"/>
      <c r="W173" s="23"/>
      <c r="X173" s="23"/>
      <c r="Y173" s="23"/>
      <c r="Z173" s="23"/>
      <c r="AA173" s="23"/>
    </row>
    <row r="174" spans="1:27" s="16" customFormat="1">
      <c r="A174" s="7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17"/>
      <c r="T174" s="17"/>
      <c r="U174" s="23"/>
      <c r="V174" s="23"/>
      <c r="W174" s="23"/>
      <c r="X174" s="23"/>
      <c r="Y174" s="23"/>
      <c r="Z174" s="23"/>
      <c r="AA174" s="23"/>
    </row>
    <row r="175" spans="1:27" s="16" customFormat="1">
      <c r="A175" s="7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17"/>
      <c r="T175" s="17"/>
      <c r="U175" s="23"/>
      <c r="V175" s="23"/>
      <c r="W175" s="23"/>
      <c r="X175" s="23"/>
      <c r="Y175" s="23"/>
      <c r="Z175" s="23"/>
      <c r="AA175" s="23"/>
    </row>
    <row r="176" spans="1:27" s="16" customFormat="1">
      <c r="A176" s="7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17"/>
      <c r="T176" s="17"/>
      <c r="U176" s="23"/>
      <c r="V176" s="23"/>
      <c r="W176" s="23"/>
      <c r="X176" s="23"/>
      <c r="Y176" s="23"/>
      <c r="Z176" s="23"/>
      <c r="AA176" s="23"/>
    </row>
    <row r="177" spans="1:27" s="16" customFormat="1">
      <c r="A177" s="7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17"/>
      <c r="T177" s="17"/>
      <c r="U177" s="23"/>
      <c r="V177" s="23"/>
      <c r="W177" s="23"/>
      <c r="X177" s="23"/>
      <c r="Y177" s="23"/>
      <c r="Z177" s="23"/>
      <c r="AA177" s="23"/>
    </row>
    <row r="178" spans="1:27" s="16" customFormat="1">
      <c r="A178" s="7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17"/>
      <c r="T178" s="17"/>
      <c r="U178" s="23"/>
      <c r="V178" s="23"/>
      <c r="W178" s="23"/>
      <c r="X178" s="23"/>
      <c r="Y178" s="23"/>
      <c r="Z178" s="23"/>
      <c r="AA178" s="23"/>
    </row>
    <row r="179" spans="1:27" s="16" customFormat="1">
      <c r="A179" s="7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17"/>
      <c r="T179" s="17"/>
      <c r="U179" s="23"/>
      <c r="V179" s="23"/>
      <c r="W179" s="23"/>
      <c r="X179" s="23"/>
      <c r="Y179" s="23"/>
      <c r="Z179" s="23"/>
      <c r="AA179" s="23"/>
    </row>
    <row r="180" spans="1:27" s="16" customFormat="1">
      <c r="A180" s="7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17"/>
      <c r="T180" s="17"/>
      <c r="U180" s="23"/>
      <c r="V180" s="23"/>
      <c r="W180" s="23"/>
      <c r="X180" s="23"/>
      <c r="Y180" s="23"/>
      <c r="Z180" s="23"/>
      <c r="AA180" s="23"/>
    </row>
    <row r="181" spans="1:27" s="16" customFormat="1">
      <c r="A181" s="7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17"/>
      <c r="T181" s="17"/>
      <c r="U181" s="23"/>
      <c r="V181" s="23"/>
      <c r="W181" s="23"/>
      <c r="X181" s="23"/>
      <c r="Y181" s="23"/>
      <c r="Z181" s="23"/>
      <c r="AA181" s="23"/>
    </row>
    <row r="182" spans="1:27" s="16" customFormat="1">
      <c r="A182" s="7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17"/>
      <c r="T182" s="17"/>
      <c r="U182" s="23"/>
      <c r="V182" s="23"/>
      <c r="W182" s="23"/>
      <c r="X182" s="23"/>
      <c r="Y182" s="23"/>
      <c r="Z182" s="23"/>
      <c r="AA182" s="23"/>
    </row>
    <row r="183" spans="1:27" s="16" customFormat="1">
      <c r="A183" s="7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17"/>
      <c r="T183" s="17"/>
      <c r="U183" s="23"/>
      <c r="V183" s="23"/>
      <c r="W183" s="23"/>
      <c r="X183" s="23"/>
      <c r="Y183" s="23"/>
      <c r="Z183" s="23"/>
      <c r="AA183" s="23"/>
    </row>
    <row r="184" spans="1:27" s="16" customFormat="1">
      <c r="A184" s="7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17"/>
      <c r="T184" s="17"/>
      <c r="U184" s="23"/>
      <c r="V184" s="23"/>
      <c r="W184" s="23"/>
      <c r="X184" s="23"/>
      <c r="Y184" s="23"/>
      <c r="Z184" s="23"/>
      <c r="AA184" s="23"/>
    </row>
    <row r="185" spans="1:27" s="16" customFormat="1">
      <c r="A185" s="7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17"/>
      <c r="T185" s="17"/>
      <c r="U185" s="23"/>
      <c r="V185" s="23"/>
      <c r="W185" s="23"/>
      <c r="X185" s="23"/>
      <c r="Y185" s="23"/>
      <c r="Z185" s="23"/>
      <c r="AA185" s="23"/>
    </row>
    <row r="186" spans="1:27" s="16" customFormat="1">
      <c r="A186" s="7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17"/>
      <c r="T186" s="17"/>
      <c r="U186" s="23"/>
      <c r="V186" s="23"/>
      <c r="W186" s="23"/>
      <c r="X186" s="23"/>
      <c r="Y186" s="23"/>
      <c r="Z186" s="23"/>
      <c r="AA186" s="23"/>
    </row>
    <row r="187" spans="1:27" s="16" customFormat="1">
      <c r="A187" s="7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17"/>
      <c r="T187" s="17"/>
      <c r="U187" s="23"/>
      <c r="V187" s="23"/>
      <c r="W187" s="23"/>
      <c r="X187" s="23"/>
      <c r="Y187" s="23"/>
      <c r="Z187" s="23"/>
      <c r="AA187" s="23"/>
    </row>
    <row r="188" spans="1:27" s="16" customFormat="1">
      <c r="A188" s="7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17"/>
      <c r="T188" s="17"/>
      <c r="U188" s="23"/>
      <c r="V188" s="23"/>
      <c r="W188" s="23"/>
      <c r="X188" s="23"/>
      <c r="Y188" s="23"/>
      <c r="Z188" s="23"/>
      <c r="AA188" s="23"/>
    </row>
    <row r="189" spans="1:27" s="16" customFormat="1">
      <c r="A189" s="7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17"/>
      <c r="T189" s="17"/>
      <c r="U189" s="23"/>
      <c r="V189" s="23"/>
      <c r="W189" s="23"/>
      <c r="X189" s="23"/>
      <c r="Y189" s="23"/>
      <c r="Z189" s="23"/>
      <c r="AA189" s="23"/>
    </row>
    <row r="190" spans="1:27" s="16" customFormat="1">
      <c r="A190" s="7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17"/>
      <c r="T190" s="17"/>
      <c r="U190" s="23"/>
      <c r="V190" s="23"/>
      <c r="W190" s="23"/>
      <c r="X190" s="23"/>
      <c r="Y190" s="23"/>
      <c r="Z190" s="23"/>
      <c r="AA190" s="23"/>
    </row>
    <row r="191" spans="1:27" s="16" customFormat="1">
      <c r="A191" s="7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17"/>
      <c r="T191" s="17"/>
      <c r="U191" s="23"/>
      <c r="V191" s="23"/>
      <c r="W191" s="23"/>
      <c r="X191" s="23"/>
      <c r="Y191" s="23"/>
      <c r="Z191" s="23"/>
      <c r="AA191" s="23"/>
    </row>
    <row r="192" spans="1:27" s="16" customFormat="1">
      <c r="A192" s="7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17"/>
      <c r="T192" s="17"/>
      <c r="U192" s="23"/>
      <c r="V192" s="23"/>
      <c r="W192" s="23"/>
      <c r="X192" s="23"/>
      <c r="Y192" s="23"/>
      <c r="Z192" s="23"/>
      <c r="AA192" s="23"/>
    </row>
    <row r="193" spans="1:27" s="16" customFormat="1">
      <c r="A193" s="7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17"/>
      <c r="T193" s="17"/>
      <c r="U193" s="23"/>
      <c r="V193" s="23"/>
      <c r="W193" s="23"/>
      <c r="X193" s="23"/>
      <c r="Y193" s="23"/>
      <c r="Z193" s="23"/>
      <c r="AA193" s="23"/>
    </row>
    <row r="194" spans="1:27" s="16" customFormat="1">
      <c r="A194" s="7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17"/>
      <c r="T194" s="17"/>
      <c r="U194" s="23"/>
      <c r="V194" s="23"/>
      <c r="W194" s="23"/>
      <c r="X194" s="23"/>
      <c r="Y194" s="23"/>
      <c r="Z194" s="23"/>
      <c r="AA194" s="23"/>
    </row>
    <row r="195" spans="1:27" s="16" customFormat="1">
      <c r="A195" s="7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17"/>
      <c r="T195" s="17"/>
      <c r="U195" s="23"/>
      <c r="V195" s="23"/>
      <c r="W195" s="23"/>
      <c r="X195" s="23"/>
      <c r="Y195" s="23"/>
      <c r="Z195" s="23"/>
      <c r="AA195" s="23"/>
    </row>
    <row r="196" spans="1:27" s="16" customFormat="1">
      <c r="A196" s="7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17"/>
      <c r="T196" s="17"/>
      <c r="U196" s="23"/>
      <c r="V196" s="23"/>
      <c r="W196" s="23"/>
      <c r="X196" s="23"/>
      <c r="Y196" s="23"/>
      <c r="Z196" s="23"/>
      <c r="AA196" s="23"/>
    </row>
    <row r="197" spans="1:27" s="16" customFormat="1">
      <c r="A197" s="7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17"/>
      <c r="T197" s="17"/>
      <c r="U197" s="23"/>
      <c r="V197" s="23"/>
      <c r="W197" s="23"/>
      <c r="X197" s="23"/>
      <c r="Y197" s="23"/>
      <c r="Z197" s="23"/>
      <c r="AA197" s="23"/>
    </row>
    <row r="198" spans="1:27" s="16" customFormat="1">
      <c r="A198" s="7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17"/>
      <c r="T198" s="17"/>
      <c r="U198" s="23"/>
      <c r="V198" s="23"/>
      <c r="W198" s="23"/>
      <c r="X198" s="23"/>
      <c r="Y198" s="23"/>
      <c r="Z198" s="23"/>
      <c r="AA198" s="23"/>
    </row>
    <row r="199" spans="1:27" s="16" customFormat="1">
      <c r="A199" s="7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17"/>
      <c r="T199" s="17"/>
      <c r="U199" s="23"/>
      <c r="V199" s="23"/>
      <c r="W199" s="23"/>
      <c r="X199" s="23"/>
      <c r="Y199" s="23"/>
      <c r="Z199" s="23"/>
      <c r="AA199" s="23"/>
    </row>
    <row r="200" spans="1:27" s="16" customFormat="1">
      <c r="A200" s="7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17"/>
      <c r="T200" s="17"/>
      <c r="U200" s="23"/>
      <c r="V200" s="23"/>
      <c r="W200" s="23"/>
      <c r="X200" s="23"/>
      <c r="Y200" s="23"/>
      <c r="Z200" s="23"/>
      <c r="AA200" s="23"/>
    </row>
    <row r="201" spans="1:27" s="16" customFormat="1">
      <c r="A201" s="7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17"/>
      <c r="T201" s="17"/>
      <c r="U201" s="23"/>
      <c r="V201" s="23"/>
      <c r="W201" s="23"/>
      <c r="X201" s="23"/>
      <c r="Y201" s="23"/>
      <c r="Z201" s="23"/>
      <c r="AA201" s="23"/>
    </row>
    <row r="202" spans="1:27" s="16" customFormat="1">
      <c r="A202" s="7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17"/>
      <c r="T202" s="17"/>
      <c r="U202" s="23"/>
      <c r="V202" s="23"/>
      <c r="W202" s="23"/>
      <c r="X202" s="23"/>
      <c r="Y202" s="23"/>
      <c r="Z202" s="23"/>
      <c r="AA202" s="23"/>
    </row>
    <row r="203" spans="1:27" s="16" customFormat="1">
      <c r="A203" s="7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17"/>
      <c r="T203" s="17"/>
      <c r="U203" s="23"/>
      <c r="V203" s="23"/>
      <c r="W203" s="23"/>
      <c r="X203" s="23"/>
      <c r="Y203" s="23"/>
      <c r="Z203" s="23"/>
      <c r="AA203" s="23"/>
    </row>
    <row r="204" spans="1:27" s="16" customFormat="1">
      <c r="A204" s="7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17"/>
      <c r="T204" s="17"/>
      <c r="U204" s="23"/>
      <c r="V204" s="23"/>
      <c r="W204" s="23"/>
      <c r="X204" s="23"/>
      <c r="Y204" s="23"/>
      <c r="Z204" s="23"/>
      <c r="AA204" s="23"/>
    </row>
    <row r="205" spans="1:27" s="16" customFormat="1">
      <c r="A205" s="7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17"/>
      <c r="T205" s="17"/>
      <c r="U205" s="23"/>
      <c r="V205" s="23"/>
      <c r="W205" s="23"/>
      <c r="X205" s="23"/>
      <c r="Y205" s="23"/>
      <c r="Z205" s="23"/>
      <c r="AA205" s="23"/>
    </row>
    <row r="206" spans="1:27" s="16" customFormat="1">
      <c r="A206" s="7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17"/>
      <c r="T206" s="17"/>
      <c r="U206" s="23"/>
      <c r="V206" s="23"/>
      <c r="W206" s="23"/>
      <c r="X206" s="23"/>
      <c r="Y206" s="23"/>
      <c r="Z206" s="23"/>
      <c r="AA206" s="23"/>
    </row>
    <row r="207" spans="1:27" s="16" customFormat="1">
      <c r="A207" s="7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17"/>
      <c r="T207" s="17"/>
      <c r="U207" s="23"/>
      <c r="V207" s="23"/>
      <c r="W207" s="23"/>
      <c r="X207" s="23"/>
      <c r="Y207" s="23"/>
      <c r="Z207" s="23"/>
      <c r="AA207" s="23"/>
    </row>
    <row r="208" spans="1:27" s="16" customFormat="1">
      <c r="A208" s="7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17"/>
      <c r="T208" s="17"/>
      <c r="U208" s="23"/>
      <c r="V208" s="23"/>
      <c r="W208" s="23"/>
      <c r="X208" s="23"/>
      <c r="Y208" s="23"/>
      <c r="Z208" s="23"/>
      <c r="AA208" s="23"/>
    </row>
    <row r="209" spans="1:27" s="16" customFormat="1">
      <c r="A209" s="7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17"/>
      <c r="T209" s="17"/>
      <c r="U209" s="23"/>
      <c r="V209" s="23"/>
      <c r="W209" s="23"/>
      <c r="X209" s="23"/>
      <c r="Y209" s="23"/>
      <c r="Z209" s="23"/>
      <c r="AA209" s="23"/>
    </row>
    <row r="210" spans="1:27" s="16" customFormat="1">
      <c r="A210" s="7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17"/>
      <c r="T210" s="17"/>
      <c r="U210" s="23"/>
      <c r="V210" s="23"/>
      <c r="W210" s="23"/>
      <c r="X210" s="23"/>
      <c r="Y210" s="23"/>
      <c r="Z210" s="23"/>
      <c r="AA210" s="23"/>
    </row>
    <row r="211" spans="1:27" s="16" customFormat="1">
      <c r="A211" s="7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17"/>
      <c r="T211" s="17"/>
      <c r="U211" s="23"/>
      <c r="V211" s="23"/>
      <c r="W211" s="23"/>
      <c r="X211" s="23"/>
      <c r="Y211" s="23"/>
      <c r="Z211" s="23"/>
      <c r="AA211" s="23"/>
    </row>
    <row r="212" spans="1:27" s="16" customFormat="1">
      <c r="A212" s="7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17"/>
      <c r="T212" s="17"/>
      <c r="U212" s="23"/>
      <c r="V212" s="23"/>
      <c r="W212" s="23"/>
      <c r="X212" s="23"/>
      <c r="Y212" s="23"/>
      <c r="Z212" s="23"/>
      <c r="AA212" s="23"/>
    </row>
    <row r="213" spans="1:27" s="16" customFormat="1">
      <c r="A213" s="7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17"/>
      <c r="T213" s="17"/>
      <c r="U213" s="23"/>
      <c r="V213" s="23"/>
      <c r="W213" s="23"/>
      <c r="X213" s="23"/>
      <c r="Y213" s="23"/>
      <c r="Z213" s="23"/>
      <c r="AA213" s="23"/>
    </row>
    <row r="214" spans="1:27" s="16" customFormat="1">
      <c r="A214" s="7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17"/>
      <c r="T214" s="17"/>
      <c r="U214" s="23"/>
      <c r="V214" s="23"/>
      <c r="W214" s="23"/>
      <c r="X214" s="23"/>
      <c r="Y214" s="23"/>
      <c r="Z214" s="23"/>
      <c r="AA214" s="23"/>
    </row>
    <row r="215" spans="1:27" s="16" customFormat="1">
      <c r="A215" s="7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17"/>
      <c r="T215" s="17"/>
      <c r="U215" s="23"/>
      <c r="V215" s="23"/>
      <c r="W215" s="23"/>
      <c r="X215" s="23"/>
      <c r="Y215" s="23"/>
      <c r="Z215" s="23"/>
      <c r="AA215" s="23"/>
    </row>
    <row r="216" spans="1:27" s="16" customFormat="1">
      <c r="A216" s="7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17"/>
      <c r="T216" s="17"/>
      <c r="U216" s="23"/>
      <c r="V216" s="23"/>
      <c r="W216" s="23"/>
      <c r="X216" s="23"/>
      <c r="Y216" s="23"/>
      <c r="Z216" s="23"/>
      <c r="AA216" s="23"/>
    </row>
    <row r="217" spans="1:27" s="16" customFormat="1">
      <c r="A217" s="7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17"/>
      <c r="T217" s="17"/>
      <c r="U217" s="23"/>
      <c r="V217" s="23"/>
      <c r="W217" s="23"/>
      <c r="X217" s="23"/>
      <c r="Y217" s="23"/>
      <c r="Z217" s="23"/>
      <c r="AA217" s="23"/>
    </row>
    <row r="218" spans="1:27" s="16" customFormat="1">
      <c r="A218" s="7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17"/>
      <c r="T218" s="17"/>
      <c r="U218" s="23"/>
      <c r="V218" s="23"/>
      <c r="W218" s="23"/>
      <c r="X218" s="23"/>
      <c r="Y218" s="23"/>
      <c r="Z218" s="23"/>
      <c r="AA218" s="23"/>
    </row>
    <row r="219" spans="1:27" s="16" customFormat="1">
      <c r="A219" s="7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17"/>
      <c r="T219" s="17"/>
      <c r="U219" s="23"/>
      <c r="V219" s="23"/>
      <c r="W219" s="23"/>
      <c r="X219" s="23"/>
      <c r="Y219" s="23"/>
      <c r="Z219" s="23"/>
      <c r="AA219" s="23"/>
    </row>
    <row r="220" spans="1:27" s="16" customFormat="1">
      <c r="A220" s="7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17"/>
      <c r="T220" s="17"/>
      <c r="U220" s="23"/>
      <c r="V220" s="23"/>
      <c r="W220" s="23"/>
      <c r="X220" s="23"/>
      <c r="Y220" s="23"/>
      <c r="Z220" s="23"/>
      <c r="AA220" s="23"/>
    </row>
    <row r="221" spans="1:27" s="16" customFormat="1">
      <c r="A221" s="7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17"/>
      <c r="T221" s="17"/>
      <c r="U221" s="23"/>
      <c r="V221" s="23"/>
      <c r="W221" s="23"/>
      <c r="X221" s="23"/>
      <c r="Y221" s="23"/>
      <c r="Z221" s="23"/>
      <c r="AA221" s="23"/>
    </row>
    <row r="222" spans="1:27" s="16" customFormat="1">
      <c r="A222" s="7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17"/>
      <c r="T222" s="17"/>
      <c r="U222" s="23"/>
      <c r="V222" s="23"/>
      <c r="W222" s="23"/>
      <c r="X222" s="23"/>
      <c r="Y222" s="23"/>
      <c r="Z222" s="23"/>
      <c r="AA222" s="23"/>
    </row>
    <row r="223" spans="1:27" s="16" customFormat="1">
      <c r="A223" s="7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17"/>
      <c r="T223" s="17"/>
      <c r="U223" s="23"/>
      <c r="V223" s="23"/>
      <c r="W223" s="23"/>
      <c r="X223" s="23"/>
      <c r="Y223" s="23"/>
      <c r="Z223" s="23"/>
      <c r="AA223" s="23"/>
    </row>
    <row r="224" spans="1:27" s="16" customFormat="1">
      <c r="A224" s="7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17"/>
      <c r="T224" s="17"/>
      <c r="U224" s="23"/>
      <c r="V224" s="23"/>
      <c r="W224" s="23"/>
      <c r="X224" s="23"/>
      <c r="Y224" s="23"/>
      <c r="Z224" s="23"/>
      <c r="AA224" s="23"/>
    </row>
    <row r="225" spans="1:27" s="16" customFormat="1">
      <c r="A225" s="7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17"/>
      <c r="T225" s="17"/>
      <c r="U225" s="23"/>
      <c r="V225" s="23"/>
      <c r="W225" s="23"/>
      <c r="X225" s="23"/>
      <c r="Y225" s="23"/>
      <c r="Z225" s="23"/>
      <c r="AA225" s="23"/>
    </row>
    <row r="226" spans="1:27" s="16" customFormat="1">
      <c r="A226" s="7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17"/>
      <c r="T226" s="17"/>
      <c r="U226" s="23"/>
      <c r="V226" s="23"/>
      <c r="W226" s="23"/>
      <c r="X226" s="23"/>
      <c r="Y226" s="23"/>
      <c r="Z226" s="23"/>
      <c r="AA226" s="23"/>
    </row>
    <row r="227" spans="1:27" s="16" customFormat="1">
      <c r="A227" s="7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17"/>
      <c r="T227" s="17"/>
      <c r="U227" s="23"/>
      <c r="V227" s="23"/>
      <c r="W227" s="23"/>
      <c r="X227" s="23"/>
      <c r="Y227" s="23"/>
      <c r="Z227" s="23"/>
      <c r="AA227" s="23"/>
    </row>
    <row r="228" spans="1:27" s="16" customFormat="1">
      <c r="A228" s="7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17"/>
      <c r="T228" s="17"/>
      <c r="U228" s="23"/>
      <c r="V228" s="23"/>
      <c r="W228" s="23"/>
      <c r="X228" s="23"/>
      <c r="Y228" s="23"/>
      <c r="Z228" s="23"/>
      <c r="AA228" s="23"/>
    </row>
    <row r="229" spans="1:27" s="16" customFormat="1">
      <c r="A229" s="7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17"/>
      <c r="T229" s="17"/>
      <c r="U229" s="23"/>
      <c r="V229" s="23"/>
      <c r="W229" s="23"/>
      <c r="X229" s="23"/>
      <c r="Y229" s="23"/>
      <c r="Z229" s="23"/>
      <c r="AA229" s="23"/>
    </row>
    <row r="230" spans="1:27" s="16" customFormat="1">
      <c r="A230" s="7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17"/>
      <c r="T230" s="17"/>
      <c r="U230" s="23"/>
      <c r="V230" s="23"/>
      <c r="W230" s="23"/>
      <c r="X230" s="23"/>
      <c r="Y230" s="23"/>
      <c r="Z230" s="23"/>
      <c r="AA230" s="23"/>
    </row>
    <row r="231" spans="1:27" s="16" customFormat="1">
      <c r="A231" s="7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17"/>
      <c r="T231" s="17"/>
      <c r="U231" s="23"/>
      <c r="V231" s="23"/>
      <c r="W231" s="23"/>
      <c r="X231" s="23"/>
      <c r="Y231" s="23"/>
      <c r="Z231" s="23"/>
      <c r="AA231" s="23"/>
    </row>
    <row r="232" spans="1:27" s="16" customFormat="1">
      <c r="A232" s="7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17"/>
      <c r="T232" s="17"/>
      <c r="U232" s="23"/>
      <c r="V232" s="23"/>
      <c r="W232" s="23"/>
      <c r="X232" s="23"/>
      <c r="Y232" s="23"/>
      <c r="Z232" s="23"/>
      <c r="AA232" s="23"/>
    </row>
    <row r="233" spans="1:27" s="16" customFormat="1">
      <c r="A233" s="7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17"/>
      <c r="T233" s="17"/>
      <c r="U233" s="23"/>
      <c r="V233" s="23"/>
      <c r="W233" s="23"/>
      <c r="X233" s="23"/>
      <c r="Y233" s="23"/>
      <c r="Z233" s="23"/>
      <c r="AA233" s="23"/>
    </row>
    <row r="234" spans="1:27" s="16" customFormat="1">
      <c r="A234" s="7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17"/>
      <c r="T234" s="17"/>
      <c r="U234" s="23"/>
      <c r="V234" s="23"/>
      <c r="W234" s="23"/>
      <c r="X234" s="23"/>
      <c r="Y234" s="23"/>
      <c r="Z234" s="23"/>
      <c r="AA234" s="23"/>
    </row>
    <row r="235" spans="1:27" s="16" customFormat="1">
      <c r="A235" s="7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17"/>
      <c r="T235" s="17"/>
      <c r="U235" s="23"/>
      <c r="V235" s="23"/>
      <c r="W235" s="23"/>
      <c r="X235" s="23"/>
      <c r="Y235" s="23"/>
      <c r="Z235" s="23"/>
      <c r="AA235" s="23"/>
    </row>
    <row r="236" spans="1:27" s="16" customFormat="1">
      <c r="A236" s="7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17"/>
      <c r="T236" s="17"/>
      <c r="U236" s="23"/>
      <c r="V236" s="23"/>
      <c r="W236" s="23"/>
      <c r="X236" s="23"/>
      <c r="Y236" s="23"/>
      <c r="Z236" s="23"/>
      <c r="AA236" s="23"/>
    </row>
    <row r="237" spans="1:27" s="16" customFormat="1">
      <c r="A237" s="7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17"/>
      <c r="T237" s="17"/>
      <c r="U237" s="23"/>
      <c r="V237" s="23"/>
      <c r="W237" s="23"/>
      <c r="X237" s="23"/>
      <c r="Y237" s="23"/>
      <c r="Z237" s="23"/>
      <c r="AA237" s="23"/>
    </row>
    <row r="238" spans="1:27" s="16" customFormat="1">
      <c r="A238" s="7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17"/>
      <c r="T238" s="17"/>
      <c r="U238" s="23"/>
      <c r="V238" s="23"/>
      <c r="W238" s="23"/>
      <c r="X238" s="23"/>
      <c r="Y238" s="23"/>
      <c r="Z238" s="23"/>
      <c r="AA238" s="23"/>
    </row>
    <row r="239" spans="1:27" s="16" customFormat="1">
      <c r="A239" s="7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17"/>
      <c r="T239" s="17"/>
      <c r="U239" s="23"/>
      <c r="V239" s="23"/>
      <c r="W239" s="23"/>
      <c r="X239" s="23"/>
      <c r="Y239" s="23"/>
      <c r="Z239" s="23"/>
      <c r="AA239" s="23"/>
    </row>
    <row r="240" spans="1:27" s="16" customFormat="1">
      <c r="A240" s="7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17"/>
      <c r="T240" s="17"/>
      <c r="U240" s="23"/>
      <c r="V240" s="23"/>
      <c r="W240" s="23"/>
      <c r="X240" s="23"/>
      <c r="Y240" s="23"/>
      <c r="Z240" s="23"/>
      <c r="AA240" s="23"/>
    </row>
    <row r="241" spans="1:27" s="16" customFormat="1">
      <c r="A241" s="7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17"/>
      <c r="T241" s="17"/>
      <c r="U241" s="23"/>
      <c r="V241" s="23"/>
      <c r="W241" s="23"/>
      <c r="X241" s="23"/>
      <c r="Y241" s="23"/>
      <c r="Z241" s="23"/>
      <c r="AA241" s="23"/>
    </row>
    <row r="242" spans="1:27" s="16" customFormat="1">
      <c r="A242" s="7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17"/>
      <c r="T242" s="17"/>
      <c r="U242" s="23"/>
      <c r="V242" s="23"/>
      <c r="W242" s="23"/>
      <c r="X242" s="23"/>
      <c r="Y242" s="23"/>
      <c r="Z242" s="23"/>
      <c r="AA242" s="23"/>
    </row>
    <row r="243" spans="1:27" s="16" customFormat="1">
      <c r="A243" s="7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17"/>
      <c r="T243" s="17"/>
      <c r="U243" s="23"/>
      <c r="V243" s="23"/>
      <c r="W243" s="23"/>
      <c r="X243" s="23"/>
      <c r="Y243" s="23"/>
      <c r="Z243" s="23"/>
      <c r="AA243" s="23"/>
    </row>
    <row r="244" spans="1:27" s="16" customFormat="1">
      <c r="A244" s="7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17"/>
      <c r="T244" s="17"/>
      <c r="U244" s="23"/>
      <c r="V244" s="23"/>
      <c r="W244" s="23"/>
      <c r="X244" s="23"/>
      <c r="Y244" s="23"/>
      <c r="Z244" s="23"/>
      <c r="AA244" s="23"/>
    </row>
    <row r="245" spans="1:27" s="16" customFormat="1">
      <c r="A245" s="7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17"/>
      <c r="T245" s="17"/>
      <c r="U245" s="23"/>
      <c r="V245" s="23"/>
      <c r="W245" s="23"/>
      <c r="X245" s="23"/>
      <c r="Y245" s="23"/>
      <c r="Z245" s="23"/>
      <c r="AA245" s="23"/>
    </row>
    <row r="246" spans="1:27" s="16" customFormat="1">
      <c r="A246" s="7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17"/>
      <c r="T246" s="17"/>
      <c r="U246" s="23"/>
      <c r="V246" s="23"/>
      <c r="W246" s="23"/>
      <c r="X246" s="23"/>
      <c r="Y246" s="23"/>
      <c r="Z246" s="23"/>
      <c r="AA246" s="23"/>
    </row>
    <row r="247" spans="1:27" s="16" customFormat="1">
      <c r="A247" s="7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17"/>
      <c r="T247" s="17"/>
      <c r="U247" s="23"/>
      <c r="V247" s="23"/>
      <c r="W247" s="23"/>
      <c r="X247" s="23"/>
      <c r="Y247" s="23"/>
      <c r="Z247" s="23"/>
      <c r="AA247" s="23"/>
    </row>
    <row r="248" spans="1:27" s="16" customFormat="1">
      <c r="A248" s="7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17"/>
      <c r="T248" s="17"/>
      <c r="U248" s="23"/>
      <c r="V248" s="23"/>
      <c r="W248" s="23"/>
      <c r="X248" s="23"/>
      <c r="Y248" s="23"/>
      <c r="Z248" s="23"/>
      <c r="AA248" s="23"/>
    </row>
    <row r="249" spans="1:27" s="16" customFormat="1">
      <c r="A249" s="7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17"/>
      <c r="T249" s="17"/>
      <c r="U249" s="23"/>
      <c r="V249" s="23"/>
      <c r="W249" s="23"/>
      <c r="X249" s="23"/>
      <c r="Y249" s="23"/>
      <c r="Z249" s="23"/>
      <c r="AA249" s="23"/>
    </row>
    <row r="250" spans="1:27" s="16" customFormat="1">
      <c r="A250" s="7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17"/>
      <c r="T250" s="17"/>
      <c r="U250" s="23"/>
      <c r="V250" s="23"/>
      <c r="W250" s="23"/>
      <c r="X250" s="23"/>
      <c r="Y250" s="23"/>
      <c r="Z250" s="23"/>
      <c r="AA250" s="23"/>
    </row>
    <row r="251" spans="1:27" s="16" customFormat="1">
      <c r="A251" s="7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17"/>
      <c r="T251" s="17"/>
      <c r="U251" s="23"/>
      <c r="V251" s="23"/>
      <c r="W251" s="23"/>
      <c r="X251" s="23"/>
      <c r="Y251" s="23"/>
      <c r="Z251" s="23"/>
      <c r="AA251" s="23"/>
    </row>
    <row r="252" spans="1:27" s="16" customFormat="1">
      <c r="A252" s="7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17"/>
      <c r="T252" s="17"/>
      <c r="U252" s="23"/>
      <c r="V252" s="23"/>
      <c r="W252" s="23"/>
      <c r="X252" s="23"/>
      <c r="Y252" s="23"/>
      <c r="Z252" s="23"/>
      <c r="AA252" s="23"/>
    </row>
    <row r="253" spans="1:27" s="16" customFormat="1">
      <c r="A253" s="7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17"/>
      <c r="T253" s="17"/>
      <c r="U253" s="23"/>
      <c r="V253" s="23"/>
      <c r="W253" s="23"/>
      <c r="X253" s="23"/>
      <c r="Y253" s="23"/>
      <c r="Z253" s="23"/>
      <c r="AA253" s="23"/>
    </row>
    <row r="254" spans="1:27" s="16" customFormat="1">
      <c r="A254" s="7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17"/>
      <c r="T254" s="17"/>
      <c r="U254" s="23"/>
      <c r="V254" s="23"/>
      <c r="W254" s="23"/>
      <c r="X254" s="23"/>
      <c r="Y254" s="23"/>
      <c r="Z254" s="23"/>
      <c r="AA254" s="23"/>
    </row>
    <row r="255" spans="1:27">
      <c r="A255" s="15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30"/>
      <c r="T255" s="30"/>
      <c r="U255" s="31"/>
      <c r="V255" s="31"/>
      <c r="W255" s="31"/>
      <c r="X255" s="31"/>
      <c r="Y255" s="31"/>
      <c r="Z255" s="31"/>
      <c r="AA255" s="31"/>
    </row>
    <row r="256" spans="1:27">
      <c r="A256" s="15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30"/>
      <c r="T256" s="30"/>
      <c r="U256" s="31"/>
      <c r="V256" s="31"/>
      <c r="W256" s="31"/>
      <c r="X256" s="31"/>
      <c r="Y256" s="31"/>
      <c r="Z256" s="31"/>
      <c r="AA256" s="31"/>
    </row>
    <row r="257" spans="1:27">
      <c r="A257" s="15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30"/>
      <c r="T257" s="30"/>
      <c r="U257" s="31"/>
      <c r="V257" s="31"/>
      <c r="W257" s="31"/>
      <c r="X257" s="31"/>
      <c r="Y257" s="31"/>
      <c r="Z257" s="31"/>
      <c r="AA257" s="31"/>
    </row>
    <row r="258" spans="1:27">
      <c r="A258" s="15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30"/>
      <c r="T258" s="30"/>
      <c r="U258" s="31"/>
      <c r="V258" s="31"/>
      <c r="W258" s="31"/>
      <c r="X258" s="31"/>
      <c r="Y258" s="31"/>
      <c r="Z258" s="31"/>
      <c r="AA258" s="31"/>
    </row>
    <row r="259" spans="1:27">
      <c r="A259" s="15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30"/>
      <c r="T259" s="30"/>
      <c r="U259" s="31"/>
      <c r="V259" s="31"/>
      <c r="W259" s="31"/>
      <c r="X259" s="31"/>
      <c r="Y259" s="31"/>
      <c r="Z259" s="31"/>
      <c r="AA259" s="31"/>
    </row>
    <row r="260" spans="1:27">
      <c r="A260" s="15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30"/>
      <c r="T260" s="30"/>
      <c r="U260" s="31"/>
      <c r="V260" s="31"/>
      <c r="W260" s="31"/>
      <c r="X260" s="31"/>
      <c r="Y260" s="31"/>
      <c r="Z260" s="31"/>
      <c r="AA260" s="31"/>
    </row>
    <row r="261" spans="1:27">
      <c r="A261" s="15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30"/>
      <c r="T261" s="30"/>
      <c r="U261" s="31"/>
      <c r="V261" s="31"/>
      <c r="W261" s="31"/>
      <c r="X261" s="31"/>
      <c r="Y261" s="31"/>
      <c r="Z261" s="31"/>
      <c r="AA261" s="31"/>
    </row>
    <row r="262" spans="1:27">
      <c r="A262" s="15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30"/>
      <c r="T262" s="30"/>
      <c r="U262" s="31"/>
      <c r="V262" s="31"/>
      <c r="W262" s="31"/>
      <c r="X262" s="31"/>
      <c r="Y262" s="31"/>
      <c r="Z262" s="31"/>
      <c r="AA262" s="31"/>
    </row>
    <row r="263" spans="1:27">
      <c r="A263" s="15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30"/>
      <c r="T263" s="30"/>
      <c r="U263" s="31"/>
      <c r="V263" s="31"/>
      <c r="W263" s="31"/>
      <c r="X263" s="31"/>
      <c r="Y263" s="31"/>
      <c r="Z263" s="31"/>
      <c r="AA263" s="31"/>
    </row>
    <row r="264" spans="1:27">
      <c r="A264" s="15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30"/>
      <c r="T264" s="30"/>
      <c r="U264" s="31"/>
      <c r="V264" s="31"/>
      <c r="W264" s="31"/>
      <c r="X264" s="31"/>
      <c r="Y264" s="31"/>
      <c r="Z264" s="31"/>
      <c r="AA264" s="31"/>
    </row>
    <row r="265" spans="1:27">
      <c r="A265" s="15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30"/>
      <c r="T265" s="30"/>
      <c r="U265" s="31"/>
      <c r="V265" s="31"/>
      <c r="W265" s="31"/>
      <c r="X265" s="31"/>
      <c r="Y265" s="31"/>
      <c r="Z265" s="31"/>
      <c r="AA265" s="31"/>
    </row>
    <row r="266" spans="1:27">
      <c r="A266" s="15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30"/>
      <c r="T266" s="30"/>
      <c r="U266" s="31"/>
      <c r="V266" s="31"/>
      <c r="W266" s="31"/>
      <c r="X266" s="31"/>
      <c r="Y266" s="31"/>
      <c r="Z266" s="31"/>
      <c r="AA266" s="31"/>
    </row>
    <row r="267" spans="1:27">
      <c r="A267" s="15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30"/>
      <c r="T267" s="30"/>
      <c r="U267" s="31"/>
      <c r="V267" s="31"/>
      <c r="W267" s="31"/>
      <c r="X267" s="31"/>
      <c r="Y267" s="31"/>
      <c r="Z267" s="31"/>
      <c r="AA267" s="31"/>
    </row>
    <row r="268" spans="1:27">
      <c r="A268" s="15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30"/>
      <c r="T268" s="30"/>
      <c r="U268" s="31"/>
      <c r="V268" s="31"/>
      <c r="W268" s="31"/>
      <c r="X268" s="31"/>
      <c r="Y268" s="31"/>
      <c r="Z268" s="31"/>
      <c r="AA268" s="31"/>
    </row>
    <row r="269" spans="1:27">
      <c r="A269" s="15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30"/>
      <c r="T269" s="30"/>
      <c r="U269" s="31"/>
      <c r="V269" s="31"/>
      <c r="W269" s="31"/>
      <c r="X269" s="31"/>
      <c r="Y269" s="31"/>
      <c r="Z269" s="31"/>
      <c r="AA269" s="31"/>
    </row>
    <row r="270" spans="1:27">
      <c r="A270" s="15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30"/>
      <c r="T270" s="30"/>
      <c r="U270" s="31"/>
      <c r="V270" s="31"/>
      <c r="W270" s="31"/>
      <c r="X270" s="31"/>
      <c r="Y270" s="31"/>
      <c r="Z270" s="31"/>
      <c r="AA270" s="31"/>
    </row>
    <row r="271" spans="1:27">
      <c r="A271" s="15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30"/>
      <c r="T271" s="30"/>
      <c r="U271" s="31"/>
      <c r="V271" s="31"/>
      <c r="W271" s="31"/>
      <c r="X271" s="31"/>
      <c r="Y271" s="31"/>
      <c r="Z271" s="31"/>
      <c r="AA271" s="31"/>
    </row>
    <row r="272" spans="1:27">
      <c r="A272" s="15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30"/>
      <c r="T272" s="30"/>
      <c r="U272" s="31"/>
      <c r="V272" s="31"/>
      <c r="W272" s="31"/>
      <c r="X272" s="31"/>
      <c r="Y272" s="31"/>
      <c r="Z272" s="31"/>
      <c r="AA272" s="31"/>
    </row>
    <row r="273" spans="1:27">
      <c r="A273" s="15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30"/>
      <c r="T273" s="30"/>
      <c r="U273" s="31"/>
      <c r="V273" s="31"/>
      <c r="W273" s="31"/>
      <c r="X273" s="31"/>
      <c r="Y273" s="31"/>
      <c r="Z273" s="31"/>
      <c r="AA273" s="31"/>
    </row>
    <row r="274" spans="1:27">
      <c r="A274" s="15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30"/>
      <c r="T274" s="30"/>
      <c r="U274" s="31"/>
      <c r="V274" s="31"/>
      <c r="W274" s="31"/>
      <c r="X274" s="31"/>
      <c r="Y274" s="31"/>
      <c r="Z274" s="31"/>
      <c r="AA274" s="31"/>
    </row>
    <row r="275" spans="1:27">
      <c r="A275" s="15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30"/>
      <c r="T275" s="30"/>
      <c r="U275" s="31"/>
      <c r="V275" s="31"/>
      <c r="W275" s="31"/>
      <c r="X275" s="31"/>
      <c r="Y275" s="31"/>
      <c r="Z275" s="31"/>
      <c r="AA275" s="31"/>
    </row>
    <row r="276" spans="1:27">
      <c r="A276" s="15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30"/>
      <c r="T276" s="30"/>
      <c r="U276" s="31"/>
      <c r="V276" s="31"/>
      <c r="W276" s="31"/>
      <c r="X276" s="31"/>
      <c r="Y276" s="31"/>
      <c r="Z276" s="31"/>
      <c r="AA276" s="31"/>
    </row>
    <row r="277" spans="1:27">
      <c r="A277" s="15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30"/>
      <c r="T277" s="30"/>
      <c r="U277" s="31"/>
      <c r="V277" s="31"/>
      <c r="W277" s="31"/>
      <c r="X277" s="31"/>
      <c r="Y277" s="31"/>
      <c r="Z277" s="31"/>
      <c r="AA277" s="31"/>
    </row>
    <row r="278" spans="1:27">
      <c r="A278" s="15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30"/>
      <c r="T278" s="30"/>
      <c r="U278" s="31"/>
      <c r="V278" s="31"/>
      <c r="W278" s="31"/>
      <c r="X278" s="31"/>
      <c r="Y278" s="31"/>
      <c r="Z278" s="31"/>
      <c r="AA278" s="31"/>
    </row>
    <row r="279" spans="1:27">
      <c r="A279" s="15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30"/>
      <c r="T279" s="30"/>
      <c r="U279" s="31"/>
      <c r="V279" s="31"/>
      <c r="W279" s="31"/>
      <c r="X279" s="31"/>
      <c r="Y279" s="31"/>
      <c r="Z279" s="31"/>
      <c r="AA279" s="31"/>
    </row>
    <row r="280" spans="1:27">
      <c r="A280" s="15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30"/>
      <c r="T280" s="30"/>
      <c r="U280" s="31"/>
      <c r="V280" s="31"/>
      <c r="W280" s="31"/>
      <c r="X280" s="31"/>
      <c r="Y280" s="31"/>
      <c r="Z280" s="31"/>
      <c r="AA280" s="31"/>
    </row>
    <row r="281" spans="1:27">
      <c r="A281" s="15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30"/>
      <c r="T281" s="30"/>
      <c r="U281" s="31"/>
      <c r="V281" s="31"/>
      <c r="W281" s="31"/>
      <c r="X281" s="31"/>
      <c r="Y281" s="31"/>
      <c r="Z281" s="31"/>
      <c r="AA281" s="31"/>
    </row>
    <row r="282" spans="1:27">
      <c r="A282" s="15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30"/>
      <c r="T282" s="30"/>
      <c r="U282" s="31"/>
      <c r="V282" s="31"/>
      <c r="W282" s="31"/>
      <c r="X282" s="31"/>
      <c r="Y282" s="31"/>
      <c r="Z282" s="31"/>
      <c r="AA282" s="31"/>
    </row>
    <row r="283" spans="1:27">
      <c r="A283" s="15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30"/>
      <c r="T283" s="30"/>
      <c r="U283" s="31"/>
      <c r="V283" s="31"/>
      <c r="W283" s="31"/>
      <c r="X283" s="31"/>
      <c r="Y283" s="31"/>
      <c r="Z283" s="31"/>
      <c r="AA283" s="31"/>
    </row>
    <row r="284" spans="1:27">
      <c r="A284" s="15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30"/>
      <c r="T284" s="30"/>
      <c r="U284" s="31"/>
      <c r="V284" s="31"/>
      <c r="W284" s="31"/>
      <c r="X284" s="31"/>
      <c r="Y284" s="31"/>
      <c r="Z284" s="31"/>
      <c r="AA284" s="31"/>
    </row>
    <row r="285" spans="1:27">
      <c r="A285" s="15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30"/>
      <c r="T285" s="30"/>
      <c r="U285" s="31"/>
      <c r="V285" s="31"/>
      <c r="W285" s="31"/>
      <c r="X285" s="31"/>
      <c r="Y285" s="31"/>
      <c r="Z285" s="31"/>
      <c r="AA285" s="31"/>
    </row>
    <row r="286" spans="1:27">
      <c r="A286" s="15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30"/>
      <c r="T286" s="30"/>
      <c r="U286" s="31"/>
      <c r="V286" s="31"/>
      <c r="W286" s="31"/>
      <c r="X286" s="31"/>
      <c r="Y286" s="31"/>
      <c r="Z286" s="31"/>
      <c r="AA286" s="31"/>
    </row>
    <row r="287" spans="1:27">
      <c r="A287" s="15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30"/>
      <c r="T287" s="30"/>
      <c r="U287" s="31"/>
      <c r="V287" s="31"/>
      <c r="W287" s="31"/>
      <c r="X287" s="31"/>
      <c r="Y287" s="31"/>
      <c r="Z287" s="31"/>
      <c r="AA287" s="31"/>
    </row>
    <row r="288" spans="1:27">
      <c r="A288" s="15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30"/>
      <c r="T288" s="30"/>
      <c r="U288" s="31"/>
      <c r="V288" s="31"/>
      <c r="W288" s="31"/>
      <c r="X288" s="31"/>
      <c r="Y288" s="31"/>
      <c r="Z288" s="31"/>
      <c r="AA288" s="31"/>
    </row>
    <row r="289" spans="1:27">
      <c r="A289" s="15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30"/>
      <c r="T289" s="30"/>
      <c r="U289" s="31"/>
      <c r="V289" s="31"/>
      <c r="W289" s="31"/>
      <c r="X289" s="31"/>
      <c r="Y289" s="31"/>
      <c r="Z289" s="31"/>
      <c r="AA289" s="31"/>
    </row>
    <row r="290" spans="1:27">
      <c r="A290" s="15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30"/>
      <c r="T290" s="30"/>
      <c r="U290" s="31"/>
      <c r="V290" s="31"/>
      <c r="W290" s="31"/>
      <c r="X290" s="31"/>
      <c r="Y290" s="31"/>
      <c r="Z290" s="31"/>
      <c r="AA290" s="31"/>
    </row>
    <row r="291" spans="1:27">
      <c r="A291" s="15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30"/>
      <c r="T291" s="30"/>
      <c r="U291" s="31"/>
      <c r="V291" s="31"/>
      <c r="W291" s="31"/>
      <c r="X291" s="31"/>
      <c r="Y291" s="31"/>
      <c r="Z291" s="31"/>
      <c r="AA291" s="31"/>
    </row>
    <row r="292" spans="1:27">
      <c r="A292" s="15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30"/>
      <c r="T292" s="30"/>
      <c r="U292" s="31"/>
      <c r="V292" s="31"/>
      <c r="W292" s="31"/>
      <c r="X292" s="31"/>
      <c r="Y292" s="31"/>
      <c r="Z292" s="31"/>
      <c r="AA292" s="31"/>
    </row>
    <row r="293" spans="1:27">
      <c r="A293" s="15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30"/>
      <c r="T293" s="30"/>
      <c r="U293" s="31"/>
      <c r="V293" s="31"/>
      <c r="W293" s="31"/>
      <c r="X293" s="31"/>
      <c r="Y293" s="31"/>
      <c r="Z293" s="31"/>
      <c r="AA293" s="31"/>
    </row>
    <row r="294" spans="1:27">
      <c r="A294" s="15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30"/>
      <c r="T294" s="30"/>
      <c r="U294" s="31"/>
      <c r="V294" s="31"/>
      <c r="W294" s="31"/>
      <c r="X294" s="31"/>
      <c r="Y294" s="31"/>
      <c r="Z294" s="31"/>
      <c r="AA294" s="31"/>
    </row>
    <row r="295" spans="1:27">
      <c r="A295" s="15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30"/>
      <c r="T295" s="30"/>
      <c r="U295" s="31"/>
      <c r="V295" s="31"/>
      <c r="W295" s="31"/>
      <c r="X295" s="31"/>
      <c r="Y295" s="31"/>
      <c r="Z295" s="31"/>
      <c r="AA295" s="31"/>
    </row>
    <row r="296" spans="1:27">
      <c r="A296" s="15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30"/>
      <c r="T296" s="30"/>
      <c r="U296" s="31"/>
      <c r="V296" s="31"/>
      <c r="W296" s="31"/>
      <c r="X296" s="31"/>
      <c r="Y296" s="31"/>
      <c r="Z296" s="31"/>
      <c r="AA296" s="31"/>
    </row>
    <row r="297" spans="1:27">
      <c r="A297" s="15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30"/>
      <c r="T297" s="30"/>
      <c r="U297" s="31"/>
      <c r="V297" s="31"/>
      <c r="W297" s="31"/>
      <c r="X297" s="31"/>
      <c r="Y297" s="31"/>
      <c r="Z297" s="31"/>
      <c r="AA297" s="31"/>
    </row>
    <row r="298" spans="1:27">
      <c r="A298" s="15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30"/>
      <c r="T298" s="30"/>
      <c r="U298" s="31"/>
      <c r="V298" s="31"/>
      <c r="W298" s="31"/>
      <c r="X298" s="31"/>
      <c r="Y298" s="31"/>
      <c r="Z298" s="31"/>
      <c r="AA298" s="31"/>
    </row>
    <row r="299" spans="1:27">
      <c r="A299" s="15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30"/>
      <c r="T299" s="30"/>
      <c r="U299" s="31"/>
      <c r="V299" s="31"/>
      <c r="W299" s="31"/>
      <c r="X299" s="31"/>
      <c r="Y299" s="31"/>
      <c r="Z299" s="31"/>
      <c r="AA299" s="31"/>
    </row>
    <row r="300" spans="1:27">
      <c r="A300" s="15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30"/>
      <c r="T300" s="30"/>
      <c r="U300" s="31"/>
      <c r="V300" s="31"/>
      <c r="W300" s="31"/>
      <c r="X300" s="31"/>
      <c r="Y300" s="31"/>
      <c r="Z300" s="31"/>
      <c r="AA300" s="31"/>
    </row>
    <row r="301" spans="1:27">
      <c r="A301" s="15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30"/>
      <c r="T301" s="30"/>
      <c r="U301" s="31"/>
      <c r="V301" s="31"/>
      <c r="W301" s="31"/>
      <c r="X301" s="31"/>
      <c r="Y301" s="31"/>
      <c r="Z301" s="31"/>
      <c r="AA301" s="31"/>
    </row>
    <row r="302" spans="1:27">
      <c r="A302" s="15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30"/>
      <c r="T302" s="30"/>
      <c r="U302" s="31"/>
      <c r="V302" s="31"/>
      <c r="W302" s="31"/>
      <c r="X302" s="31"/>
      <c r="Y302" s="31"/>
      <c r="Z302" s="31"/>
      <c r="AA302" s="31"/>
    </row>
    <row r="303" spans="1:27">
      <c r="A303" s="15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30"/>
      <c r="T303" s="30"/>
      <c r="U303" s="31"/>
      <c r="V303" s="31"/>
      <c r="W303" s="31"/>
      <c r="X303" s="31"/>
      <c r="Y303" s="31"/>
      <c r="Z303" s="31"/>
      <c r="AA303" s="31"/>
    </row>
    <row r="304" spans="1:27">
      <c r="A304" s="15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30"/>
      <c r="T304" s="30"/>
      <c r="U304" s="31"/>
      <c r="V304" s="31"/>
      <c r="W304" s="31"/>
      <c r="X304" s="31"/>
      <c r="Y304" s="31"/>
      <c r="Z304" s="31"/>
      <c r="AA304" s="31"/>
    </row>
    <row r="305" spans="1:27">
      <c r="A305" s="15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30"/>
      <c r="T305" s="30"/>
      <c r="U305" s="31"/>
      <c r="V305" s="31"/>
      <c r="W305" s="31"/>
      <c r="X305" s="31"/>
      <c r="Y305" s="31"/>
      <c r="Z305" s="31"/>
      <c r="AA305" s="31"/>
    </row>
    <row r="306" spans="1:27">
      <c r="A306" s="15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30"/>
      <c r="T306" s="30"/>
      <c r="U306" s="31"/>
      <c r="V306" s="31"/>
      <c r="W306" s="31"/>
      <c r="X306" s="31"/>
      <c r="Y306" s="31"/>
      <c r="Z306" s="31"/>
      <c r="AA306" s="31"/>
    </row>
    <row r="307" spans="1:27">
      <c r="A307" s="15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30"/>
      <c r="T307" s="30"/>
      <c r="U307" s="31"/>
      <c r="V307" s="31"/>
      <c r="W307" s="31"/>
      <c r="X307" s="31"/>
      <c r="Y307" s="31"/>
      <c r="Z307" s="31"/>
      <c r="AA307" s="31"/>
    </row>
    <row r="308" spans="1:27">
      <c r="A308" s="15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30"/>
      <c r="T308" s="30"/>
      <c r="U308" s="31"/>
      <c r="V308" s="31"/>
      <c r="W308" s="31"/>
      <c r="X308" s="31"/>
      <c r="Y308" s="31"/>
      <c r="Z308" s="31"/>
      <c r="AA308" s="31"/>
    </row>
    <row r="309" spans="1:27">
      <c r="A309" s="15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30"/>
      <c r="T309" s="30"/>
      <c r="U309" s="31"/>
      <c r="V309" s="31"/>
      <c r="W309" s="31"/>
      <c r="X309" s="31"/>
      <c r="Y309" s="31"/>
      <c r="Z309" s="31"/>
      <c r="AA309" s="31"/>
    </row>
    <row r="310" spans="1:27">
      <c r="A310" s="15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30"/>
      <c r="T310" s="30"/>
      <c r="U310" s="31"/>
      <c r="V310" s="31"/>
      <c r="W310" s="31"/>
      <c r="X310" s="31"/>
      <c r="Y310" s="31"/>
      <c r="Z310" s="31"/>
      <c r="AA310" s="31"/>
    </row>
    <row r="311" spans="1:27">
      <c r="A311" s="15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30"/>
      <c r="T311" s="30"/>
      <c r="U311" s="31"/>
      <c r="V311" s="31"/>
      <c r="W311" s="31"/>
      <c r="X311" s="31"/>
      <c r="Y311" s="31"/>
      <c r="Z311" s="31"/>
      <c r="AA311" s="31"/>
    </row>
    <row r="312" spans="1:27">
      <c r="A312" s="15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30"/>
      <c r="T312" s="30"/>
      <c r="U312" s="31"/>
      <c r="V312" s="31"/>
      <c r="W312" s="31"/>
      <c r="X312" s="31"/>
      <c r="Y312" s="31"/>
      <c r="Z312" s="31"/>
      <c r="AA312" s="31"/>
    </row>
    <row r="313" spans="1:27">
      <c r="A313" s="15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30"/>
      <c r="T313" s="30"/>
      <c r="U313" s="31"/>
      <c r="V313" s="31"/>
      <c r="W313" s="31"/>
      <c r="X313" s="31"/>
      <c r="Y313" s="31"/>
      <c r="Z313" s="31"/>
      <c r="AA313" s="31"/>
    </row>
    <row r="314" spans="1:27">
      <c r="A314" s="15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30"/>
      <c r="T314" s="30"/>
      <c r="U314" s="31"/>
      <c r="V314" s="31"/>
      <c r="W314" s="31"/>
      <c r="X314" s="31"/>
      <c r="Y314" s="31"/>
      <c r="Z314" s="31"/>
      <c r="AA314" s="31"/>
    </row>
    <row r="315" spans="1:27">
      <c r="A315" s="15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30"/>
      <c r="T315" s="30"/>
      <c r="U315" s="31"/>
      <c r="V315" s="31"/>
      <c r="W315" s="31"/>
      <c r="X315" s="31"/>
      <c r="Y315" s="31"/>
      <c r="Z315" s="31"/>
      <c r="AA315" s="31"/>
    </row>
    <row r="316" spans="1:27">
      <c r="A316" s="15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30"/>
      <c r="T316" s="30"/>
      <c r="U316" s="31"/>
      <c r="V316" s="31"/>
      <c r="W316" s="31"/>
      <c r="X316" s="31"/>
      <c r="Y316" s="31"/>
      <c r="Z316" s="31"/>
      <c r="AA316" s="31"/>
    </row>
    <row r="317" spans="1:27">
      <c r="A317" s="15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30"/>
      <c r="T317" s="30"/>
      <c r="U317" s="31"/>
      <c r="V317" s="31"/>
      <c r="W317" s="31"/>
      <c r="X317" s="31"/>
      <c r="Y317" s="31"/>
      <c r="Z317" s="31"/>
      <c r="AA317" s="31"/>
    </row>
    <row r="318" spans="1:27">
      <c r="A318" s="15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30"/>
      <c r="T318" s="30"/>
      <c r="U318" s="31"/>
      <c r="V318" s="31"/>
      <c r="W318" s="31"/>
      <c r="X318" s="31"/>
      <c r="Y318" s="31"/>
      <c r="Z318" s="31"/>
      <c r="AA318" s="31"/>
    </row>
    <row r="319" spans="1:27">
      <c r="A319" s="15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30"/>
      <c r="T319" s="30"/>
      <c r="U319" s="31"/>
      <c r="V319" s="31"/>
      <c r="W319" s="31"/>
      <c r="X319" s="31"/>
      <c r="Y319" s="31"/>
      <c r="Z319" s="31"/>
      <c r="AA319" s="31"/>
    </row>
    <row r="320" spans="1:27">
      <c r="A320" s="15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30"/>
      <c r="T320" s="30"/>
      <c r="U320" s="31"/>
      <c r="V320" s="31"/>
      <c r="W320" s="31"/>
      <c r="X320" s="31"/>
      <c r="Y320" s="31"/>
      <c r="Z320" s="31"/>
      <c r="AA320" s="31"/>
    </row>
    <row r="321" spans="1:27">
      <c r="A321" s="15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30"/>
      <c r="T321" s="30"/>
      <c r="U321" s="31"/>
      <c r="V321" s="31"/>
      <c r="W321" s="31"/>
      <c r="X321" s="31"/>
      <c r="Y321" s="31"/>
      <c r="Z321" s="31"/>
      <c r="AA321" s="31"/>
    </row>
    <row r="322" spans="1:27">
      <c r="A322" s="15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30"/>
      <c r="T322" s="30"/>
      <c r="U322" s="31"/>
      <c r="V322" s="31"/>
      <c r="W322" s="31"/>
      <c r="X322" s="31"/>
      <c r="Y322" s="31"/>
      <c r="Z322" s="31"/>
      <c r="AA322" s="31"/>
    </row>
    <row r="323" spans="1:27">
      <c r="A323" s="15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30"/>
      <c r="T323" s="30"/>
      <c r="U323" s="31"/>
      <c r="V323" s="31"/>
      <c r="W323" s="31"/>
      <c r="X323" s="31"/>
      <c r="Y323" s="31"/>
      <c r="Z323" s="31"/>
      <c r="AA323" s="31"/>
    </row>
    <row r="324" spans="1:27">
      <c r="A324" s="15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30"/>
      <c r="T324" s="30"/>
      <c r="U324" s="31"/>
      <c r="V324" s="31"/>
      <c r="W324" s="31"/>
      <c r="X324" s="31"/>
      <c r="Y324" s="31"/>
      <c r="Z324" s="31"/>
      <c r="AA324" s="31"/>
    </row>
    <row r="325" spans="1:27">
      <c r="A325" s="15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30"/>
      <c r="T325" s="30"/>
      <c r="U325" s="31"/>
      <c r="V325" s="31"/>
      <c r="W325" s="31"/>
      <c r="X325" s="31"/>
      <c r="Y325" s="31"/>
      <c r="Z325" s="31"/>
      <c r="AA325" s="31"/>
    </row>
    <row r="326" spans="1:27">
      <c r="A326" s="15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30"/>
      <c r="T326" s="30"/>
      <c r="U326" s="31"/>
      <c r="V326" s="31"/>
      <c r="W326" s="31"/>
      <c r="X326" s="31"/>
      <c r="Y326" s="31"/>
      <c r="Z326" s="31"/>
      <c r="AA326" s="31"/>
    </row>
    <row r="327" spans="1:27">
      <c r="A327" s="15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30"/>
      <c r="T327" s="30"/>
      <c r="U327" s="31"/>
      <c r="V327" s="31"/>
      <c r="W327" s="31"/>
      <c r="X327" s="31"/>
      <c r="Y327" s="31"/>
      <c r="Z327" s="31"/>
      <c r="AA327" s="31"/>
    </row>
    <row r="328" spans="1:27">
      <c r="A328" s="15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30"/>
      <c r="T328" s="30"/>
      <c r="U328" s="31"/>
      <c r="V328" s="31"/>
      <c r="W328" s="31"/>
      <c r="X328" s="31"/>
      <c r="Y328" s="31"/>
      <c r="Z328" s="31"/>
      <c r="AA328" s="31"/>
    </row>
    <row r="329" spans="1:27">
      <c r="A329" s="15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30"/>
      <c r="T329" s="30"/>
      <c r="U329" s="31"/>
      <c r="V329" s="31"/>
      <c r="W329" s="31"/>
      <c r="X329" s="31"/>
      <c r="Y329" s="31"/>
      <c r="Z329" s="31"/>
      <c r="AA329" s="31"/>
    </row>
    <row r="330" spans="1:27">
      <c r="A330" s="15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30"/>
      <c r="T330" s="30"/>
      <c r="U330" s="31"/>
      <c r="V330" s="31"/>
      <c r="W330" s="31"/>
      <c r="X330" s="31"/>
      <c r="Y330" s="31"/>
      <c r="Z330" s="31"/>
      <c r="AA330" s="31"/>
    </row>
    <row r="331" spans="1:27">
      <c r="A331" s="15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30"/>
      <c r="T331" s="30"/>
      <c r="U331" s="31"/>
      <c r="V331" s="31"/>
      <c r="W331" s="31"/>
      <c r="X331" s="31"/>
      <c r="Y331" s="31"/>
      <c r="Z331" s="31"/>
      <c r="AA331" s="31"/>
    </row>
    <row r="332" spans="1:27">
      <c r="A332" s="15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30"/>
      <c r="T332" s="30"/>
      <c r="U332" s="31"/>
      <c r="V332" s="31"/>
      <c r="W332" s="31"/>
      <c r="X332" s="31"/>
      <c r="Y332" s="31"/>
      <c r="Z332" s="31"/>
      <c r="AA332" s="31"/>
    </row>
    <row r="333" spans="1:27">
      <c r="A333" s="15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30"/>
      <c r="T333" s="30"/>
      <c r="U333" s="31"/>
      <c r="V333" s="31"/>
      <c r="W333" s="31"/>
      <c r="X333" s="31"/>
      <c r="Y333" s="31"/>
      <c r="Z333" s="31"/>
      <c r="AA333" s="31"/>
    </row>
    <row r="334" spans="1:27">
      <c r="A334" s="15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30"/>
      <c r="T334" s="30"/>
      <c r="U334" s="31"/>
      <c r="V334" s="31"/>
      <c r="W334" s="31"/>
      <c r="X334" s="31"/>
      <c r="Y334" s="31"/>
      <c r="Z334" s="31"/>
      <c r="AA334" s="31"/>
    </row>
    <row r="335" spans="1:27">
      <c r="A335" s="15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30"/>
      <c r="T335" s="30"/>
      <c r="U335" s="31"/>
      <c r="V335" s="31"/>
      <c r="W335" s="31"/>
      <c r="X335" s="31"/>
      <c r="Y335" s="31"/>
      <c r="Z335" s="31"/>
      <c r="AA335" s="31"/>
    </row>
    <row r="336" spans="1:27">
      <c r="A336" s="15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30"/>
      <c r="T336" s="30"/>
      <c r="U336" s="31"/>
      <c r="V336" s="31"/>
      <c r="W336" s="31"/>
      <c r="X336" s="31"/>
      <c r="Y336" s="31"/>
      <c r="Z336" s="31"/>
      <c r="AA336" s="31"/>
    </row>
    <row r="337" spans="1:27">
      <c r="A337" s="15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30"/>
      <c r="T337" s="30"/>
      <c r="U337" s="31"/>
      <c r="V337" s="31"/>
      <c r="W337" s="31"/>
      <c r="X337" s="31"/>
      <c r="Y337" s="31"/>
      <c r="Z337" s="31"/>
      <c r="AA337" s="31"/>
    </row>
    <row r="338" spans="1:27">
      <c r="A338" s="15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30"/>
      <c r="T338" s="30"/>
      <c r="U338" s="31"/>
      <c r="V338" s="31"/>
      <c r="W338" s="31"/>
      <c r="X338" s="31"/>
      <c r="Y338" s="31"/>
      <c r="Z338" s="31"/>
      <c r="AA338" s="31"/>
    </row>
    <row r="339" spans="1:27">
      <c r="A339" s="15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30"/>
      <c r="T339" s="30"/>
      <c r="U339" s="31"/>
      <c r="V339" s="31"/>
      <c r="W339" s="31"/>
      <c r="X339" s="31"/>
      <c r="Y339" s="31"/>
      <c r="Z339" s="31"/>
      <c r="AA339" s="31"/>
    </row>
    <row r="340" spans="1:27">
      <c r="A340" s="15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30"/>
      <c r="T340" s="30"/>
      <c r="U340" s="31"/>
      <c r="V340" s="31"/>
      <c r="W340" s="31"/>
      <c r="X340" s="31"/>
      <c r="Y340" s="31"/>
      <c r="Z340" s="31"/>
      <c r="AA340" s="31"/>
    </row>
    <row r="341" spans="1:27">
      <c r="A341" s="15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30"/>
      <c r="T341" s="30"/>
      <c r="U341" s="31"/>
      <c r="V341" s="31"/>
      <c r="W341" s="31"/>
      <c r="X341" s="31"/>
      <c r="Y341" s="31"/>
      <c r="Z341" s="31"/>
      <c r="AA341" s="31"/>
    </row>
    <row r="342" spans="1:27">
      <c r="A342" s="15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30"/>
      <c r="T342" s="30"/>
      <c r="U342" s="31"/>
      <c r="V342" s="31"/>
      <c r="W342" s="31"/>
      <c r="X342" s="31"/>
      <c r="Y342" s="31"/>
      <c r="Z342" s="31"/>
      <c r="AA342" s="31"/>
    </row>
    <row r="343" spans="1:27">
      <c r="A343" s="15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30"/>
      <c r="T343" s="30"/>
      <c r="U343" s="31"/>
      <c r="V343" s="31"/>
      <c r="W343" s="31"/>
      <c r="X343" s="31"/>
      <c r="Y343" s="31"/>
      <c r="Z343" s="31"/>
      <c r="AA343" s="31"/>
    </row>
    <row r="344" spans="1:27">
      <c r="A344" s="15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30"/>
      <c r="T344" s="30"/>
      <c r="U344" s="31"/>
      <c r="V344" s="31"/>
      <c r="W344" s="31"/>
      <c r="X344" s="31"/>
      <c r="Y344" s="31"/>
      <c r="Z344" s="31"/>
      <c r="AA344" s="31"/>
    </row>
    <row r="345" spans="1:27">
      <c r="A345" s="15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30"/>
      <c r="T345" s="30"/>
      <c r="U345" s="31"/>
      <c r="V345" s="31"/>
      <c r="W345" s="31"/>
      <c r="X345" s="31"/>
      <c r="Y345" s="31"/>
      <c r="Z345" s="31"/>
      <c r="AA345" s="31"/>
    </row>
    <row r="346" spans="1:27">
      <c r="A346" s="15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30"/>
      <c r="T346" s="30"/>
      <c r="U346" s="31"/>
      <c r="V346" s="31"/>
      <c r="W346" s="31"/>
      <c r="X346" s="31"/>
      <c r="Y346" s="31"/>
      <c r="Z346" s="31"/>
      <c r="AA346" s="31"/>
    </row>
    <row r="347" spans="1:27">
      <c r="A347" s="15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30"/>
      <c r="T347" s="30"/>
      <c r="U347" s="31"/>
      <c r="V347" s="31"/>
      <c r="W347" s="31"/>
      <c r="X347" s="31"/>
      <c r="Y347" s="31"/>
      <c r="Z347" s="31"/>
      <c r="AA347" s="31"/>
    </row>
    <row r="348" spans="1:27">
      <c r="A348" s="14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1"/>
      <c r="V348" s="31"/>
      <c r="W348" s="31"/>
      <c r="X348" s="31"/>
      <c r="Y348" s="31"/>
      <c r="Z348" s="31"/>
      <c r="AA348" s="31"/>
    </row>
    <row r="349" spans="1:27">
      <c r="A349" s="14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1"/>
      <c r="V349" s="31"/>
      <c r="W349" s="31"/>
      <c r="X349" s="31"/>
      <c r="Y349" s="31"/>
      <c r="Z349" s="31"/>
      <c r="AA349" s="31"/>
    </row>
  </sheetData>
  <mergeCells count="29">
    <mergeCell ref="T23:T25"/>
    <mergeCell ref="D11:AA11"/>
    <mergeCell ref="D13:AA13"/>
    <mergeCell ref="D14:AA14"/>
    <mergeCell ref="V1:AA1"/>
    <mergeCell ref="Y3:AA3"/>
    <mergeCell ref="Y7:AA8"/>
    <mergeCell ref="AA4:AA5"/>
    <mergeCell ref="D10:AA10"/>
    <mergeCell ref="C20:AA20"/>
    <mergeCell ref="C15:S15"/>
    <mergeCell ref="D12:AA12"/>
    <mergeCell ref="C16:AA16"/>
    <mergeCell ref="I24:R24"/>
    <mergeCell ref="U23:Z24"/>
    <mergeCell ref="G24:H25"/>
    <mergeCell ref="S23:S25"/>
    <mergeCell ref="B23:R23"/>
    <mergeCell ref="K25:M25"/>
    <mergeCell ref="C19:AA19"/>
    <mergeCell ref="B24:D25"/>
    <mergeCell ref="E24:F25"/>
    <mergeCell ref="C17:AA17"/>
    <mergeCell ref="C18:AA18"/>
    <mergeCell ref="C22:AA22"/>
    <mergeCell ref="AA23:AA24"/>
    <mergeCell ref="I25:J25"/>
    <mergeCell ref="N25:R25"/>
    <mergeCell ref="C21:AA21"/>
  </mergeCells>
  <phoneticPr fontId="12" type="noConversion"/>
  <printOptions horizontalCentered="1"/>
  <pageMargins left="0.23622047244094488" right="0.23622047244094488" top="0.74803149606299213" bottom="0.31" header="0.31496062992125984" footer="0.31496062992125984"/>
  <pageSetup paperSize="9" scale="65" firstPageNumber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mahinistka</cp:lastModifiedBy>
  <cp:lastPrinted>2016-07-01T12:35:48Z</cp:lastPrinted>
  <dcterms:created xsi:type="dcterms:W3CDTF">2011-12-09T07:36:49Z</dcterms:created>
  <dcterms:modified xsi:type="dcterms:W3CDTF">2016-07-01T12:36:10Z</dcterms:modified>
</cp:coreProperties>
</file>