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80" activeTab="0"/>
  </bookViews>
  <sheets>
    <sheet name="муниц.прогр. на 2015-2020гг" sheetId="1" r:id="rId1"/>
  </sheets>
  <definedNames>
    <definedName name="_xlnm.Print_Titles" localSheetId="0">'муниц.прогр. на 2015-2020гг'!$24:$27</definedName>
    <definedName name="_xlnm.Print_Area" localSheetId="0">'муниц.прогр. на 2015-2020гг'!$C$1:$AJ$202</definedName>
  </definedNames>
  <calcPr fullCalcOnLoad="1"/>
</workbook>
</file>

<file path=xl/sharedStrings.xml><?xml version="1.0" encoding="utf-8"?>
<sst xmlns="http://schemas.openxmlformats.org/spreadsheetml/2006/main" count="440" uniqueCount="216">
  <si>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ремонта здания детского филиала МУК «Ржевская ЦБС» за счет средств бюджета города Ржева в общем объёме средств выделенных для  МУК «Ржевская централизованная библиотечная система»»</t>
    </r>
  </si>
  <si>
    <r>
      <rPr>
        <b/>
        <sz val="11"/>
        <rFont val="Times New Roman"/>
        <family val="1"/>
      </rPr>
      <t>Мероприятие подпрограммы 2.003</t>
    </r>
    <r>
      <rPr>
        <sz val="11"/>
        <rFont val="Times New Roman"/>
        <family val="1"/>
      </rPr>
      <t xml:space="preserve"> «Проведение ремонта в казенном учреждении МУК Ржевская ЦБС» (местный бюджет)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</si>
  <si>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 казенного учреждения библиотечного типа по предпринимательской и иной приносящей доход деятельности»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</si>
  <si>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t>Мероприятие подпрограммы 1.002 «</t>
    </r>
    <r>
      <rPr>
        <sz val="11"/>
        <rFont val="Times New Roman"/>
        <family val="1"/>
      </rPr>
      <t xml:space="preserve">Обеспечение деятельности казенного учреждения культуры «Ржевская централизованная библиотечная система»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</si>
  <si>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</rPr>
      <t>Мероприятие подпрограммы 1.003</t>
    </r>
    <r>
      <rPr>
        <sz val="11"/>
        <rFont val="Times New Roman"/>
        <family val="1"/>
      </rPr>
      <t xml:space="preserve">  «Обеспечение деятельности казенного учреждения культуры «Ржевская централизованная библиотечная система» (в части расходов на текущее содержание и на укрепление МТБ)»
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</si>
  <si>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ремонтных работ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</si>
  <si>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Мероприятие подпрограммы 2.001 </t>
    </r>
    <r>
      <rPr>
        <sz val="11"/>
        <rFont val="Times New Roman"/>
        <family val="1"/>
      </rPr>
      <t xml:space="preserve">«Проведение противопожарных мероприятий в бюджетных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</si>
  <si>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</rPr>
      <t>Показатель мероприятия подпрограммы</t>
    </r>
    <r>
      <rPr>
        <sz val="11"/>
        <rFont val="Times New Roman"/>
        <family val="1"/>
      </rPr>
      <t xml:space="preserve">  «Доля расходов на проведение противопожарных мероприятий в бюджетных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</si>
  <si>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Мероприятие подпрограммы 2.002 </t>
    </r>
    <r>
      <rPr>
        <sz val="11"/>
        <rFont val="Times New Roman"/>
        <family val="1"/>
      </rPr>
      <t xml:space="preserve">«Проведение противопожарных мероприятий в казенных учреждениях культурно-досугового типа по отрасли культура (местный бюджет)» 
</t>
    </r>
  </si>
  <si>
    <r>
      <rPr>
        <b/>
        <sz val="11"/>
        <rFont val="Times New Roman"/>
        <family val="1"/>
      </rPr>
      <t>Показатель мероприятия подпрограммы</t>
    </r>
    <r>
      <rPr>
        <sz val="11"/>
        <rFont val="Times New Roman"/>
        <family val="1"/>
      </rPr>
      <t xml:space="preserve">  «Доля расходов на проведение противопожарных мероприятий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</si>
  <si>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ремонтных работ в казенных Муниципальных учреждениях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</si>
  <si>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организацию и проведение мероприятий, посвященных значимым событиям культуры и развитию культурного  сотрудничества в городе Ржеве Тверской области" 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</si>
  <si>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организацию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области"  за счет средств бюджета города Ржева в общем объёме средств выделенных на  организацию досуга населения»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</si>
  <si>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организацию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области" за счет средств бюджета города Ржева в общем объёме средств выделенных на  организацию досуга населения»  </t>
    </r>
  </si>
  <si>
    <r>
      <rPr>
        <b/>
        <sz val="11"/>
        <rFont val="Times New Roman"/>
        <family val="1"/>
      </rPr>
      <t>Мероприятие подпрограммы 1.002</t>
    </r>
    <r>
      <rPr>
        <sz val="11"/>
        <rFont val="Times New Roman"/>
        <family val="1"/>
      </rPr>
      <t xml:space="preserve"> «Предоставление общедоступного и бесплатного дополнительного образования детей в бюджетных учреждениях в области культуры (в части совершенствования  оплаты труда категорий работников, на которые не распространяются Указы Президента РФ)»</t>
    </r>
  </si>
  <si>
    <t>к постановлению Администрации города РжеваТверской области от  21.12.2015 № 1363</t>
  </si>
  <si>
    <r>
      <rPr>
        <b/>
        <sz val="11"/>
        <rFont val="Times New Roman"/>
        <family val="1"/>
      </rPr>
      <t xml:space="preserve">Мероприятие подпрограммы 2.004 </t>
    </r>
    <r>
      <rPr>
        <sz val="11"/>
        <rFont val="Times New Roman"/>
        <family val="1"/>
      </rPr>
      <t xml:space="preserve"> «Приобретение музыкальных инструментов и оборудования </t>
    </r>
    <r>
      <rPr>
        <sz val="11"/>
        <color indexed="10"/>
        <rFont val="Times New Roman"/>
        <family val="1"/>
      </rPr>
      <t>в</t>
    </r>
    <r>
      <rPr>
        <sz val="11"/>
        <rFont val="Times New Roman"/>
        <family val="1"/>
      </rPr>
      <t xml:space="preserve"> учреждения</t>
    </r>
    <r>
      <rPr>
        <sz val="11"/>
        <color indexed="10"/>
        <rFont val="Times New Roman"/>
        <family val="1"/>
      </rPr>
      <t>х</t>
    </r>
    <r>
      <rPr>
        <sz val="11"/>
        <rFont val="Times New Roman"/>
        <family val="1"/>
      </rPr>
      <t xml:space="preserve"> дополнительного образования по отрасли культура (местный бюджет)»</t>
    </r>
  </si>
  <si>
    <r>
      <rPr>
        <b/>
        <sz val="11"/>
        <color indexed="10"/>
        <rFont val="Times New Roman"/>
        <family val="1"/>
      </rPr>
      <t xml:space="preserve">Показатель мероприятия подпрограммы </t>
    </r>
    <r>
      <rPr>
        <sz val="11"/>
        <color indexed="10"/>
        <rFont val="Times New Roman"/>
        <family val="1"/>
      </rPr>
      <t xml:space="preserve"> «Доля расходов казенных учреждений культурно-досугового типа  по предпринимательской и иной приносящей доход деятельности за счет средств бюджета города Ржева в общем объёме средств выделенных на  муниципальные учреждения культурно-досугового типа»»</t>
    </r>
  </si>
  <si>
    <r>
      <rPr>
        <b/>
        <sz val="11"/>
        <rFont val="Times New Roman"/>
        <family val="1"/>
      </rPr>
      <t>Мероприятие подпрограммы 1.007</t>
    </r>
    <r>
      <rPr>
        <sz val="11"/>
        <rFont val="Times New Roman"/>
        <family val="1"/>
      </rPr>
      <t xml:space="preserve">  «Обеспечение деятельности казенных учреждений культурно-досугового типа (в части содержания  и укрепления МТБ)»</t>
    </r>
  </si>
  <si>
    <r>
      <rPr>
        <b/>
        <sz val="11"/>
        <color indexed="10"/>
        <rFont val="Times New Roman"/>
        <family val="1"/>
      </rPr>
      <t xml:space="preserve">Показатель мероприятия подпрограммы </t>
    </r>
    <r>
      <rPr>
        <sz val="11"/>
        <color indexed="10"/>
        <rFont val="Times New Roman"/>
        <family val="1"/>
      </rPr>
      <t xml:space="preserve"> «Доля расходов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</si>
  <si>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color indexed="10"/>
        <rFont val="Times New Roman"/>
        <family val="1"/>
      </rPr>
      <t xml:space="preserve">Показатель мероприятия подпрограммы </t>
    </r>
    <r>
      <rPr>
        <sz val="11"/>
        <color indexed="10"/>
        <rFont val="Times New Roman"/>
        <family val="1"/>
      </rPr>
      <t xml:space="preserve"> «Доля расходов на модернизацию материально -технической базы учреждений культуры муниципальных образований Тверской области, в том числе на приобретение специализированного транспорта (областной бюджет)» за счет средств областного бюджета в общем объёме средств выделенных на  муниципальные учреждения культурно-досугового типа»</t>
    </r>
  </si>
  <si>
    <r>
      <rPr>
        <b/>
        <sz val="11"/>
        <color indexed="10"/>
        <rFont val="Times New Roman"/>
        <family val="1"/>
      </rPr>
      <t>Мероприятие подпрограммы 1.004</t>
    </r>
    <r>
      <rPr>
        <sz val="11"/>
        <color indexed="10"/>
        <rFont val="Times New Roman"/>
        <family val="1"/>
      </rPr>
      <t xml:space="preserve">  «Обеспечение деятельности казенных учреждений библиотечного типа по предпринимательской и иной приносящей доход деятельности"</t>
    </r>
  </si>
  <si>
    <r>
      <rPr>
        <b/>
        <sz val="11"/>
        <color indexed="10"/>
        <rFont val="Times New Roman"/>
        <family val="1"/>
      </rPr>
      <t xml:space="preserve">Показатель мероприятия подпрограммы </t>
    </r>
    <r>
      <rPr>
        <sz val="11"/>
        <color indexed="10"/>
        <rFont val="Times New Roman"/>
        <family val="1"/>
      </rPr>
      <t xml:space="preserve"> «Доля расходов на комплектование библиотечных фондов библиотек муниципальных образований Тверской области (областной бюджет)» за счет средств областного бюджета в общем объёме средств выделенных для  МУК «Ржевская централизованная библиотечная система»»</t>
    </r>
  </si>
  <si>
    <r>
      <rPr>
        <b/>
        <sz val="10"/>
        <rFont val="Times New Roman"/>
        <family val="1"/>
      </rPr>
      <t xml:space="preserve">Мероприятие подпрограммы 2.006 </t>
    </r>
    <r>
      <rPr>
        <sz val="10"/>
        <rFont val="Times New Roman"/>
        <family val="1"/>
      </rPr>
      <t xml:space="preserve"> Расходы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</si>
  <si>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 в общем объёме средств выделенных для  МУК «Ржевская централизованная библиотечная система»»</t>
    </r>
  </si>
  <si>
    <r>
      <rPr>
        <b/>
        <sz val="11"/>
        <rFont val="Times New Roman"/>
        <family val="1"/>
      </rPr>
      <t>Мероприятие подпрограммы 2.005</t>
    </r>
    <r>
      <rPr>
        <sz val="11"/>
        <rFont val="Times New Roman"/>
        <family val="1"/>
      </rPr>
      <t xml:space="preserve"> Расходы на комплектование книжных фондов библиотек МО и государственных библиотек городов Москв</t>
    </r>
    <r>
      <rPr>
        <sz val="11"/>
        <color indexed="10"/>
        <rFont val="Times New Roman"/>
        <family val="1"/>
      </rPr>
      <t>ы</t>
    </r>
    <r>
      <rPr>
        <sz val="11"/>
        <rFont val="Times New Roman"/>
        <family val="1"/>
      </rPr>
      <t xml:space="preserve"> и Санкт- Петербурга (федеральный бюджет)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</si>
  <si>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комплектование книжных фондов библиотек МО и государственных библиотек городов Москв</t>
    </r>
    <r>
      <rPr>
        <sz val="11"/>
        <color indexed="10"/>
        <rFont val="Times New Roman"/>
        <family val="1"/>
      </rPr>
      <t xml:space="preserve">ы </t>
    </r>
    <r>
      <rPr>
        <sz val="11"/>
        <rFont val="Times New Roman"/>
        <family val="1"/>
      </rPr>
      <t>и Санкт- Петербурга (федеральный бюджет) за счет средств федерального бюджета в общем объёме средств выделенных для  МУК «Ржевская централизованная библиотечная система»»</t>
    </r>
  </si>
  <si>
    <r>
      <rPr>
        <b/>
        <sz val="11"/>
        <color indexed="10"/>
        <rFont val="Times New Roman"/>
        <family val="1"/>
      </rPr>
      <t xml:space="preserve">Показатель мероприятия подпрограммы </t>
    </r>
    <r>
      <rPr>
        <sz val="11"/>
        <color indexed="10"/>
        <rFont val="Times New Roman"/>
        <family val="1"/>
      </rPr>
      <t xml:space="preserve">  «Доля расходов на приобретение музыкальных инструментов для муниципальных детских школ искусств, музыкальных школ путем предоставления субсидий из областного бюджета»</t>
    </r>
  </si>
  <si>
    <r>
      <rPr>
        <b/>
        <sz val="11"/>
        <color indexed="10"/>
        <rFont val="Times New Roman"/>
        <family val="1"/>
      </rPr>
      <t xml:space="preserve">Показатель мероприятия подпрограммы </t>
    </r>
    <r>
      <rPr>
        <sz val="11"/>
        <color indexed="10"/>
        <rFont val="Times New Roman"/>
        <family val="1"/>
      </rPr>
      <t xml:space="preserve">  «Доля расходов 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 в общем объёме средств выделенных на  дополнительное образование детей в области культуры»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</si>
  <si>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«Предоставление общедоступного и бесплатного дополнительного образования детей  в бюджетных учреждениях в области культуры (в части совершенствования оплаты труда по категориям работников в соответствии с Указами Президента РФ)»</t>
    </r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</si>
  <si>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«Обеспечение деятельности бюджетных учреждений культурно-досугового типа  (в части совершенствования оплаты труда категориям работников в соответствии с Указами Президента РФ)» </t>
    </r>
  </si>
  <si>
    <t xml:space="preserve">Мероприятие подпрограммы 1.003 «Обеспечение деятельности казенных учреждений культурно-досугового типа (в части совершенствования оплаты труда категориям работников в соответствии с Указами Президента РФ)» </t>
  </si>
  <si>
    <t>Показатель мероприятия подпрограммы  «Доля расходов казенных учреждений культурно-досугового типа в  части совершенствования оплаты труда по категориям работников в соответствии с Указами Президента РФ»</t>
  </si>
  <si>
    <r>
      <rPr>
        <b/>
        <sz val="11"/>
        <rFont val="Times New Roman"/>
        <family val="1"/>
      </rPr>
      <t>Мероприятие подпрограммы 2.003</t>
    </r>
    <r>
      <rPr>
        <sz val="11"/>
        <rFont val="Times New Roman"/>
        <family val="1"/>
      </rPr>
      <t xml:space="preserve"> «Проведение ремонта в казенных учреждениях досугового типа по отрасли культура (местный бюджет)»</t>
    </r>
  </si>
  <si>
    <t xml:space="preserve">Подпрограмма 1 «Развитие дополнительного образования детей в области культуры города Ржева Тверской области"   </t>
  </si>
  <si>
    <r>
      <t xml:space="preserve">Мероприятие подпрограммы 1.005 </t>
    </r>
    <r>
      <rPr>
        <sz val="11"/>
        <rFont val="Times New Roman"/>
        <family val="1"/>
      </rPr>
      <t>«Обеспечение деятельности подведомственных учреждений (в части гашения кредиторской задолженности)»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</si>
  <si>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бюджетных учреждений культурно-досугового тип</t>
    </r>
    <r>
      <rPr>
        <sz val="11"/>
        <color indexed="10"/>
        <rFont val="Times New Roman"/>
        <family val="1"/>
      </rPr>
      <t>а</t>
    </r>
    <r>
      <rPr>
        <sz val="11"/>
        <rFont val="Times New Roman"/>
        <family val="1"/>
      </rPr>
      <t xml:space="preserve">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</si>
  <si>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color indexed="8"/>
        <rFont val="Times New Roman"/>
        <family val="1"/>
      </rPr>
      <t xml:space="preserve">Показатель мероприятия подпрограммы </t>
    </r>
    <r>
      <rPr>
        <sz val="11"/>
        <color indexed="8"/>
        <rFont val="Times New Roman"/>
        <family val="1"/>
      </rPr>
      <t xml:space="preserve"> «Доля расходов казенных учреждений культурно-досугового тип</t>
    </r>
    <r>
      <rPr>
        <sz val="11"/>
        <color indexed="10"/>
        <rFont val="Times New Roman"/>
        <family val="1"/>
      </rPr>
      <t>а</t>
    </r>
    <r>
      <rPr>
        <sz val="11"/>
        <color indexed="8"/>
        <rFont val="Times New Roman"/>
        <family val="1"/>
      </rPr>
      <t xml:space="preserve">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</si>
  <si>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</rPr>
      <t>Мероприятие подпрограммы 1.008</t>
    </r>
    <r>
      <rPr>
        <sz val="11"/>
        <rFont val="Times New Roman"/>
        <family val="1"/>
      </rPr>
      <t xml:space="preserve">  «Обеспечение деятельности бюджетных учреждений культурно-досугового типа (в части укрепления материально-технической базы)»</t>
    </r>
  </si>
  <si>
    <r>
      <t xml:space="preserve">Мероприятие подпрограммы 1.009 </t>
    </r>
    <r>
      <rPr>
        <sz val="11"/>
        <rFont val="Times New Roman"/>
        <family val="1"/>
      </rPr>
      <t xml:space="preserve">«Обеспечение деятельности подведомственных  учреждений (в части гашения кредиторской задолженности)"  </t>
    </r>
  </si>
  <si>
    <r>
      <t xml:space="preserve">Мероприятие подпрограммы 1.010 </t>
    </r>
    <r>
      <rPr>
        <sz val="11"/>
        <rFont val="Times New Roman"/>
        <family val="1"/>
      </rPr>
      <t>«Обеспечение деятельности подведомственных  учреждений (в части гашения кредиторской задолженности)»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</si>
  <si>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</si>
  <si>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«Иные выплаты персоналу государственных (муниципальных) органов, за исключением фонда оплаты труда»
</t>
    </r>
  </si>
  <si>
    <t>3. Обеспечение деятельности подведомственных учреждений (в части гашения кредиторской задолженности)</t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</si>
  <si>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мероприятий</t>
    </r>
    <r>
      <rPr>
        <sz val="11"/>
        <rFont val="Times New Roman"/>
        <family val="1"/>
      </rPr>
      <t xml:space="preserve"> выставочной деятельности и художественных конкурсов за счет средств бюджета города Ржева в общем объёме средств выделенных на  организацию досуга населения»</t>
    </r>
  </si>
  <si>
    <r>
      <t xml:space="preserve">Показатель мероприятия подпрограммы  </t>
    </r>
    <r>
      <rPr>
        <sz val="11"/>
        <rFont val="Times New Roman"/>
        <family val="1"/>
      </rPr>
      <t xml:space="preserve">«Доля расходов учреждения «Ржевская централизованная библиотечная система» в  части совершенствования оплаты труда по категориям работников на которые не распространяются  Указы Президента РФ </t>
    </r>
  </si>
  <si>
    <r>
      <rPr>
        <b/>
        <sz val="11"/>
        <rFont val="Times New Roman"/>
        <family val="1"/>
      </rPr>
      <t>Мероприятие подпрограммы 1.005</t>
    </r>
    <r>
      <rPr>
        <sz val="11"/>
        <rFont val="Times New Roman"/>
        <family val="1"/>
      </rPr>
      <t xml:space="preserve">«Противопожарные мероприятия казенного учреждения МУК «Ржевская ЦБС»»
</t>
    </r>
  </si>
  <si>
    <r>
      <t xml:space="preserve">Мероприятие подпрограммы 1.006 </t>
    </r>
    <r>
      <rPr>
        <sz val="11"/>
        <rFont val="Times New Roman"/>
        <family val="1"/>
      </rPr>
      <t>«Обеспечение деятельности подведомственных учреждений (в части гашения кредиторской задолженности)»</t>
    </r>
  </si>
  <si>
    <r>
      <rPr>
        <b/>
        <sz val="11"/>
        <rFont val="Times New Roman"/>
        <family val="1"/>
      </rPr>
      <t>Административное мероприятие 3.007</t>
    </r>
    <r>
      <rPr>
        <sz val="11"/>
        <rFont val="Times New Roman"/>
        <family val="1"/>
      </rPr>
      <t xml:space="preserve">  «Сопровождение и информационное наполнение раздела «Культура» официального сайта </t>
    </r>
    <r>
      <rPr>
        <sz val="11"/>
        <color indexed="10"/>
        <rFont val="Times New Roman"/>
        <family val="1"/>
      </rPr>
      <t>А</t>
    </r>
    <r>
      <rPr>
        <sz val="11"/>
        <rFont val="Times New Roman"/>
        <family val="1"/>
      </rPr>
      <t xml:space="preserve">дминистрации города Ржева Тверской области»
</t>
    </r>
  </si>
  <si>
    <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ремонтных работ  в  учреждениях дополнительного образования Тверской области за счет средств бюджета города Ржева в общем объёме средств выделенных на учреждения дополнительного образования»</t>
    </r>
  </si>
  <si>
    <r>
      <t xml:space="preserve">Показатель мероприятия подпрограммы </t>
    </r>
    <r>
      <rPr>
        <sz val="11"/>
        <rFont val="Times New Roman"/>
        <family val="1"/>
      </rPr>
      <t xml:space="preserve">«Доля расходов на проведение противопожарных мероприятий в учреждениях дополнительного образования  в общем объёме средств выделенных на учреждения дополнительного образования»
</t>
    </r>
  </si>
  <si>
    <t>Принятые обозначения и сокращения:</t>
  </si>
  <si>
    <t xml:space="preserve">Коды бюджетной классификации </t>
  </si>
  <si>
    <t>Единица  измерения</t>
  </si>
  <si>
    <t>-</t>
  </si>
  <si>
    <t>единиц</t>
  </si>
  <si>
    <t>человек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</si>
  <si>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</si>
  <si>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</si>
  <si>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</si>
  <si>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</si>
  <si>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</si>
  <si>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</si>
  <si>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</si>
  <si>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</si>
  <si>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</si>
  <si>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</si>
  <si>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 xml:space="preserve">Номер показателя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</si>
  <si>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</si>
  <si>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</si>
  <si>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</si>
  <si>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</si>
  <si>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>1.Программа - муниципальная программа города Ржева Тверской области</t>
  </si>
  <si>
    <t>2. Подпрограмма  - подпрограмма муниципальной программы города Ржева Тверской области.</t>
  </si>
  <si>
    <t>проценты</t>
  </si>
  <si>
    <t>тыс. руб.</t>
  </si>
  <si>
    <t>тыс.экз.</t>
  </si>
  <si>
    <t>экз.</t>
  </si>
  <si>
    <t>Направление расходов</t>
  </si>
  <si>
    <t>Главный администратор муниципальной программы города Ржева Тверской области - Отдел культуры администрации города Ржева Тверской области</t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</si>
  <si>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Количество служащих централизованной бухгалтерии</t>
    </r>
  </si>
  <si>
    <r>
      <rPr>
        <b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 xml:space="preserve"> Количество работников, осуществляющих профессиональную деятельность по профессиям рабочих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</si>
  <si>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Количество муниципальных служащих</t>
    </r>
  </si>
  <si>
    <r>
      <rPr>
        <b/>
        <sz val="11"/>
        <rFont val="Times New Roman"/>
        <family val="1"/>
      </rPr>
      <t xml:space="preserve">Показатель 2 </t>
    </r>
    <r>
      <rPr>
        <sz val="11"/>
        <rFont val="Times New Roman"/>
        <family val="1"/>
      </rPr>
      <t xml:space="preserve"> Количество работников не являющихся муниципальными служащими</t>
    </r>
  </si>
  <si>
    <t>тыс.рубей</t>
  </si>
  <si>
    <t>тыс.рублей</t>
  </si>
  <si>
    <r>
      <rPr>
        <b/>
        <sz val="11"/>
        <rFont val="Times New Roman"/>
        <family val="1"/>
      </rPr>
      <t>Показатель цели программы 2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учреждениями культуры в городе Ржеве Тверской области</t>
    </r>
  </si>
  <si>
    <r>
      <rPr>
        <b/>
        <sz val="11"/>
        <rFont val="Times New Roman"/>
        <family val="1"/>
      </rPr>
      <t>Показатель цели программы 3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Муниципальным учреждением культуры «Ржевская централизованная  библиотечная система»
</t>
    </r>
  </si>
  <si>
    <t>Задача подпрограммы 1.  «Совершенствование механизмов управления системой учреждений культурно-досугового типа города Ржева Тверской области в режиме развития и функционирования»</t>
  </si>
  <si>
    <t xml:space="preserve">Задача подпрограммы 1. «Совершенствование механизмов управления муниципального учреждения культуры «Ржевская централизованная  библиотечная система» в режиме развития и функционирования»  </t>
  </si>
  <si>
    <t>Задача подпрограммы  2. «Сохранение и развитие самодеятельного и народного творчества в городе Ржеве Тверской области»</t>
  </si>
  <si>
    <r>
      <t xml:space="preserve">Показатель задачи подпрограммы 3  </t>
    </r>
    <r>
      <rPr>
        <sz val="11"/>
        <rFont val="Times New Roman"/>
        <family val="1"/>
      </rPr>
      <t>Анализ загрузки каждой единицы, выявление резервов по загрузке</t>
    </r>
  </si>
  <si>
    <r>
      <rPr>
        <b/>
        <sz val="11"/>
        <rFont val="Times New Roman"/>
        <family val="1"/>
      </rPr>
      <t xml:space="preserve">Показатель задачи подпрограммы 4 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</si>
  <si>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>Показатель задачи подпрограммы 5</t>
    </r>
    <r>
      <rPr>
        <sz val="11"/>
        <rFont val="Times New Roman"/>
        <family val="1"/>
      </rPr>
      <t xml:space="preserve"> 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</si>
  <si>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</rPr>
      <t xml:space="preserve">Показатель задачи подпрограммы 6 </t>
    </r>
    <r>
      <rPr>
        <sz val="11"/>
        <rFont val="Times New Roman"/>
        <family val="1"/>
      </rPr>
      <t>Анализ наполняемости классов и секций, учебной нагрузки на одного работника, оценка возможности объединения одноплановых занятий близких возрастных групп</t>
    </r>
  </si>
  <si>
    <r>
      <rPr>
        <b/>
        <sz val="11"/>
        <rFont val="Times New Roman"/>
        <family val="1"/>
      </rPr>
      <t xml:space="preserve">Показатель задачи подпрограммы 1 </t>
    </r>
    <r>
      <rPr>
        <sz val="11"/>
        <rFont val="Times New Roman"/>
        <family val="1"/>
      </rPr>
      <t xml:space="preserve"> Процент методического обеспечения образовательного процесса в муниципальных учреждениях дополнительного образования детей в области культуры современным требованиям при  ведении образовательного процесса
 </t>
    </r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</si>
  <si>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 Доля Муниципальных образовательных учреждений дополнительного образования детей в области культуры, пополняющих фонд учреждения музыкальными инструментами</t>
    </r>
  </si>
  <si>
    <r>
      <rPr>
        <b/>
        <sz val="11"/>
        <rFont val="Times New Roman"/>
        <family val="1"/>
      </rPr>
      <t xml:space="preserve">Показатель задачи подпрограммы 3 </t>
    </r>
    <r>
      <rPr>
        <sz val="11"/>
        <rFont val="Times New Roman"/>
        <family val="1"/>
      </rPr>
      <t xml:space="preserve"> Доля педагогических работников учреждений дополнительного образования детей в области культуры города Ржева Тверской области, имеющих 1 и высшую квалификационную категорию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</si>
  <si>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Процент обеспеченности Муниципальных учреждений культурно-досугового типа города Ржева Тверской области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</si>
  <si>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</rPr>
      <t xml:space="preserve">Показатель задачи подпрограммы 3 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</si>
  <si>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 xml:space="preserve">Показатель задачи подпрограммы 4 </t>
    </r>
    <r>
      <rPr>
        <sz val="11"/>
        <rFont val="Times New Roman"/>
        <family val="1"/>
      </rPr>
      <t>Анализ совместителей, выявление случаев получения заработной платы одним сотрудником в нескольких муниципальных учреждениях за выполнение схожих функций</t>
    </r>
  </si>
  <si>
    <r>
      <rPr>
        <b/>
        <sz val="11"/>
        <rFont val="Times New Roman"/>
        <family val="1"/>
      </rPr>
      <t xml:space="preserve">Показатель задачи подпрограммы 5 </t>
    </r>
    <r>
      <rPr>
        <sz val="11"/>
        <rFont val="Times New Roman"/>
        <family val="1"/>
      </rPr>
      <t xml:space="preserve"> Анализ возможностей по расширению оказания платных услуг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</si>
  <si>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Доля учреждений культурно-досугового типа города Ржева Тверской области, полностью отвечающих правилам пожарной безопасности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</si>
  <si>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>Доля учреждений культуры города Ржева Тверской области, требующих проведения ремонтных работ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</si>
  <si>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Доля Муниципальных учреждений культуры, пополняющих фонд учреждения современным оборудованием</t>
    </r>
  </si>
  <si>
    <r>
      <rPr>
        <b/>
        <sz val="11"/>
        <rFont val="Times New Roman"/>
        <family val="1"/>
      </rPr>
      <t>Показатель задачи подпрограммы  1</t>
    </r>
    <r>
      <rPr>
        <sz val="11"/>
        <rFont val="Times New Roman"/>
        <family val="1"/>
      </rPr>
      <t xml:space="preserve">  Процент обеспеченности Муниципального учреждения культуры «Ржевская централизованная  библиотечная система» в соответствии с нормативами, необходимыми для качественного оказания муниципальных услуг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</si>
  <si>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>Доля сотрудников муниципального учреждения культуры «Ржевская централизованная  библиотечная система»,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</si>
  <si>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</rPr>
      <t xml:space="preserve">Показатель задачи подпрограммы 3 </t>
    </r>
    <r>
      <rPr>
        <sz val="11"/>
        <rFont val="Times New Roman"/>
        <family val="1"/>
      </rPr>
      <t>Установление типовых нормативов штатной численности муниципального учреждения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</si>
  <si>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</si>
  <si>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Количество посетителей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</si>
  <si>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Количество экземпляров библиотечного фонда</t>
    </r>
  </si>
  <si>
    <r>
      <rPr>
        <b/>
        <sz val="11"/>
        <rFont val="Times New Roman"/>
        <family val="1"/>
      </rPr>
      <t>Показатель задачи подпрограммы 4</t>
    </r>
    <r>
      <rPr>
        <sz val="11"/>
        <rFont val="Times New Roman"/>
        <family val="1"/>
      </rPr>
      <t xml:space="preserve">  Средняя книгообеспеченность (количество изданий в библиотеках на количество читателей)</t>
    </r>
  </si>
  <si>
    <r>
      <rPr>
        <b/>
        <sz val="11"/>
        <rFont val="Times New Roman"/>
        <family val="1"/>
      </rPr>
      <t>Показатель задачи подпрограммы 5</t>
    </r>
    <r>
      <rPr>
        <sz val="11"/>
        <rFont val="Times New Roman"/>
        <family val="1"/>
      </rPr>
      <t xml:space="preserve">  Количество поступлений новых изданий (книг и периодических изданий) на 1000 жителей</t>
    </r>
  </si>
  <si>
    <r>
      <rPr>
        <b/>
        <sz val="11"/>
        <rFont val="Times New Roman"/>
        <family val="1"/>
      </rPr>
      <t>Показатель задачи подпрограммы 6</t>
    </r>
    <r>
      <rPr>
        <sz val="11"/>
        <rFont val="Times New Roman"/>
        <family val="1"/>
      </rPr>
      <t xml:space="preserve">  Количество специалистов сферы культуры, прошедших повышение квалификации
</t>
    </r>
  </si>
  <si>
    <r>
      <rPr>
        <b/>
        <sz val="11"/>
        <rFont val="Times New Roman"/>
        <family val="1"/>
      </rPr>
      <t>Показатель задачи подпрограммы 7</t>
    </r>
    <r>
      <rPr>
        <sz val="11"/>
        <rFont val="Times New Roman"/>
        <family val="1"/>
      </rPr>
      <t xml:space="preserve"> Доля учреждений культуры города Ржева Тверской области, расположенных в зданиях - объектах культурно исторического наследия – соответствующих нормам санитарной и противопожарной безопасности, требующих проведения ремонтных работ</t>
    </r>
  </si>
  <si>
    <r>
      <rPr>
        <b/>
        <sz val="11"/>
        <rFont val="Times New Roman"/>
        <family val="1"/>
      </rPr>
      <t xml:space="preserve">Показатель задачи подпрограммы 1 </t>
    </r>
    <r>
      <rPr>
        <sz val="11"/>
        <rFont val="Times New Roman"/>
        <family val="1"/>
      </rPr>
      <t xml:space="preserve"> Количество мероприятий, проводимых МУК «Ржевский Выставочный  зал»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</si>
  <si>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Количество посещений  МУК «Ржевский Выставочный  зал»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</si>
  <si>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 Количество культурно-массовых мероприятий, проводимых в учреждениях культуры в г.Ржеве Тверской области                                                                                  </t>
    </r>
  </si>
  <si>
    <r>
      <rPr>
        <b/>
        <sz val="11"/>
        <rFont val="Times New Roman"/>
        <family val="1"/>
      </rPr>
      <t xml:space="preserve">Показатель задачи подпрограммы 2 </t>
    </r>
    <r>
      <rPr>
        <sz val="11"/>
        <rFont val="Times New Roman"/>
        <family val="1"/>
      </rPr>
      <t xml:space="preserve">  Количество посетителей культурно-массовых мероприятий, проводимых в учреждениях культуры в г.Ржеве Тверской области                                                                                 </t>
    </r>
  </si>
  <si>
    <r>
      <rPr>
        <b/>
        <sz val="11"/>
        <rFont val="Times New Roman"/>
        <family val="1"/>
      </rPr>
      <t>Показатель задачи подпрограммы 3</t>
    </r>
    <r>
      <rPr>
        <sz val="11"/>
        <rFont val="Times New Roman"/>
        <family val="1"/>
      </rPr>
      <t xml:space="preserve">   Количество 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</si>
  <si>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</rPr>
      <t>Показатель задачи подпрограммы 4</t>
    </r>
    <r>
      <rPr>
        <sz val="11"/>
        <rFont val="Times New Roman"/>
        <family val="1"/>
      </rPr>
      <t xml:space="preserve"> Количество участников любительских формирований самодеятельного народного творчества в учреждениях культурно-досугового типа</t>
    </r>
  </si>
  <si>
    <r>
      <rPr>
        <b/>
        <sz val="11"/>
        <rFont val="Times New Roman"/>
        <family val="1"/>
      </rPr>
      <t xml:space="preserve">Показатель задачи подпрограммы 5 </t>
    </r>
    <r>
      <rPr>
        <sz val="11"/>
        <rFont val="Times New Roman"/>
        <family val="1"/>
      </rPr>
      <t xml:space="preserve"> Доля Лауреатов  и дипломантов фестивалей, выставок и конкурсов  различного уровня                                                                           </t>
    </r>
  </si>
  <si>
    <r>
      <rPr>
        <b/>
        <sz val="11"/>
        <rFont val="Times New Roman"/>
        <family val="1"/>
      </rPr>
      <t>Административное мероприятие 2.001</t>
    </r>
    <r>
      <rPr>
        <sz val="11"/>
        <rFont val="Times New Roman"/>
        <family val="1"/>
      </rPr>
      <t xml:space="preserve">  «Организация и проведение общегородских культурно-массовых мероприятий в городе Ржеве Тверской области» 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</si>
  <si>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«Процент удовлетворенности населения  и гостей города Ржева, проводимыми общегородскими мероприятиями»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</si>
  <si>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разработанных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</si>
  <si>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проведенных совещаний директоров учреждений культуры города Ржева Тверской области»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</si>
  <si>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направленных в Комитет по делам культуры Тверской области заявок для участия в Областной программе софинансирования»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</si>
  <si>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 Комитетом  по делам культуры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</si>
  <si>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</si>
  <si>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
соглашений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</t>
    </r>
  </si>
  <si>
    <t>посещений</t>
  </si>
  <si>
    <t>Задача подпрограммы  1.  «Сохранение и развитие выставочного дела в городе Ржеве Тверской области»</t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</si>
  <si>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Доля сотрудников муниципальных учреждений культурно-досугового типа,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</si>
  <si>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</rPr>
      <t xml:space="preserve">Показатель административного мероприятия </t>
    </r>
    <r>
      <rPr>
        <sz val="11"/>
        <rFont val="Times New Roman"/>
        <family val="1"/>
      </rPr>
      <t>«Процент удовлетворенности участников и посетителей мероприятий, проводимых в МУК «Ржевский Выставочный  зал»»</t>
    </r>
  </si>
  <si>
    <r>
      <rPr>
        <b/>
        <sz val="11"/>
        <rFont val="Times New Roman"/>
        <family val="1"/>
      </rPr>
      <t>Цель программы 1</t>
    </r>
    <r>
      <rPr>
        <sz val="11"/>
        <rFont val="Times New Roman"/>
        <family val="1"/>
      </rPr>
      <t xml:space="preserve"> «Создание условий для повышения качества и разнообразия услуг, предоставляемых в сфере культуры и искусства, развития творческих способностей и обеспечение равного доступа жителей города Ржева Тверской области к культурным ценностям, знаниям и информации, участие их в культурной жизни, удовлетворение  потребностей в развитии и реализации культурного и духовного потенциала города Ржева Тверской области»                                                                                        </t>
    </r>
  </si>
  <si>
    <t>1. Централизованная бухгалтерия</t>
  </si>
  <si>
    <r>
      <rPr>
        <b/>
        <sz val="11"/>
        <rFont val="Times New Roman"/>
        <family val="1"/>
      </rPr>
      <t>Административное мероприятие 1.001</t>
    </r>
    <r>
      <rPr>
        <sz val="11"/>
        <rFont val="Times New Roman"/>
        <family val="1"/>
      </rPr>
      <t xml:space="preserve">  «Организация и проведение мероприятий, в рамках общегородских мероприятий в городе Ржеве» </t>
    </r>
  </si>
  <si>
    <t>(да/нет)</t>
  </si>
  <si>
    <t>да</t>
  </si>
  <si>
    <t>да/нет</t>
  </si>
  <si>
    <r>
      <rPr>
        <b/>
        <sz val="11"/>
        <rFont val="Times New Roman"/>
        <family val="1"/>
      </rPr>
      <t>Показатель административного мероприятия 1</t>
    </r>
    <r>
      <rPr>
        <sz val="11"/>
        <rFont val="Times New Roman"/>
        <family val="1"/>
      </rPr>
      <t xml:space="preserve"> «Количество проверок учреждений дополнительного образования детей в области культуры города Ржева Тверской области»</t>
    </r>
  </si>
  <si>
    <r>
      <rPr>
        <b/>
        <sz val="11"/>
        <rFont val="Times New Roman"/>
        <family val="1"/>
      </rPr>
      <t>Мероприятие подпрограммы 1.004</t>
    </r>
    <r>
      <rPr>
        <sz val="11"/>
        <rFont val="Times New Roman"/>
        <family val="1"/>
      </rPr>
      <t xml:space="preserve"> «Обеспечение деятельности казенных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</si>
  <si>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t>Задача подпрограммы 2. «Укрепление и развитие материально-технической базы учреждений культурно-досугового типа в городе Ржеве Тверской области»</t>
  </si>
  <si>
    <r>
      <rPr>
        <b/>
        <sz val="11"/>
        <rFont val="Times New Roman"/>
        <family val="1"/>
      </rPr>
      <t>Мероприятие подпрограммы 1.001</t>
    </r>
    <r>
      <rPr>
        <sz val="11"/>
        <rFont val="Times New Roman"/>
        <family val="1"/>
      </rPr>
      <t xml:space="preserve"> «Обеспечение деятельности казенного учреждения «Ржевская централизованная библиотечная система» (в части совершенствования оплаты труда по категориям работников в соответствии с Указами Президента РФ)» </t>
    </r>
  </si>
  <si>
    <r>
      <rPr>
        <b/>
        <sz val="11"/>
        <rFont val="Times New Roman"/>
        <family val="1"/>
      </rPr>
      <t>Административное мероприятие подпрограммы 2.001</t>
    </r>
    <r>
      <rPr>
        <sz val="11"/>
        <rFont val="Times New Roman"/>
        <family val="1"/>
      </rPr>
      <t xml:space="preserve"> «Осуществление учредителем контроля за выполнением стандарта муниципальной услуги»</t>
    </r>
  </si>
  <si>
    <r>
      <rPr>
        <b/>
        <sz val="11"/>
        <rFont val="Times New Roman"/>
        <family val="1"/>
      </rPr>
      <t>Мероприятие 1.002</t>
    </r>
    <r>
      <rPr>
        <sz val="11"/>
        <rFont val="Times New Roman"/>
        <family val="1"/>
      </rPr>
      <t xml:space="preserve">  «Прочая закупка товаров, работ и услуг для обеспечения государственных (муниципальных) нужд»</t>
    </r>
  </si>
  <si>
    <r>
      <rPr>
        <b/>
        <sz val="11"/>
        <rFont val="Times New Roman"/>
        <family val="1"/>
      </rPr>
      <t>Мероприятие 1.003</t>
    </r>
    <r>
      <rPr>
        <sz val="11"/>
        <rFont val="Times New Roman"/>
        <family val="1"/>
      </rPr>
      <t xml:space="preserve">   «Уплата налога на имущество организаций и земельного налога»
</t>
    </r>
  </si>
  <si>
    <r>
      <rPr>
        <b/>
        <sz val="11"/>
        <rFont val="Times New Roman"/>
        <family val="1"/>
      </rPr>
      <t>Мероприятие 1.004</t>
    </r>
    <r>
      <rPr>
        <sz val="11"/>
        <rFont val="Times New Roman"/>
        <family val="1"/>
      </rPr>
      <t xml:space="preserve">   «Уплата прочих налогов, сборов и иных платежей»
</t>
    </r>
  </si>
  <si>
    <t>3. Административные мероприятия</t>
  </si>
  <si>
    <r>
      <t>Мероприятие подпрограммы 1.002  «</t>
    </r>
    <r>
      <rPr>
        <sz val="11"/>
        <rFont val="Times New Roman"/>
        <family val="1"/>
      </rPr>
      <t xml:space="preserve">Обеспечение деятельности бюджетных учреждений культурно-досугового типа (в части совершенствования оплаты труда категорий работников, на которые не распространяются Указы Президента РФ)» </t>
    </r>
  </si>
  <si>
    <r>
      <rPr>
        <b/>
        <sz val="11"/>
        <rFont val="Times New Roman"/>
        <family val="1"/>
      </rPr>
      <t>Административное мероприятие 1.002</t>
    </r>
    <r>
      <rPr>
        <sz val="11"/>
        <rFont val="Times New Roman"/>
        <family val="1"/>
      </rPr>
      <t xml:space="preserve">  «Выставочное дело в городе Ржеве Тверской области» (организация выставочной деятельности и художественных конкурсов)»</t>
    </r>
  </si>
  <si>
    <r>
      <rPr>
        <b/>
        <sz val="11"/>
        <rFont val="Times New Roman"/>
        <family val="1"/>
      </rPr>
      <t>Мероприятие  1.001</t>
    </r>
    <r>
      <rPr>
        <sz val="11"/>
        <rFont val="Times New Roman"/>
        <family val="1"/>
      </rPr>
      <t xml:space="preserve">  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</si>
  <si>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укрепление материально-технической базы бюджетных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</si>
  <si>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казенных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</si>
  <si>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казенных Муниципальных учреждений культурно-досугового типа за счет средств бюджета города Ржева в общем объёме средств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</si>
  <si>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бюджетных  муниципальных учреждений культурно-досугового типа, имеющих просроченную кредиторскую задолженность»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</si>
  <si>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услуги,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</si>
  <si>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противопожарных мероприятий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</si>
  <si>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обновление библиотечного фонда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</si>
  <si>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rPr>
        <b/>
        <sz val="11"/>
        <rFont val="Times New Roman"/>
        <family val="1"/>
      </rPr>
      <t>Административное мероприятие 3.002</t>
    </r>
    <r>
      <rPr>
        <sz val="11"/>
        <rFont val="Times New Roman"/>
        <family val="1"/>
      </rPr>
      <t xml:space="preserve">  «Организация и проведение совещаний директоров учреждений культуры города Ржева Тверской области»
</t>
    </r>
  </si>
  <si>
    <r>
      <rPr>
        <b/>
        <sz val="11"/>
        <rFont val="Times New Roman"/>
        <family val="1"/>
      </rPr>
      <t>Административное мероприятие 3.001</t>
    </r>
    <r>
      <rPr>
        <sz val="11"/>
        <rFont val="Times New Roman"/>
        <family val="1"/>
      </rPr>
      <t xml:space="preserve">  «Разработка проектов нормативных правовых актов  города Ржева Тверской области по вопросам, относящимся к сфере ведения Отдела культуры администрации города Ржева Тверской области»
</t>
    </r>
  </si>
  <si>
    <r>
      <rPr>
        <b/>
        <sz val="11"/>
        <rFont val="Times New Roman"/>
        <family val="1"/>
      </rPr>
      <t>Административное мероприятие 3.003</t>
    </r>
    <r>
      <rPr>
        <sz val="11"/>
        <rFont val="Times New Roman"/>
        <family val="1"/>
      </rPr>
      <t xml:space="preserve">  «Подготовка и направление в Комитет по делам культуры Тверской области заявок для участия в Областной программе софинансирования»
</t>
    </r>
  </si>
  <si>
    <r>
      <rPr>
        <b/>
        <sz val="11"/>
        <rFont val="Times New Roman"/>
        <family val="1"/>
      </rPr>
      <t>Административное мероприятие 3.004</t>
    </r>
    <r>
      <rPr>
        <sz val="11"/>
        <rFont val="Times New Roman"/>
        <family val="1"/>
      </rPr>
      <t xml:space="preserve">  «Взаимодействие с  Комитетом  по делам культуры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</si>
  <si>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</rPr>
      <t>Административное мероприятие 3.005</t>
    </r>
    <r>
      <rPr>
        <sz val="11"/>
        <rFont val="Times New Roman"/>
        <family val="1"/>
      </rPr>
      <t xml:space="preserve">  «Взаимодействие  с органами местного самоуправления сферы культуры муниципальных образований  Тверской области по вопросам реализации совместных проектов в сфере культуры»
</t>
    </r>
  </si>
  <si>
    <r>
      <rPr>
        <b/>
        <sz val="11"/>
        <rFont val="Times New Roman"/>
        <family val="1"/>
      </rPr>
      <t>Административное мероприятие 3.006</t>
    </r>
    <r>
      <rPr>
        <sz val="11"/>
        <rFont val="Times New Roman"/>
        <family val="1"/>
      </rPr>
      <t xml:space="preserve">  «Взаимодействие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города Ржева Тверской области, совершенствования антинаркотической пропаганды, популяризация здорового образа жизни»
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</si>
  <si>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учреждения дополнительного образования детей направленная на укрепление материально-технической базы и иными расходами на предоставление образовательной услуги за счет средств бюджета города Ржева в общем объёме средств на  дополнительное образование детей в области культуры»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</si>
  <si>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«Количество муниципальных учреждений дополнительного образования детей в области культуры, имеющих просроченную кредиторскую задолженность»</t>
    </r>
  </si>
  <si>
    <r>
      <rPr>
        <b/>
        <sz val="11"/>
        <rFont val="Times New Roman"/>
        <family val="1"/>
      </rPr>
      <t>Мероприятие подпрограммы 1.006</t>
    </r>
    <r>
      <rPr>
        <sz val="11"/>
        <rFont val="Times New Roman"/>
        <family val="1"/>
      </rPr>
      <t xml:space="preserve"> «Обеспечение деятельности бюджетных учреждений культурно-досугового типа (в части расходов на текущее содержание)»</t>
    </r>
  </si>
  <si>
    <t>По решению думы от</t>
  </si>
  <si>
    <t xml:space="preserve">Подпрограмма 3  «Организация библиотечного обслуживания населения города Ржева Тверской области» </t>
  </si>
  <si>
    <t>Характеристика Муниципальной  программы города Ржева Тверской области</t>
  </si>
  <si>
    <r>
      <rPr>
        <b/>
        <sz val="11"/>
        <rFont val="Times New Roman"/>
        <family val="1"/>
      </rPr>
      <t>Мероприятие подпрограммы 2.002</t>
    </r>
    <r>
      <rPr>
        <sz val="11"/>
        <rFont val="Times New Roman"/>
        <family val="1"/>
      </rPr>
      <t xml:space="preserve">  «Организация  и проведение мероприятий, посвященных значимым событиям культуры и развитию культурного  сотрудничества в городе Ржеве Тверской области" 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</si>
  <si>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 «Доля расходов на приобретение оборудования и музыкальных инструментов за счет средств бюджета города Ржева в общем объёме средств выделенных на дополнительное образование детей в области культуры»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</si>
  <si>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в части погашения кредиторской задолженности по оплате труда и начислениям на выплаты по оплате труда за счет средств бюджета города Ржева в общем объёме средств выделенных на  МУК «Ржевская централизованная библиотечная система»»</t>
    </r>
  </si>
  <si>
    <r>
      <t>Мероприятие 1.007 «</t>
    </r>
    <r>
      <rPr>
        <sz val="11"/>
        <rFont val="Times New Roman"/>
        <family val="1"/>
      </rPr>
      <t>Гашение кредиторской задолженности»</t>
    </r>
  </si>
  <si>
    <t xml:space="preserve">Программа «Развитие культуры города Ржева Тверской области»  на 2014 – 2019 годы
</t>
  </si>
  <si>
    <r>
      <rPr>
        <b/>
        <sz val="11"/>
        <rFont val="Times New Roman"/>
        <family val="1"/>
      </rPr>
      <t>Показатель цели программы 1</t>
    </r>
    <r>
      <rPr>
        <sz val="11"/>
        <rFont val="Times New Roman"/>
        <family val="1"/>
      </rPr>
      <t xml:space="preserve">   Уровень удовлетворенности населения качеством услуг, предоставляемых учреждениями дополнительного образования  в области культуры в городе Ржеве Тверской области
</t>
    </r>
  </si>
  <si>
    <t>Задача подпрограммы 1. «Совершенствование механизмов управления системой образовательных учреждений дополнительного образования детей в сфере культуры города Ржева Тверской области»</t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</si>
  <si>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за счет средств бюджета города Ржева в общем объёме средств выделенных на  дополнительное образование  в области культуры»</t>
    </r>
  </si>
  <si>
    <r>
      <rPr>
        <b/>
        <sz val="11"/>
        <rFont val="Times New Roman"/>
        <family val="1"/>
      </rPr>
      <t>Мероприятие подпрограммы 1.004</t>
    </r>
    <r>
      <rPr>
        <sz val="11"/>
        <rFont val="Times New Roman"/>
        <family val="1"/>
      </rPr>
      <t xml:space="preserve">   «Предоставление общедоступного и бесплатного дополнительного образования в бюджетных учреждениях в области культуры (в части укрепления материально-технической базы)»
</t>
    </r>
  </si>
  <si>
    <t>Задача подпрограммы 2. Укрепление и развитие материально-технической базы учреждений дополнительного образования  в области культуры</t>
  </si>
  <si>
    <t>Подпрограмма 2  «Улучшение условий организации досуга и обеспечение жителей города Ржева Тверской области услугами организаций культуры"</t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</si>
  <si>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создание условий предоставления муниципальной услуги бюджетных Муниципальных учреждений культурно-досугового типа за счет средств бюджета города Ржева в общем объёме средств, выделенных на  муниципальные учреждения культурно-досугового типа»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</si>
  <si>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учреждения «Ржевская централизованная библиотечная система» в  части совершенствования оплаты труда по категориям работников в соответствии с Указами Президента РФ в общем объёме средств, выделенных на  МУК «Ржевская централизованная библиотечная система»»</t>
    </r>
  </si>
  <si>
    <t>Обеспечивающая подпрограмма</t>
  </si>
  <si>
    <r>
      <rPr>
        <b/>
        <sz val="11"/>
        <rFont val="Times New Roman"/>
        <family val="1"/>
      </rPr>
      <t>Мероприятие подпрограммы 2.003</t>
    </r>
    <r>
      <rPr>
        <sz val="11"/>
        <rFont val="Times New Roman"/>
        <family val="1"/>
      </rPr>
      <t xml:space="preserve"> «Организация  и проведение мероприятий в бюджетных учреждениях, посвященных значимым событиям культуры и развитию культурного  сотрудничества в городе Ржеве Тверской области" </t>
    </r>
  </si>
  <si>
    <r>
      <rPr>
        <b/>
        <sz val="11"/>
        <rFont val="Times New Roman"/>
        <family val="1"/>
      </rPr>
      <t>Мероприятие подпрограммы 2.004</t>
    </r>
    <r>
      <rPr>
        <sz val="11"/>
        <rFont val="Times New Roman"/>
        <family val="1"/>
      </rPr>
      <t xml:space="preserve">  «Организация  и проведение мероприятий в казенных учреждениях, посвященных значимым событиям культуры и развитию культурного  сотрудничества в городе Ржеве Тверской области" </t>
    </r>
  </si>
  <si>
    <r>
      <rPr>
        <b/>
        <sz val="11"/>
        <rFont val="Times New Roman"/>
        <family val="1"/>
      </rPr>
      <t>Показатель административного мероприятия</t>
    </r>
    <r>
      <rPr>
        <sz val="11"/>
        <rFont val="Times New Roman"/>
        <family val="1"/>
      </rPr>
      <t xml:space="preserve"> «Количество         
посещений  раздела «Культура» официального сайта Администрации города Ржева Тверской области»</t>
    </r>
  </si>
  <si>
    <t>Годы реализации муниципальной программы</t>
  </si>
  <si>
    <t xml:space="preserve">«Развитие культуры города Ржева Тверской области"  на 2014 - 2019 годы </t>
  </si>
  <si>
    <r>
      <t>Подпрограмма 4  «Организация и проведение массовых, культурно-просветительс</t>
    </r>
    <r>
      <rPr>
        <b/>
        <sz val="12"/>
        <color indexed="10"/>
        <rFont val="Times New Roman"/>
        <family val="1"/>
      </rPr>
      <t>ких</t>
    </r>
    <r>
      <rPr>
        <b/>
        <sz val="12"/>
        <rFont val="Times New Roman"/>
        <family val="1"/>
      </rPr>
      <t xml:space="preserve"> и театрально-зрелищных мероприятий в городе Ржеве Тверской области»</t>
    </r>
  </si>
  <si>
    <r>
      <rPr>
        <b/>
        <sz val="11"/>
        <rFont val="Times New Roman"/>
        <family val="1"/>
      </rPr>
      <t xml:space="preserve">Мероприятие подпрограммы 2.002 </t>
    </r>
    <r>
      <rPr>
        <sz val="11"/>
        <rFont val="Times New Roman"/>
        <family val="1"/>
      </rPr>
      <t xml:space="preserve">  «Проведение ремонта  в  учреждениях дополнительного образования  (местный бюджет)»</t>
    </r>
  </si>
  <si>
    <r>
      <rPr>
        <b/>
        <sz val="11"/>
        <rFont val="Times New Roman"/>
        <family val="1"/>
      </rPr>
      <t>Мероприятие подпрограммы 2.005</t>
    </r>
    <r>
      <rPr>
        <sz val="11"/>
        <rFont val="Times New Roman"/>
        <family val="1"/>
      </rPr>
      <t xml:space="preserve"> «Приобретение музыкальных инструментов и оборудования учреждениям дополнительного образования по отрасли культура (областной бюджет)»</t>
    </r>
  </si>
  <si>
    <t xml:space="preserve">2. Централизованная бухгалтерия (Профессиональная подготовка, переподготовка и повышение квалификации)
</t>
  </si>
  <si>
    <t>3. Центральный аппарат</t>
  </si>
  <si>
    <r>
      <rPr>
        <b/>
        <sz val="11"/>
        <rFont val="Times New Roman"/>
        <family val="1"/>
      </rPr>
      <t>2. Централизованная бухгалтерия</t>
    </r>
    <r>
      <rPr>
        <sz val="11"/>
        <rFont val="Times New Roman"/>
        <family val="1"/>
      </rPr>
      <t xml:space="preserve"> «Профессиональная подготовка, переподготовка и повышение квалификации»
</t>
    </r>
  </si>
  <si>
    <t xml:space="preserve">"Приложение 1                                                                                                                               к Муниципальной программе города Ржева Тверской области «Развитие культуры города Ржева Тверской области"  на 2014 - 2019 годы </t>
  </si>
  <si>
    <t xml:space="preserve">Приложение </t>
  </si>
  <si>
    <r>
      <rPr>
        <b/>
        <sz val="11"/>
        <rFont val="Times New Roman"/>
        <family val="1"/>
      </rPr>
      <t>Мероприятие подпрограммы 1.005</t>
    </r>
    <r>
      <rPr>
        <sz val="11"/>
        <rFont val="Times New Roman"/>
        <family val="1"/>
      </rPr>
      <t xml:space="preserve"> «Обеспечение деятельности казенных учреждений культурно-досугового типа по предпринимательской и иной приносящей доход деятельности"</t>
    </r>
  </si>
  <si>
    <t xml:space="preserve">Программная часть </t>
  </si>
  <si>
    <r>
      <rPr>
        <b/>
        <sz val="11"/>
        <rFont val="Times New Roman"/>
        <family val="1"/>
      </rPr>
      <t>Мероприятие подпрограммы 2.004</t>
    </r>
    <r>
      <rPr>
        <sz val="11"/>
        <rFont val="Times New Roman"/>
        <family val="1"/>
      </rPr>
      <t xml:space="preserve">   «Проведение ремонта в бюджетных учреждениях досугового типа по отрасли культура (местный бюджет)»</t>
    </r>
  </si>
  <si>
    <r>
      <rPr>
        <b/>
        <sz val="11"/>
        <rFont val="Times New Roman"/>
        <family val="1"/>
      </rPr>
      <t>Мероприятие подпрограммы 2.005</t>
    </r>
    <r>
      <rPr>
        <sz val="11"/>
        <rFont val="Times New Roman"/>
        <family val="1"/>
      </rPr>
      <t xml:space="preserve">   «Проведение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области(областной бюджет)»</t>
    </r>
  </si>
  <si>
    <r>
      <rPr>
        <b/>
        <sz val="11"/>
        <rFont val="Times New Roman"/>
        <family val="1"/>
      </rPr>
      <t>Мероприятие подпрограммы 2.006</t>
    </r>
    <r>
      <rPr>
        <sz val="11"/>
        <rFont val="Times New Roman"/>
        <family val="1"/>
      </rPr>
      <t xml:space="preserve">   «Модернизация материально-технической базы учреждений культуры муниципальных образований Тверской области, в том числе на приобретение специализированного транспорта(областной бюджет)»</t>
    </r>
  </si>
  <si>
    <t>Задача подпрограммы  2. «Развитие библиотечного дела в городе Ржеве Тверской области. Сохранение культурного наследия города Ржева Тверской области»</t>
  </si>
  <si>
    <r>
      <rPr>
        <b/>
        <sz val="11"/>
        <rFont val="Times New Roman"/>
        <family val="1"/>
      </rPr>
      <t xml:space="preserve">Мероприятие подпрограммы 2.001 </t>
    </r>
    <r>
      <rPr>
        <sz val="11"/>
        <rFont val="Times New Roman"/>
        <family val="1"/>
      </rPr>
      <t>«Комплектование библиотечных фондов  МУК  «Ржевская ЦБС»»</t>
    </r>
  </si>
  <si>
    <r>
      <rPr>
        <b/>
        <sz val="11"/>
        <rFont val="Times New Roman"/>
        <family val="1"/>
      </rPr>
      <t>Мероприятие подпрограммы2.002</t>
    </r>
    <r>
      <rPr>
        <sz val="11"/>
        <rFont val="Times New Roman"/>
        <family val="1"/>
      </rPr>
      <t xml:space="preserve">   «Капитальный ремонт объектов  муниципальной собственности» </t>
    </r>
  </si>
  <si>
    <r>
      <rPr>
        <b/>
        <sz val="11"/>
        <rFont val="Times New Roman"/>
        <family val="1"/>
      </rPr>
      <t>Показатель задачи подпрограммы 1</t>
    </r>
    <r>
      <rPr>
        <sz val="11"/>
        <rFont val="Times New Roman"/>
        <family val="1"/>
      </rPr>
      <t xml:space="preserve"> Процент обеспеченности Муниципальных образовательных учреждений дополнительного образования детей  в области культуры города Ржева Тверской области в соответствии с нормативами, необходимыми для качественного оказания муниципальных услуг
</t>
    </r>
  </si>
  <si>
    <r>
      <rPr>
        <b/>
        <sz val="11"/>
        <rFont val="Times New Roman"/>
        <family val="1"/>
      </rPr>
      <t>Показатель задачи подпрограммы 2</t>
    </r>
    <r>
      <rPr>
        <sz val="11"/>
        <rFont val="Times New Roman"/>
        <family val="1"/>
      </rPr>
      <t xml:space="preserve"> Доля сотрудников муниципальных образовательных учреждений дополнительного образования детей  в области культуры, прошедших аттестацию в соответствии с действующим законодательством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</si>
  <si>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>«Доля расходов общедоступного и бесплатного дополнительного образования детей в  части совершенствования оплаты труда,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</si>
  <si>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>Показатель мероприятия подпрограммы</t>
    </r>
    <r>
      <rPr>
        <sz val="11"/>
        <rFont val="Times New Roman"/>
        <family val="1"/>
      </rPr>
      <t xml:space="preserve"> «Доля расходов общедоступного и бесплатного дополнительного образования  детей в  части совершенствования оплаты труда по категориям работников, на которые не распространяются Указы Президента РФ»</t>
    </r>
  </si>
  <si>
    <r>
      <rPr>
        <b/>
        <sz val="11"/>
        <rFont val="Times New Roman"/>
        <family val="1"/>
      </rPr>
      <t>Мероприятие подпрограммы 1.003</t>
    </r>
    <r>
      <rPr>
        <sz val="11"/>
        <rFont val="Times New Roman"/>
        <family val="1"/>
      </rPr>
      <t xml:space="preserve">   «Предоставление общедоступного и бесплатного дополнительного образования детей  в бюджетных учреждениях в области культуры (в части расходов на текущее содержание)»
</t>
    </r>
  </si>
  <si>
    <r>
      <rPr>
        <b/>
        <sz val="11"/>
        <rFont val="Times New Roman"/>
        <family val="1"/>
      </rPr>
      <t xml:space="preserve">Мероприятие подпрограммы 2.003  </t>
    </r>
    <r>
      <rPr>
        <sz val="11"/>
        <rFont val="Times New Roman"/>
        <family val="1"/>
      </rPr>
      <t xml:space="preserve">«Проведение противопожарных мероприятий в учреждениях дополнительного образования  по отрасли культура» 
</t>
    </r>
  </si>
  <si>
    <r>
      <rPr>
        <b/>
        <sz val="11"/>
        <rFont val="Times New Roman"/>
        <family val="1"/>
      </rPr>
      <t xml:space="preserve">Мероприятие подпрограммы 2.006 </t>
    </r>
    <r>
      <rPr>
        <sz val="11"/>
        <rFont val="Times New Roman"/>
        <family val="1"/>
      </rPr>
      <t>«Расходы на реализацию мероприятий федеральной целевой программы" Культура России (2012 - 2018 годы)" государственной программы Российской Федерации "Развитие культуры и туризма" на 2013 - 2020 годы)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</si>
  <si>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бюджетных учреждений культурно-досугового типа в  части совершенствования оплаты труда по категориям работников в соответствии с Указами Президента РФ»</t>
    </r>
  </si>
  <si>
    <r>
      <rPr>
        <b/>
        <sz val="11"/>
        <rFont val="Times New Roman"/>
        <family val="1"/>
      </rPr>
      <t xml:space="preserve">Показатель мероприятия подпрограммы </t>
    </r>
    <r>
      <rPr>
        <sz val="11"/>
        <rFont val="Times New Roman"/>
        <family val="1"/>
      </rPr>
      <t xml:space="preserve"> «Доля расходов на проведение ремонта  в казенном учреждении МУК «Ржевская ЦБС» за счет средств бюджета города Ржева в общем объёме средств выделенных для  МУК «Ржевская централизованная библиотечная система»»</t>
    </r>
  </si>
  <si>
    <r>
      <rPr>
        <b/>
        <sz val="11"/>
        <rFont val="Times New Roman"/>
        <family val="1"/>
      </rPr>
      <t>Мероприятие подпрограммы 2.004</t>
    </r>
    <r>
      <rPr>
        <sz val="11"/>
        <rFont val="Times New Roman"/>
        <family val="1"/>
      </rPr>
      <t xml:space="preserve">   «Комплектование библиотечных фондов библиотек муниципальных образований Тверской области» (областной бюджет)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</si>
</sst>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"/>
    <numFmt numFmtId="187" formatCode="0.0000000"/>
    <numFmt numFmtId="188" formatCode="0.000000"/>
    <numFmt numFmtId="189" formatCode="0.00000"/>
    <numFmt numFmtId="190" formatCode="0.0000"/>
    <numFmt numFmtId="191" formatCode="0.00000000"/>
    <numFmt numFmtId="192" formatCode="0.0%"/>
    <numFmt numFmtId="193" formatCode="0.00;[Red]0.00"/>
    <numFmt numFmtId="194" formatCode="#,##0.00;[Red]#,##0.00"/>
    <numFmt numFmtId="195" formatCode="#,##0;[Red]#,##0"/>
    <numFmt numFmtId="196" formatCode="0;[Red]0"/>
    <numFmt numFmtId="197" formatCode="#,##0.000;[Red]#,##0.000"/>
    <numFmt numFmtId="198" formatCode="#,##0.0;[Red]#,##0.0"/>
    <numFmt numFmtId="199" formatCode="#,##0.00_р_."/>
    <numFmt numFmtId="200" formatCode="#,##0.0_р_."/>
    <numFmt numFmtId="201" formatCode="0.0;[Red]0.0"/>
  </numFmts>
  <fonts count="48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6"/>
      <name val="Times New Roman"/>
      <family val="1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192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9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93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/>
    </xf>
    <xf numFmtId="195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25" borderId="10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/>
    </xf>
    <xf numFmtId="194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2" fillId="25" borderId="10" xfId="0" applyFont="1" applyFill="1" applyBorder="1" applyAlignment="1">
      <alignment horizontal="center" vertical="center" wrapText="1"/>
    </xf>
    <xf numFmtId="1" fontId="12" fillId="25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25" borderId="14" xfId="0" applyFont="1" applyFill="1" applyBorder="1" applyAlignment="1">
      <alignment horizontal="center" vertical="center"/>
    </xf>
    <xf numFmtId="0" fontId="17" fillId="25" borderId="15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84" fontId="12" fillId="25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4" fontId="6" fillId="24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185" fontId="12" fillId="24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85" fontId="12" fillId="0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center" vertical="center" wrapText="1"/>
    </xf>
    <xf numFmtId="200" fontId="6" fillId="24" borderId="10" xfId="0" applyNumberFormat="1" applyFont="1" applyFill="1" applyBorder="1" applyAlignment="1">
      <alignment horizontal="center" vertical="center" wrapText="1"/>
    </xf>
    <xf numFmtId="200" fontId="12" fillId="25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98" fontId="12" fillId="25" borderId="10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/>
    </xf>
    <xf numFmtId="201" fontId="6" fillId="0" borderId="10" xfId="0" applyNumberFormat="1" applyFont="1" applyFill="1" applyBorder="1" applyAlignment="1">
      <alignment horizontal="center" vertical="center" wrapText="1"/>
    </xf>
    <xf numFmtId="200" fontId="12" fillId="0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/>
    </xf>
    <xf numFmtId="184" fontId="12" fillId="25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85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198" fontId="26" fillId="24" borderId="10" xfId="0" applyNumberFormat="1" applyFont="1" applyFill="1" applyBorder="1" applyAlignment="1">
      <alignment horizontal="center" vertical="center" wrapText="1"/>
    </xf>
    <xf numFmtId="195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/>
    </xf>
    <xf numFmtId="185" fontId="12" fillId="24" borderId="10" xfId="0" applyNumberFormat="1" applyFont="1" applyFill="1" applyBorder="1" applyAlignment="1">
      <alignment horizontal="center" vertical="center"/>
    </xf>
    <xf numFmtId="184" fontId="2" fillId="24" borderId="10" xfId="0" applyNumberFormat="1" applyFont="1" applyFill="1" applyBorder="1" applyAlignment="1">
      <alignment horizontal="center" vertical="center"/>
    </xf>
    <xf numFmtId="198" fontId="12" fillId="2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84" fontId="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wrapText="1"/>
    </xf>
    <xf numFmtId="0" fontId="45" fillId="7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184" fontId="12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4" fontId="5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185" fontId="12" fillId="24" borderId="10" xfId="0" applyNumberFormat="1" applyFont="1" applyFill="1" applyBorder="1" applyAlignment="1">
      <alignment horizontal="center" vertical="center" wrapText="1"/>
    </xf>
    <xf numFmtId="184" fontId="3" fillId="24" borderId="10" xfId="0" applyNumberFormat="1" applyFont="1" applyFill="1" applyBorder="1" applyAlignment="1">
      <alignment horizontal="center" vertical="center"/>
    </xf>
    <xf numFmtId="184" fontId="12" fillId="25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top" wrapText="1"/>
    </xf>
    <xf numFmtId="184" fontId="26" fillId="25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95" fontId="2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200" fontId="12" fillId="24" borderId="10" xfId="0" applyNumberFormat="1" applyFont="1" applyFill="1" applyBorder="1" applyAlignment="1">
      <alignment horizontal="center" vertical="center" wrapText="1"/>
    </xf>
    <xf numFmtId="200" fontId="26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center" vertical="center" wrapText="1"/>
    </xf>
    <xf numFmtId="185" fontId="26" fillId="24" borderId="10" xfId="0" applyNumberFormat="1" applyFont="1" applyFill="1" applyBorder="1" applyAlignment="1">
      <alignment horizontal="center" vertical="center" wrapText="1"/>
    </xf>
    <xf numFmtId="201" fontId="26" fillId="0" borderId="10" xfId="0" applyNumberFormat="1" applyFont="1" applyFill="1" applyBorder="1" applyAlignment="1">
      <alignment horizontal="center" vertical="center" wrapText="1"/>
    </xf>
    <xf numFmtId="198" fontId="26" fillId="0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96" fontId="26" fillId="0" borderId="10" xfId="0" applyNumberFormat="1" applyFont="1" applyFill="1" applyBorder="1" applyAlignment="1">
      <alignment horizontal="center" vertical="center" wrapText="1"/>
    </xf>
    <xf numFmtId="200" fontId="26" fillId="0" borderId="10" xfId="0" applyNumberFormat="1" applyFont="1" applyFill="1" applyBorder="1" applyAlignment="1">
      <alignment horizontal="center" vertical="center" wrapText="1"/>
    </xf>
    <xf numFmtId="194" fontId="26" fillId="0" borderId="10" xfId="0" applyNumberFormat="1" applyFont="1" applyFill="1" applyBorder="1" applyAlignment="1">
      <alignment horizontal="center" vertical="center" wrapText="1"/>
    </xf>
    <xf numFmtId="185" fontId="22" fillId="24" borderId="10" xfId="0" applyNumberFormat="1" applyFont="1" applyFill="1" applyBorder="1" applyAlignment="1">
      <alignment horizontal="center" vertical="center" wrapText="1"/>
    </xf>
    <xf numFmtId="200" fontId="22" fillId="24" borderId="10" xfId="0" applyNumberFormat="1" applyFont="1" applyFill="1" applyBorder="1" applyAlignment="1">
      <alignment horizontal="center" vertical="center" wrapText="1"/>
    </xf>
    <xf numFmtId="184" fontId="26" fillId="24" borderId="10" xfId="0" applyNumberFormat="1" applyFont="1" applyFill="1" applyBorder="1" applyAlignment="1">
      <alignment horizontal="center" vertical="center" wrapText="1"/>
    </xf>
    <xf numFmtId="185" fontId="6" fillId="25" borderId="10" xfId="0" applyNumberFormat="1" applyFont="1" applyFill="1" applyBorder="1" applyAlignment="1">
      <alignment horizontal="center" vertical="center" wrapText="1"/>
    </xf>
    <xf numFmtId="200" fontId="6" fillId="24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E1296"/>
  <sheetViews>
    <sheetView tabSelected="1" view="pageBreakPreview" zoomScale="69" zoomScaleNormal="80" zoomScaleSheetLayoutView="69" zoomScalePageLayoutView="70" workbookViewId="0" topLeftCell="U2">
      <selection activeCell="AF3" sqref="AF3:AJ3"/>
    </sheetView>
  </sheetViews>
  <sheetFormatPr defaultColWidth="9.140625" defaultRowHeight="15"/>
  <cols>
    <col min="1" max="1" width="26.57421875" style="6" hidden="1" customWidth="1"/>
    <col min="2" max="2" width="12.140625" style="6" hidden="1" customWidth="1"/>
    <col min="3" max="3" width="3.421875" style="6" customWidth="1"/>
    <col min="4" max="4" width="3.57421875" style="6" customWidth="1"/>
    <col min="5" max="5" width="3.421875" style="6" customWidth="1"/>
    <col min="6" max="6" width="3.00390625" style="6" customWidth="1"/>
    <col min="7" max="7" width="3.28125" style="6" customWidth="1"/>
    <col min="8" max="9" width="3.57421875" style="6" customWidth="1"/>
    <col min="10" max="10" width="3.421875" style="6" customWidth="1"/>
    <col min="11" max="11" width="3.57421875" style="6" customWidth="1"/>
    <col min="12" max="12" width="3.421875" style="6" customWidth="1"/>
    <col min="13" max="14" width="3.57421875" style="6" customWidth="1"/>
    <col min="15" max="15" width="3.7109375" style="6" customWidth="1"/>
    <col min="16" max="16" width="3.421875" style="6" customWidth="1"/>
    <col min="17" max="17" width="3.140625" style="4" customWidth="1"/>
    <col min="18" max="18" width="3.421875" style="4" customWidth="1"/>
    <col min="19" max="19" width="2.8515625" style="4" customWidth="1"/>
    <col min="20" max="21" width="3.28125" style="4" customWidth="1"/>
    <col min="22" max="22" width="3.421875" style="4" customWidth="1"/>
    <col min="23" max="23" width="3.28125" style="4" customWidth="1"/>
    <col min="24" max="24" width="3.421875" style="4" customWidth="1"/>
    <col min="25" max="25" width="2.8515625" style="4" customWidth="1"/>
    <col min="26" max="26" width="3.28125" style="4" customWidth="1"/>
    <col min="27" max="27" width="64.8515625" style="2" customWidth="1"/>
    <col min="28" max="28" width="10.57421875" style="2" customWidth="1"/>
    <col min="29" max="30" width="13.7109375" style="94" customWidth="1"/>
    <col min="31" max="31" width="13.57421875" style="94" customWidth="1"/>
    <col min="32" max="32" width="13.7109375" style="94" customWidth="1"/>
    <col min="33" max="34" width="13.7109375" style="89" customWidth="1"/>
    <col min="35" max="35" width="14.00390625" style="2" customWidth="1"/>
    <col min="36" max="36" width="11.00390625" style="2" customWidth="1"/>
    <col min="37" max="37" width="10.57421875" style="1" bestFit="1" customWidth="1"/>
    <col min="38" max="38" width="14.00390625" style="1" customWidth="1"/>
    <col min="39" max="39" width="11.28125" style="1" customWidth="1"/>
    <col min="40" max="16384" width="9.140625" style="1" customWidth="1"/>
  </cols>
  <sheetData>
    <row r="1" ht="15" hidden="1"/>
    <row r="2" spans="3:36" ht="25.5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AG2" s="232" t="s">
        <v>197</v>
      </c>
      <c r="AH2" s="232"/>
      <c r="AI2" s="232"/>
      <c r="AJ2" s="232"/>
    </row>
    <row r="3" spans="3:36" ht="43.5" customHeight="1"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AF3" s="232" t="s">
        <v>15</v>
      </c>
      <c r="AG3" s="232"/>
      <c r="AH3" s="232"/>
      <c r="AI3" s="232"/>
      <c r="AJ3" s="232"/>
    </row>
    <row r="4" spans="1:36" ht="8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AE4" s="195" t="s">
        <v>196</v>
      </c>
      <c r="AF4" s="195"/>
      <c r="AG4" s="195"/>
      <c r="AH4" s="195"/>
      <c r="AI4" s="195"/>
      <c r="AJ4" s="195"/>
    </row>
    <row r="5" spans="1:36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AE5" s="195"/>
      <c r="AF5" s="195"/>
      <c r="AG5" s="195"/>
      <c r="AH5" s="195"/>
      <c r="AI5" s="195"/>
      <c r="AJ5" s="195"/>
    </row>
    <row r="6" spans="1:36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AE6" s="195"/>
      <c r="AF6" s="195"/>
      <c r="AG6" s="195"/>
      <c r="AH6" s="195"/>
      <c r="AI6" s="195"/>
      <c r="AJ6" s="195"/>
    </row>
    <row r="7" spans="1:47" s="31" customFormat="1" ht="31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30"/>
      <c r="AC7" s="30"/>
      <c r="AD7" s="30"/>
      <c r="AE7" s="195"/>
      <c r="AF7" s="195"/>
      <c r="AG7" s="195"/>
      <c r="AH7" s="195"/>
      <c r="AI7" s="195"/>
      <c r="AJ7" s="195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1" customFormat="1" ht="22.5" customHeight="1">
      <c r="A8" s="221" t="s">
        <v>170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s="31" customFormat="1" ht="18.75" customHeight="1">
      <c r="A9" s="222" t="s">
        <v>189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s="31" customFormat="1" ht="15.75" customHeight="1" hidden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3"/>
      <c r="AC10" s="34"/>
      <c r="AD10" s="34"/>
      <c r="AE10" s="34"/>
      <c r="AF10" s="34"/>
      <c r="AG10" s="90"/>
      <c r="AH10" s="90"/>
      <c r="AI10" s="34"/>
      <c r="AJ10" s="34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s="31" customFormat="1" ht="15.75" customHeight="1" hidden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20"/>
      <c r="AC11" s="20"/>
      <c r="AD11" s="196"/>
      <c r="AE11" s="196"/>
      <c r="AF11" s="196"/>
      <c r="AG11" s="196"/>
      <c r="AH11" s="196"/>
      <c r="AI11" s="196"/>
      <c r="AJ11" s="196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s="31" customFormat="1" ht="15.75" customHeight="1" hidden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20"/>
      <c r="AC12" s="20"/>
      <c r="AD12" s="196"/>
      <c r="AE12" s="196"/>
      <c r="AF12" s="196"/>
      <c r="AG12" s="196"/>
      <c r="AH12" s="196"/>
      <c r="AI12" s="196"/>
      <c r="AJ12" s="196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s="31" customFormat="1" ht="15.75" customHeight="1" hidden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20"/>
      <c r="AC13" s="20"/>
      <c r="AD13" s="196"/>
      <c r="AE13" s="196"/>
      <c r="AF13" s="196"/>
      <c r="AG13" s="196"/>
      <c r="AH13" s="196"/>
      <c r="AI13" s="196"/>
      <c r="AJ13" s="196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47" s="31" customFormat="1" ht="15.75" customHeight="1" hidden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20"/>
      <c r="AC14" s="20"/>
      <c r="AD14" s="196"/>
      <c r="AE14" s="196"/>
      <c r="AF14" s="196"/>
      <c r="AG14" s="196"/>
      <c r="AH14" s="196"/>
      <c r="AI14" s="196"/>
      <c r="AJ14" s="196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47" s="31" customFormat="1" ht="16.5" customHeight="1" hidden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20"/>
      <c r="AC15" s="20"/>
      <c r="AD15" s="230"/>
      <c r="AE15" s="230"/>
      <c r="AF15" s="230"/>
      <c r="AG15" s="230"/>
      <c r="AH15" s="230"/>
      <c r="AI15" s="230"/>
      <c r="AJ15" s="2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s="31" customFormat="1" ht="15.75">
      <c r="A16" s="229" t="s">
        <v>79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119" s="42" customFormat="1" ht="19.5" customHeight="1">
      <c r="A17" s="29"/>
      <c r="B17" s="35"/>
      <c r="C17" s="35"/>
      <c r="D17" s="35"/>
      <c r="E17" s="35"/>
      <c r="F17" s="35"/>
      <c r="G17" s="35"/>
      <c r="H17" s="35"/>
      <c r="I17" s="35"/>
      <c r="J17" s="35" t="s">
        <v>51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36"/>
      <c r="AB17" s="36"/>
      <c r="AC17" s="36"/>
      <c r="AD17" s="36"/>
      <c r="AE17" s="36"/>
      <c r="AF17" s="36"/>
      <c r="AG17" s="91"/>
      <c r="AH17" s="91"/>
      <c r="AI17" s="36"/>
      <c r="AJ17" s="36"/>
      <c r="AK17" s="36"/>
      <c r="AL17" s="37"/>
      <c r="AM17" s="38"/>
      <c r="AN17" s="38"/>
      <c r="AO17" s="38"/>
      <c r="AP17" s="38"/>
      <c r="AQ17" s="38"/>
      <c r="AR17" s="38"/>
      <c r="AS17" s="38"/>
      <c r="AT17" s="38"/>
      <c r="AU17" s="38"/>
      <c r="AV17" s="36"/>
      <c r="AW17" s="36"/>
      <c r="AX17" s="36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40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</row>
    <row r="18" spans="1:213" s="48" customFormat="1" ht="15.75" customHeight="1">
      <c r="A18" s="43"/>
      <c r="B18" s="35"/>
      <c r="C18" s="35"/>
      <c r="D18" s="35"/>
      <c r="E18" s="35"/>
      <c r="F18" s="35"/>
      <c r="G18" s="35"/>
      <c r="H18" s="35"/>
      <c r="I18" s="35"/>
      <c r="J18" s="228" t="s">
        <v>72</v>
      </c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7"/>
      <c r="AW18" s="26"/>
      <c r="AX18" s="27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5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</row>
    <row r="19" spans="1:213" s="48" customFormat="1" ht="15.75" customHeight="1">
      <c r="A19" s="43"/>
      <c r="B19" s="35"/>
      <c r="C19" s="35"/>
      <c r="D19" s="35"/>
      <c r="E19" s="35"/>
      <c r="F19" s="35"/>
      <c r="G19" s="35"/>
      <c r="H19" s="35"/>
      <c r="I19" s="35"/>
      <c r="J19" s="228" t="s">
        <v>73</v>
      </c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7"/>
      <c r="AW19" s="26"/>
      <c r="AX19" s="27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</row>
    <row r="20" spans="1:213" s="48" customFormat="1" ht="15.75" customHeight="1">
      <c r="A20" s="43"/>
      <c r="B20" s="35"/>
      <c r="C20" s="35"/>
      <c r="D20" s="35"/>
      <c r="E20" s="35"/>
      <c r="F20" s="35"/>
      <c r="G20" s="35"/>
      <c r="H20" s="35"/>
      <c r="I20" s="35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92"/>
      <c r="AH20" s="92"/>
      <c r="AI20" s="26"/>
      <c r="AJ20" s="26"/>
      <c r="AK20" s="26"/>
      <c r="AL20" s="28"/>
      <c r="AM20" s="26"/>
      <c r="AN20" s="26"/>
      <c r="AO20" s="26"/>
      <c r="AP20" s="26"/>
      <c r="AQ20" s="26"/>
      <c r="AR20" s="26"/>
      <c r="AS20" s="26"/>
      <c r="AT20" s="26"/>
      <c r="AU20" s="26"/>
      <c r="AV20" s="27"/>
      <c r="AW20" s="26"/>
      <c r="AX20" s="27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</row>
    <row r="21" spans="1:213" s="48" customFormat="1" ht="15.75" customHeight="1">
      <c r="A21" s="43"/>
      <c r="B21" s="35"/>
      <c r="C21" s="35"/>
      <c r="D21" s="35"/>
      <c r="E21" s="35"/>
      <c r="F21" s="35"/>
      <c r="G21" s="35"/>
      <c r="H21" s="35"/>
      <c r="I21" s="35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2"/>
      <c r="AH21" s="92"/>
      <c r="AI21" s="26"/>
      <c r="AJ21" s="26"/>
      <c r="AK21" s="26"/>
      <c r="AL21" s="28"/>
      <c r="AM21" s="26"/>
      <c r="AN21" s="26"/>
      <c r="AO21" s="26"/>
      <c r="AP21" s="26"/>
      <c r="AQ21" s="26"/>
      <c r="AR21" s="26"/>
      <c r="AS21" s="26"/>
      <c r="AT21" s="26"/>
      <c r="AU21" s="26"/>
      <c r="AV21" s="27"/>
      <c r="AW21" s="26"/>
      <c r="AX21" s="27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5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</row>
    <row r="22" spans="1:213" s="48" customFormat="1" ht="15.75" customHeight="1">
      <c r="A22" s="43"/>
      <c r="B22" s="35"/>
      <c r="C22" s="35"/>
      <c r="D22" s="35"/>
      <c r="E22" s="35"/>
      <c r="F22" s="35"/>
      <c r="G22" s="35"/>
      <c r="H22" s="35"/>
      <c r="I22" s="35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6"/>
      <c r="AL22" s="28"/>
      <c r="AM22" s="26"/>
      <c r="AN22" s="26"/>
      <c r="AO22" s="26"/>
      <c r="AP22" s="26"/>
      <c r="AQ22" s="26"/>
      <c r="AR22" s="26"/>
      <c r="AS22" s="26"/>
      <c r="AT22" s="26"/>
      <c r="AU22" s="26"/>
      <c r="AV22" s="27"/>
      <c r="AW22" s="26"/>
      <c r="AX22" s="27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5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</row>
    <row r="23" spans="1:213" s="48" customFormat="1" ht="16.5" customHeight="1">
      <c r="A23" s="43"/>
      <c r="B23" s="35"/>
      <c r="C23" s="35"/>
      <c r="D23" s="35"/>
      <c r="E23" s="35"/>
      <c r="F23" s="35"/>
      <c r="G23" s="35"/>
      <c r="H23" s="35"/>
      <c r="I23" s="3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93"/>
      <c r="AH23" s="93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0"/>
      <c r="AW23" s="11"/>
      <c r="AX23" s="10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5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</row>
    <row r="24" spans="1:47" s="5" customFormat="1" ht="28.5" customHeight="1">
      <c r="A24" s="12"/>
      <c r="B24" s="21"/>
      <c r="C24" s="197" t="s">
        <v>52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2" t="s">
        <v>64</v>
      </c>
      <c r="R24" s="193"/>
      <c r="S24" s="193"/>
      <c r="T24" s="193"/>
      <c r="U24" s="193"/>
      <c r="V24" s="193"/>
      <c r="W24" s="193"/>
      <c r="X24" s="193"/>
      <c r="Y24" s="193"/>
      <c r="Z24" s="194"/>
      <c r="AA24" s="191" t="s">
        <v>68</v>
      </c>
      <c r="AB24" s="197" t="s">
        <v>53</v>
      </c>
      <c r="AC24" s="208" t="s">
        <v>188</v>
      </c>
      <c r="AD24" s="214"/>
      <c r="AE24" s="214"/>
      <c r="AF24" s="214"/>
      <c r="AG24" s="214"/>
      <c r="AH24" s="215"/>
      <c r="AI24" s="208" t="s">
        <v>69</v>
      </c>
      <c r="AJ24" s="209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1:47" s="5" customFormat="1" ht="21.75" customHeight="1">
      <c r="A25" s="197"/>
      <c r="B25" s="21"/>
      <c r="C25" s="197" t="s">
        <v>60</v>
      </c>
      <c r="D25" s="197"/>
      <c r="E25" s="197"/>
      <c r="F25" s="197" t="s">
        <v>59</v>
      </c>
      <c r="G25" s="197"/>
      <c r="H25" s="231" t="s">
        <v>58</v>
      </c>
      <c r="I25" s="231"/>
      <c r="J25" s="197" t="s">
        <v>61</v>
      </c>
      <c r="K25" s="197"/>
      <c r="L25" s="197"/>
      <c r="M25" s="197"/>
      <c r="N25" s="197"/>
      <c r="O25" s="197"/>
      <c r="P25" s="197"/>
      <c r="Q25" s="199" t="s">
        <v>62</v>
      </c>
      <c r="R25" s="201"/>
      <c r="S25" s="225" t="s">
        <v>63</v>
      </c>
      <c r="T25" s="225" t="s">
        <v>65</v>
      </c>
      <c r="U25" s="225" t="s">
        <v>66</v>
      </c>
      <c r="V25" s="199" t="s">
        <v>168</v>
      </c>
      <c r="W25" s="200"/>
      <c r="X25" s="201"/>
      <c r="Y25" s="199" t="s">
        <v>67</v>
      </c>
      <c r="Z25" s="201"/>
      <c r="AA25" s="191"/>
      <c r="AB25" s="198"/>
      <c r="AC25" s="216"/>
      <c r="AD25" s="217"/>
      <c r="AE25" s="217"/>
      <c r="AF25" s="217"/>
      <c r="AG25" s="217"/>
      <c r="AH25" s="218"/>
      <c r="AI25" s="210"/>
      <c r="AJ25" s="211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</row>
    <row r="26" spans="1:47" s="5" customFormat="1" ht="18" customHeight="1">
      <c r="A26" s="197"/>
      <c r="B26" s="21"/>
      <c r="C26" s="197"/>
      <c r="D26" s="197"/>
      <c r="E26" s="197"/>
      <c r="F26" s="197"/>
      <c r="G26" s="197"/>
      <c r="H26" s="231"/>
      <c r="I26" s="231"/>
      <c r="J26" s="197" t="s">
        <v>62</v>
      </c>
      <c r="K26" s="197"/>
      <c r="L26" s="225" t="s">
        <v>63</v>
      </c>
      <c r="M26" s="208" t="s">
        <v>78</v>
      </c>
      <c r="N26" s="223"/>
      <c r="O26" s="223"/>
      <c r="P26" s="209"/>
      <c r="Q26" s="202"/>
      <c r="R26" s="204"/>
      <c r="S26" s="226"/>
      <c r="T26" s="226"/>
      <c r="U26" s="226"/>
      <c r="V26" s="202"/>
      <c r="W26" s="203"/>
      <c r="X26" s="204"/>
      <c r="Y26" s="202"/>
      <c r="Z26" s="204"/>
      <c r="AA26" s="191"/>
      <c r="AB26" s="198"/>
      <c r="AC26" s="219"/>
      <c r="AD26" s="220"/>
      <c r="AE26" s="220"/>
      <c r="AF26" s="220"/>
      <c r="AG26" s="220"/>
      <c r="AH26" s="190"/>
      <c r="AI26" s="212"/>
      <c r="AJ26" s="21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</row>
    <row r="27" spans="1:47" s="5" customFormat="1" ht="80.25" customHeight="1">
      <c r="A27" s="12"/>
      <c r="B27" s="21"/>
      <c r="C27" s="197"/>
      <c r="D27" s="197"/>
      <c r="E27" s="197"/>
      <c r="F27" s="197"/>
      <c r="G27" s="197"/>
      <c r="H27" s="231"/>
      <c r="I27" s="231"/>
      <c r="J27" s="197"/>
      <c r="K27" s="197"/>
      <c r="L27" s="227"/>
      <c r="M27" s="212"/>
      <c r="N27" s="224"/>
      <c r="O27" s="224"/>
      <c r="P27" s="213"/>
      <c r="Q27" s="205"/>
      <c r="R27" s="207"/>
      <c r="S27" s="227"/>
      <c r="T27" s="227"/>
      <c r="U27" s="227"/>
      <c r="V27" s="205"/>
      <c r="W27" s="206"/>
      <c r="X27" s="207"/>
      <c r="Y27" s="205"/>
      <c r="Z27" s="207"/>
      <c r="AA27" s="191"/>
      <c r="AB27" s="198"/>
      <c r="AC27" s="12">
        <v>2014</v>
      </c>
      <c r="AD27" s="12">
        <v>2015</v>
      </c>
      <c r="AE27" s="12">
        <v>2016</v>
      </c>
      <c r="AF27" s="12">
        <v>2017</v>
      </c>
      <c r="AG27" s="12">
        <v>2018</v>
      </c>
      <c r="AH27" s="12">
        <v>2019</v>
      </c>
      <c r="AI27" s="13" t="s">
        <v>70</v>
      </c>
      <c r="AJ27" s="13" t="s">
        <v>71</v>
      </c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</row>
    <row r="28" spans="1:47" s="5" customFormat="1" ht="17.25" customHeight="1">
      <c r="A28" s="12"/>
      <c r="B28" s="21"/>
      <c r="C28" s="12">
        <v>1</v>
      </c>
      <c r="D28" s="12">
        <v>2</v>
      </c>
      <c r="E28" s="12">
        <v>3</v>
      </c>
      <c r="F28" s="12">
        <v>4</v>
      </c>
      <c r="G28" s="12">
        <v>5</v>
      </c>
      <c r="H28" s="12">
        <v>6</v>
      </c>
      <c r="I28" s="12">
        <v>7</v>
      </c>
      <c r="J28" s="17">
        <v>8</v>
      </c>
      <c r="K28" s="12">
        <v>9</v>
      </c>
      <c r="L28" s="12">
        <v>10</v>
      </c>
      <c r="M28" s="12">
        <v>11</v>
      </c>
      <c r="N28" s="12">
        <v>12</v>
      </c>
      <c r="O28" s="12">
        <v>13</v>
      </c>
      <c r="P28" s="12">
        <v>14</v>
      </c>
      <c r="Q28" s="12">
        <v>15</v>
      </c>
      <c r="R28" s="12">
        <v>16</v>
      </c>
      <c r="S28" s="12">
        <v>17</v>
      </c>
      <c r="T28" s="12">
        <v>18</v>
      </c>
      <c r="U28" s="12">
        <v>19</v>
      </c>
      <c r="V28" s="12">
        <v>20</v>
      </c>
      <c r="W28" s="12">
        <v>21</v>
      </c>
      <c r="X28" s="12">
        <v>22</v>
      </c>
      <c r="Y28" s="12">
        <v>23</v>
      </c>
      <c r="Z28" s="12">
        <v>24</v>
      </c>
      <c r="AA28" s="22">
        <v>25</v>
      </c>
      <c r="AB28" s="24">
        <v>26</v>
      </c>
      <c r="AC28" s="12">
        <v>27</v>
      </c>
      <c r="AD28" s="12">
        <v>28</v>
      </c>
      <c r="AE28" s="12">
        <v>29</v>
      </c>
      <c r="AF28" s="12">
        <v>30</v>
      </c>
      <c r="AG28" s="12">
        <v>31</v>
      </c>
      <c r="AH28" s="12">
        <v>32</v>
      </c>
      <c r="AI28" s="12">
        <v>33</v>
      </c>
      <c r="AJ28" s="12">
        <v>34</v>
      </c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</row>
    <row r="29" spans="1:47" s="7" customFormat="1" ht="48" customHeight="1">
      <c r="A29" s="14"/>
      <c r="B29" s="15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81"/>
      <c r="S29" s="80"/>
      <c r="T29" s="59"/>
      <c r="U29" s="59"/>
      <c r="V29" s="59"/>
      <c r="W29" s="59"/>
      <c r="X29" s="59"/>
      <c r="Y29" s="59"/>
      <c r="Z29" s="59"/>
      <c r="AA29" s="67" t="s">
        <v>175</v>
      </c>
      <c r="AB29" s="61" t="s">
        <v>84</v>
      </c>
      <c r="AC29" s="100">
        <v>76284</v>
      </c>
      <c r="AD29" s="100">
        <f>SUM(AD35,AD69,AD112,AD149,AD171)</f>
        <v>76353.89319999999</v>
      </c>
      <c r="AE29" s="100">
        <f>SUM(AE35,AE69,AE112,AE149,AE171)</f>
        <v>73120.1</v>
      </c>
      <c r="AF29" s="100">
        <f>SUM(AF35,AF69,AF112,AF149,AF171)</f>
        <v>72335.4</v>
      </c>
      <c r="AG29" s="100">
        <f>SUM(AG35,AG69,AG112,AG149,AG171)</f>
        <v>72335.4</v>
      </c>
      <c r="AH29" s="100">
        <f>SUM(AH35,AH69,AH112,AH149,AH171)</f>
        <v>72335.4</v>
      </c>
      <c r="AI29" s="100">
        <f>SUM(AC29:AH29)</f>
        <v>442764.1932</v>
      </c>
      <c r="AJ29" s="75">
        <v>2019</v>
      </c>
      <c r="AK29" s="8"/>
      <c r="AL29" s="6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159" customFormat="1" ht="36" customHeight="1">
      <c r="A30" s="149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  <c r="R30" s="152"/>
      <c r="S30" s="151"/>
      <c r="T30" s="153"/>
      <c r="U30" s="153"/>
      <c r="V30" s="153"/>
      <c r="W30" s="153"/>
      <c r="X30" s="153"/>
      <c r="Y30" s="153"/>
      <c r="Z30" s="153"/>
      <c r="AA30" s="160" t="s">
        <v>199</v>
      </c>
      <c r="AB30" s="154" t="s">
        <v>84</v>
      </c>
      <c r="AC30" s="155">
        <f aca="true" t="shared" si="0" ref="AC30:AH30">SUM(AC35,AC69,AC112,AC149)</f>
        <v>71560.23000000001</v>
      </c>
      <c r="AD30" s="155">
        <f t="shared" si="0"/>
        <v>71416.11319999999</v>
      </c>
      <c r="AE30" s="155">
        <f t="shared" si="0"/>
        <v>68255.32</v>
      </c>
      <c r="AF30" s="155">
        <f t="shared" si="0"/>
        <v>67470.62</v>
      </c>
      <c r="AG30" s="155">
        <f t="shared" si="0"/>
        <v>67470.62</v>
      </c>
      <c r="AH30" s="155">
        <f t="shared" si="0"/>
        <v>67470.62</v>
      </c>
      <c r="AI30" s="155">
        <f>SUM(AC30:AH30)</f>
        <v>413643.5232</v>
      </c>
      <c r="AJ30" s="156">
        <v>2019</v>
      </c>
      <c r="AK30" s="157"/>
      <c r="AL30" s="158"/>
      <c r="AM30" s="157"/>
      <c r="AN30" s="157"/>
      <c r="AO30" s="157"/>
      <c r="AP30" s="157"/>
      <c r="AQ30" s="157"/>
      <c r="AR30" s="157"/>
      <c r="AS30" s="157"/>
      <c r="AT30" s="157"/>
      <c r="AU30" s="157"/>
    </row>
    <row r="31" spans="1:47" s="7" customFormat="1" ht="117" customHeight="1">
      <c r="A31" s="14"/>
      <c r="B31" s="1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9" t="s">
        <v>134</v>
      </c>
      <c r="AB31" s="12" t="s">
        <v>54</v>
      </c>
      <c r="AC31" s="101"/>
      <c r="AD31" s="50"/>
      <c r="AE31" s="101"/>
      <c r="AF31" s="101"/>
      <c r="AG31" s="102"/>
      <c r="AH31" s="102"/>
      <c r="AI31" s="103"/>
      <c r="AJ31" s="16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36" s="8" customFormat="1" ht="65.25" customHeight="1">
      <c r="A32" s="14"/>
      <c r="B32" s="1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9" t="s">
        <v>176</v>
      </c>
      <c r="AB32" s="12" t="s">
        <v>57</v>
      </c>
      <c r="AC32" s="104">
        <v>80</v>
      </c>
      <c r="AD32" s="51">
        <v>80</v>
      </c>
      <c r="AE32" s="104">
        <v>82</v>
      </c>
      <c r="AF32" s="104">
        <v>85</v>
      </c>
      <c r="AG32" s="104">
        <v>85.5</v>
      </c>
      <c r="AH32" s="104">
        <v>86</v>
      </c>
      <c r="AI32" s="104">
        <v>86</v>
      </c>
      <c r="AJ32" s="16">
        <v>2019</v>
      </c>
    </row>
    <row r="33" spans="1:36" s="8" customFormat="1" ht="49.5" customHeight="1">
      <c r="A33" s="14"/>
      <c r="B33" s="1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9" t="s">
        <v>86</v>
      </c>
      <c r="AB33" s="12" t="s">
        <v>57</v>
      </c>
      <c r="AC33" s="104">
        <v>83</v>
      </c>
      <c r="AD33" s="51">
        <v>83</v>
      </c>
      <c r="AE33" s="104">
        <v>84</v>
      </c>
      <c r="AF33" s="104">
        <v>85</v>
      </c>
      <c r="AG33" s="104">
        <v>86</v>
      </c>
      <c r="AH33" s="104">
        <v>87</v>
      </c>
      <c r="AI33" s="104">
        <v>87</v>
      </c>
      <c r="AJ33" s="16">
        <v>2019</v>
      </c>
    </row>
    <row r="34" spans="1:36" s="8" customFormat="1" ht="64.5" customHeight="1">
      <c r="A34" s="14"/>
      <c r="B34" s="1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9" t="s">
        <v>87</v>
      </c>
      <c r="AB34" s="12" t="s">
        <v>57</v>
      </c>
      <c r="AC34" s="104">
        <v>76</v>
      </c>
      <c r="AD34" s="51">
        <v>76</v>
      </c>
      <c r="AE34" s="104">
        <v>78</v>
      </c>
      <c r="AF34" s="104">
        <v>79</v>
      </c>
      <c r="AG34" s="104">
        <v>80</v>
      </c>
      <c r="AH34" s="104">
        <v>81</v>
      </c>
      <c r="AI34" s="104">
        <v>81</v>
      </c>
      <c r="AJ34" s="16">
        <v>2019</v>
      </c>
    </row>
    <row r="35" spans="1:38" s="8" customFormat="1" ht="48.75" customHeight="1">
      <c r="A35" s="14"/>
      <c r="B35" s="15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60" t="s">
        <v>34</v>
      </c>
      <c r="AB35" s="61" t="s">
        <v>84</v>
      </c>
      <c r="AC35" s="100">
        <f aca="true" t="shared" si="1" ref="AC35:AH35">SUM(AC36,AC53)</f>
        <v>35664.899999999994</v>
      </c>
      <c r="AD35" s="100">
        <f>SUM(AD36,AD53)</f>
        <v>34723.979999999996</v>
      </c>
      <c r="AE35" s="100">
        <f>SUM(AE36,AE53)</f>
        <v>35040.9</v>
      </c>
      <c r="AF35" s="100">
        <f t="shared" si="1"/>
        <v>34540.9</v>
      </c>
      <c r="AG35" s="100">
        <f t="shared" si="1"/>
        <v>34540.9</v>
      </c>
      <c r="AH35" s="100">
        <f t="shared" si="1"/>
        <v>34540.9</v>
      </c>
      <c r="AI35" s="100">
        <f>SUM(AC35:AH35)</f>
        <v>209052.47999999998</v>
      </c>
      <c r="AJ35" s="74">
        <v>2019</v>
      </c>
      <c r="AK35" s="69"/>
      <c r="AL35" s="69"/>
    </row>
    <row r="36" spans="1:40" s="8" customFormat="1" ht="67.5" customHeight="1">
      <c r="A36" s="14"/>
      <c r="B36" s="15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49" t="s">
        <v>177</v>
      </c>
      <c r="AB36" s="53" t="s">
        <v>85</v>
      </c>
      <c r="AC36" s="118">
        <f aca="true" t="shared" si="2" ref="AC36:AH36">SUM(AC43,AC47,AC45,AC49,AC51)</f>
        <v>35424.899999999994</v>
      </c>
      <c r="AD36" s="118">
        <f t="shared" si="2"/>
        <v>34583.979999999996</v>
      </c>
      <c r="AE36" s="118">
        <f>SUM(AE43,AE47,AE45,AE49,AE51)</f>
        <v>34490.9</v>
      </c>
      <c r="AF36" s="118">
        <f t="shared" si="2"/>
        <v>34490.9</v>
      </c>
      <c r="AG36" s="118">
        <f t="shared" si="2"/>
        <v>34490.9</v>
      </c>
      <c r="AH36" s="118">
        <f t="shared" si="2"/>
        <v>34490.9</v>
      </c>
      <c r="AI36" s="103">
        <f>SUM(AC36:AH36)</f>
        <v>207972.47999999998</v>
      </c>
      <c r="AJ36" s="96">
        <v>2019</v>
      </c>
      <c r="AK36" s="69"/>
      <c r="AL36" s="69"/>
      <c r="AM36" s="69"/>
      <c r="AN36" s="69"/>
    </row>
    <row r="37" spans="1:36" s="8" customFormat="1" ht="82.5" customHeight="1">
      <c r="A37" s="14"/>
      <c r="B37" s="1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9" t="s">
        <v>206</v>
      </c>
      <c r="AB37" s="12" t="s">
        <v>57</v>
      </c>
      <c r="AC37" s="104">
        <v>20</v>
      </c>
      <c r="AD37" s="104">
        <v>20</v>
      </c>
      <c r="AE37" s="104">
        <v>33</v>
      </c>
      <c r="AF37" s="104">
        <v>40</v>
      </c>
      <c r="AG37" s="104">
        <v>41</v>
      </c>
      <c r="AH37" s="104">
        <v>42</v>
      </c>
      <c r="AI37" s="173">
        <v>42</v>
      </c>
      <c r="AJ37" s="16">
        <v>2019</v>
      </c>
    </row>
    <row r="38" spans="1:36" s="8" customFormat="1" ht="60" customHeight="1">
      <c r="A38" s="14"/>
      <c r="B38" s="1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9" t="s">
        <v>207</v>
      </c>
      <c r="AB38" s="12" t="s">
        <v>57</v>
      </c>
      <c r="AC38" s="104">
        <v>6.9</v>
      </c>
      <c r="AD38" s="104">
        <v>6.9</v>
      </c>
      <c r="AE38" s="104">
        <v>9</v>
      </c>
      <c r="AF38" s="104">
        <v>10</v>
      </c>
      <c r="AG38" s="104">
        <v>10.5</v>
      </c>
      <c r="AH38" s="104">
        <v>11</v>
      </c>
      <c r="AI38" s="173">
        <v>11</v>
      </c>
      <c r="AJ38" s="16">
        <v>2019</v>
      </c>
    </row>
    <row r="39" spans="1:36" s="8" customFormat="1" ht="32.25" customHeight="1">
      <c r="A39" s="14"/>
      <c r="B39" s="1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49" t="s">
        <v>91</v>
      </c>
      <c r="AB39" s="12" t="s">
        <v>57</v>
      </c>
      <c r="AC39" s="104">
        <v>100</v>
      </c>
      <c r="AD39" s="104">
        <v>100</v>
      </c>
      <c r="AE39" s="104">
        <v>100</v>
      </c>
      <c r="AF39" s="104">
        <v>100</v>
      </c>
      <c r="AG39" s="104">
        <v>100</v>
      </c>
      <c r="AH39" s="104">
        <v>100</v>
      </c>
      <c r="AI39" s="104">
        <v>100</v>
      </c>
      <c r="AJ39" s="16">
        <v>2019</v>
      </c>
    </row>
    <row r="40" spans="1:36" s="8" customFormat="1" ht="38.25" customHeight="1">
      <c r="A40" s="14"/>
      <c r="B40" s="1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9" t="s">
        <v>92</v>
      </c>
      <c r="AB40" s="12" t="s">
        <v>55</v>
      </c>
      <c r="AC40" s="71">
        <v>1</v>
      </c>
      <c r="AD40" s="71">
        <v>1</v>
      </c>
      <c r="AE40" s="71">
        <v>1</v>
      </c>
      <c r="AF40" s="71">
        <v>1</v>
      </c>
      <c r="AG40" s="71">
        <v>1</v>
      </c>
      <c r="AH40" s="71">
        <v>1</v>
      </c>
      <c r="AI40" s="71">
        <v>1</v>
      </c>
      <c r="AJ40" s="16">
        <v>2019</v>
      </c>
    </row>
    <row r="41" spans="1:36" s="8" customFormat="1" ht="60" customHeight="1">
      <c r="A41" s="14"/>
      <c r="B41" s="1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9" t="s">
        <v>93</v>
      </c>
      <c r="AB41" s="12" t="s">
        <v>56</v>
      </c>
      <c r="AC41" s="71">
        <v>2</v>
      </c>
      <c r="AD41" s="71">
        <v>2</v>
      </c>
      <c r="AE41" s="71">
        <v>2</v>
      </c>
      <c r="AF41" s="71">
        <v>2</v>
      </c>
      <c r="AG41" s="71">
        <v>2</v>
      </c>
      <c r="AH41" s="71">
        <v>2</v>
      </c>
      <c r="AI41" s="71">
        <v>2</v>
      </c>
      <c r="AJ41" s="16">
        <v>2019</v>
      </c>
    </row>
    <row r="42" spans="1:36" s="8" customFormat="1" ht="45.75" customHeight="1">
      <c r="A42" s="14"/>
      <c r="B42" s="1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9" t="s">
        <v>94</v>
      </c>
      <c r="AB42" s="12" t="s">
        <v>56</v>
      </c>
      <c r="AC42" s="71">
        <v>25</v>
      </c>
      <c r="AD42" s="71">
        <v>25</v>
      </c>
      <c r="AE42" s="71">
        <v>25</v>
      </c>
      <c r="AF42" s="71">
        <v>25</v>
      </c>
      <c r="AG42" s="71">
        <v>25</v>
      </c>
      <c r="AH42" s="71">
        <v>25</v>
      </c>
      <c r="AI42" s="111">
        <v>25</v>
      </c>
      <c r="AJ42" s="16">
        <v>2019</v>
      </c>
    </row>
    <row r="43" spans="1:36" s="8" customFormat="1" ht="81" customHeight="1">
      <c r="A43" s="14"/>
      <c r="B43" s="14"/>
      <c r="C43" s="56">
        <v>6</v>
      </c>
      <c r="D43" s="56">
        <v>5</v>
      </c>
      <c r="E43" s="56">
        <v>6</v>
      </c>
      <c r="F43" s="56">
        <v>0</v>
      </c>
      <c r="G43" s="56">
        <v>7</v>
      </c>
      <c r="H43" s="56">
        <v>0</v>
      </c>
      <c r="I43" s="56">
        <v>2</v>
      </c>
      <c r="J43" s="56">
        <v>0</v>
      </c>
      <c r="K43" s="56">
        <v>2</v>
      </c>
      <c r="L43" s="56">
        <v>1</v>
      </c>
      <c r="M43" s="56">
        <v>2</v>
      </c>
      <c r="N43" s="56">
        <v>1</v>
      </c>
      <c r="O43" s="56">
        <v>0</v>
      </c>
      <c r="P43" s="56">
        <v>1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9" t="s">
        <v>29</v>
      </c>
      <c r="AB43" s="12" t="s">
        <v>85</v>
      </c>
      <c r="AC43" s="105">
        <v>24661.2</v>
      </c>
      <c r="AD43" s="105">
        <v>25453.7</v>
      </c>
      <c r="AE43" s="105">
        <v>25453.7</v>
      </c>
      <c r="AF43" s="105">
        <v>25453.7</v>
      </c>
      <c r="AG43" s="105">
        <v>25453.7</v>
      </c>
      <c r="AH43" s="105">
        <v>25453.7</v>
      </c>
      <c r="AI43" s="105">
        <f>SUM(AC43:AH43)</f>
        <v>151929.7</v>
      </c>
      <c r="AJ43" s="16">
        <v>2019</v>
      </c>
    </row>
    <row r="44" spans="1:36" s="8" customFormat="1" ht="67.5" customHeight="1">
      <c r="A44" s="14"/>
      <c r="B44" s="1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9" t="s">
        <v>208</v>
      </c>
      <c r="AB44" s="12" t="s">
        <v>57</v>
      </c>
      <c r="AC44" s="104">
        <f aca="true" t="shared" si="3" ref="AC44:AH44">AC43*100/AC35</f>
        <v>69.1469764390199</v>
      </c>
      <c r="AD44" s="104">
        <f t="shared" si="3"/>
        <v>73.30294511170668</v>
      </c>
      <c r="AE44" s="104">
        <f t="shared" si="3"/>
        <v>72.63997214683413</v>
      </c>
      <c r="AF44" s="104">
        <f t="shared" si="3"/>
        <v>73.69147879759936</v>
      </c>
      <c r="AG44" s="104">
        <f t="shared" si="3"/>
        <v>73.69147879759936</v>
      </c>
      <c r="AH44" s="104">
        <f t="shared" si="3"/>
        <v>73.69147879759936</v>
      </c>
      <c r="AI44" s="173">
        <v>73.7</v>
      </c>
      <c r="AJ44" s="16">
        <v>2019</v>
      </c>
    </row>
    <row r="45" spans="1:36" s="8" customFormat="1" ht="89.25" customHeight="1">
      <c r="A45" s="14"/>
      <c r="B45" s="15"/>
      <c r="C45" s="56">
        <v>6</v>
      </c>
      <c r="D45" s="56">
        <v>5</v>
      </c>
      <c r="E45" s="56">
        <v>6</v>
      </c>
      <c r="F45" s="56">
        <v>0</v>
      </c>
      <c r="G45" s="56">
        <v>7</v>
      </c>
      <c r="H45" s="56">
        <v>0</v>
      </c>
      <c r="I45" s="56">
        <v>2</v>
      </c>
      <c r="J45" s="56">
        <v>0</v>
      </c>
      <c r="K45" s="56">
        <v>2</v>
      </c>
      <c r="L45" s="56">
        <v>1</v>
      </c>
      <c r="M45" s="56">
        <v>2</v>
      </c>
      <c r="N45" s="56">
        <v>1</v>
      </c>
      <c r="O45" s="56">
        <v>0</v>
      </c>
      <c r="P45" s="56">
        <v>2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9" t="s">
        <v>14</v>
      </c>
      <c r="AB45" s="12" t="s">
        <v>85</v>
      </c>
      <c r="AC45" s="105">
        <v>7516.1</v>
      </c>
      <c r="AD45" s="104">
        <v>5542.2</v>
      </c>
      <c r="AE45" s="104">
        <v>5542.2</v>
      </c>
      <c r="AF45" s="104">
        <v>5542.2</v>
      </c>
      <c r="AG45" s="104">
        <v>5542.2</v>
      </c>
      <c r="AH45" s="104">
        <v>5542.2</v>
      </c>
      <c r="AI45" s="105">
        <f>SUM(AC45:AH45)</f>
        <v>35227.1</v>
      </c>
      <c r="AJ45" s="16">
        <v>2019</v>
      </c>
    </row>
    <row r="46" spans="1:36" s="8" customFormat="1" ht="78.75" customHeight="1">
      <c r="A46" s="14"/>
      <c r="B46" s="1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73" t="s">
        <v>209</v>
      </c>
      <c r="AB46" s="12" t="s">
        <v>57</v>
      </c>
      <c r="AC46" s="108">
        <f aca="true" t="shared" si="4" ref="AC46:AH46">AC45*100/AC35</f>
        <v>21.074221433398105</v>
      </c>
      <c r="AD46" s="108">
        <f t="shared" si="4"/>
        <v>15.960728004105523</v>
      </c>
      <c r="AE46" s="108">
        <f t="shared" si="4"/>
        <v>15.816374579420048</v>
      </c>
      <c r="AF46" s="108">
        <f t="shared" si="4"/>
        <v>16.045325975872082</v>
      </c>
      <c r="AG46" s="108">
        <f t="shared" si="4"/>
        <v>16.045325975872082</v>
      </c>
      <c r="AH46" s="108">
        <f t="shared" si="4"/>
        <v>16.045325975872082</v>
      </c>
      <c r="AI46" s="95">
        <v>21.1</v>
      </c>
      <c r="AJ46" s="16">
        <v>2014</v>
      </c>
    </row>
    <row r="47" spans="1:36" s="8" customFormat="1" ht="81.75" customHeight="1">
      <c r="A47" s="14"/>
      <c r="B47" s="15"/>
      <c r="C47" s="56">
        <v>6</v>
      </c>
      <c r="D47" s="56">
        <v>5</v>
      </c>
      <c r="E47" s="56">
        <v>6</v>
      </c>
      <c r="F47" s="56">
        <v>0</v>
      </c>
      <c r="G47" s="56">
        <v>7</v>
      </c>
      <c r="H47" s="56">
        <v>0</v>
      </c>
      <c r="I47" s="56">
        <v>2</v>
      </c>
      <c r="J47" s="56">
        <v>0</v>
      </c>
      <c r="K47" s="56">
        <v>2</v>
      </c>
      <c r="L47" s="56">
        <v>1</v>
      </c>
      <c r="M47" s="56">
        <v>2</v>
      </c>
      <c r="N47" s="56">
        <v>1</v>
      </c>
      <c r="O47" s="56">
        <v>0</v>
      </c>
      <c r="P47" s="56">
        <v>5</v>
      </c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9" t="s">
        <v>210</v>
      </c>
      <c r="AB47" s="12" t="s">
        <v>85</v>
      </c>
      <c r="AC47" s="105">
        <v>3212.2</v>
      </c>
      <c r="AD47" s="146">
        <v>3588.08</v>
      </c>
      <c r="AE47" s="104">
        <v>3295.2</v>
      </c>
      <c r="AF47" s="104">
        <v>3295.2</v>
      </c>
      <c r="AG47" s="104">
        <v>3295.2</v>
      </c>
      <c r="AH47" s="104">
        <v>3295.2</v>
      </c>
      <c r="AI47" s="105">
        <f>SUM(AC47:AH47)</f>
        <v>19981.08</v>
      </c>
      <c r="AJ47" s="16">
        <v>2019</v>
      </c>
    </row>
    <row r="48" spans="1:36" s="8" customFormat="1" ht="83.25" customHeight="1">
      <c r="A48" s="14"/>
      <c r="B48" s="1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73" t="s">
        <v>178</v>
      </c>
      <c r="AB48" s="12" t="s">
        <v>57</v>
      </c>
      <c r="AC48" s="108">
        <f aca="true" t="shared" si="5" ref="AC48:AH48">AC47/AC35*100</f>
        <v>9.00661434631809</v>
      </c>
      <c r="AD48" s="108">
        <f t="shared" si="5"/>
        <v>10.333147294751353</v>
      </c>
      <c r="AE48" s="108">
        <f t="shared" si="5"/>
        <v>9.403868051334296</v>
      </c>
      <c r="AF48" s="108">
        <f t="shared" si="5"/>
        <v>9.539994615079515</v>
      </c>
      <c r="AG48" s="108">
        <f t="shared" si="5"/>
        <v>9.539994615079515</v>
      </c>
      <c r="AH48" s="108">
        <f t="shared" si="5"/>
        <v>9.539994615079515</v>
      </c>
      <c r="AI48" s="174">
        <v>10.3</v>
      </c>
      <c r="AJ48" s="175">
        <v>2015</v>
      </c>
    </row>
    <row r="49" spans="1:36" s="8" customFormat="1" ht="75.75" customHeight="1">
      <c r="A49" s="14"/>
      <c r="B49" s="15"/>
      <c r="C49" s="56">
        <v>6</v>
      </c>
      <c r="D49" s="56">
        <v>5</v>
      </c>
      <c r="E49" s="56">
        <v>6</v>
      </c>
      <c r="F49" s="56">
        <v>0</v>
      </c>
      <c r="G49" s="56">
        <v>7</v>
      </c>
      <c r="H49" s="56">
        <v>0</v>
      </c>
      <c r="I49" s="56">
        <v>2</v>
      </c>
      <c r="J49" s="56">
        <v>0</v>
      </c>
      <c r="K49" s="56">
        <v>2</v>
      </c>
      <c r="L49" s="56">
        <v>1</v>
      </c>
      <c r="M49" s="56">
        <v>2</v>
      </c>
      <c r="N49" s="56">
        <v>1</v>
      </c>
      <c r="O49" s="56">
        <v>0</v>
      </c>
      <c r="P49" s="56">
        <v>7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9" t="s">
        <v>179</v>
      </c>
      <c r="AB49" s="12" t="s">
        <v>85</v>
      </c>
      <c r="AC49" s="109">
        <v>22.7</v>
      </c>
      <c r="AD49" s="108">
        <v>0</v>
      </c>
      <c r="AE49" s="108">
        <v>199.8</v>
      </c>
      <c r="AF49" s="108">
        <v>199.8</v>
      </c>
      <c r="AG49" s="108">
        <v>199.8</v>
      </c>
      <c r="AH49" s="108">
        <v>199.8</v>
      </c>
      <c r="AI49" s="109">
        <f>SUM(AC49:AH49)</f>
        <v>821.9000000000001</v>
      </c>
      <c r="AJ49" s="16">
        <v>2019</v>
      </c>
    </row>
    <row r="50" spans="1:36" s="8" customFormat="1" ht="93.75" customHeight="1">
      <c r="A50" s="14"/>
      <c r="B50" s="1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73" t="s">
        <v>165</v>
      </c>
      <c r="AB50" s="12" t="s">
        <v>57</v>
      </c>
      <c r="AC50" s="109">
        <f aca="true" t="shared" si="6" ref="AC50:AH50">AC49/AC35*100</f>
        <v>0.0636480124716458</v>
      </c>
      <c r="AD50" s="108">
        <f t="shared" si="6"/>
        <v>0</v>
      </c>
      <c r="AE50" s="108">
        <f t="shared" si="6"/>
        <v>0.5701908341395341</v>
      </c>
      <c r="AF50" s="108">
        <f t="shared" si="6"/>
        <v>0.5784446844176035</v>
      </c>
      <c r="AG50" s="108">
        <f t="shared" si="6"/>
        <v>0.5784446844176035</v>
      </c>
      <c r="AH50" s="108">
        <f t="shared" si="6"/>
        <v>0.5784446844176035</v>
      </c>
      <c r="AI50" s="174">
        <v>0.6</v>
      </c>
      <c r="AJ50" s="175">
        <v>2016</v>
      </c>
    </row>
    <row r="51" spans="1:37" s="8" customFormat="1" ht="55.5" customHeight="1">
      <c r="A51" s="14"/>
      <c r="B51" s="15"/>
      <c r="C51" s="56">
        <v>6</v>
      </c>
      <c r="D51" s="56">
        <v>5</v>
      </c>
      <c r="E51" s="56">
        <v>6</v>
      </c>
      <c r="F51" s="56">
        <v>0</v>
      </c>
      <c r="G51" s="56">
        <v>7</v>
      </c>
      <c r="H51" s="56">
        <v>0</v>
      </c>
      <c r="I51" s="56">
        <v>2</v>
      </c>
      <c r="J51" s="56">
        <v>0</v>
      </c>
      <c r="K51" s="56">
        <v>2</v>
      </c>
      <c r="L51" s="56">
        <v>1</v>
      </c>
      <c r="M51" s="56">
        <v>2</v>
      </c>
      <c r="N51" s="56">
        <v>2</v>
      </c>
      <c r="O51" s="56">
        <v>0</v>
      </c>
      <c r="P51" s="56">
        <v>9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49" t="s">
        <v>35</v>
      </c>
      <c r="AB51" s="12" t="s">
        <v>85</v>
      </c>
      <c r="AC51" s="133">
        <v>12.7</v>
      </c>
      <c r="AD51" s="112">
        <v>0</v>
      </c>
      <c r="AE51" s="112">
        <v>0</v>
      </c>
      <c r="AF51" s="112">
        <v>0</v>
      </c>
      <c r="AG51" s="108">
        <f>SUM(AF51)</f>
        <v>0</v>
      </c>
      <c r="AH51" s="108">
        <f>SUM(AG51)</f>
        <v>0</v>
      </c>
      <c r="AI51" s="109">
        <f>SUM(AC51:AH51)</f>
        <v>12.7</v>
      </c>
      <c r="AJ51" s="16">
        <v>2014</v>
      </c>
      <c r="AK51" s="69"/>
    </row>
    <row r="52" spans="1:37" s="8" customFormat="1" ht="69" customHeight="1">
      <c r="A52" s="14"/>
      <c r="B52" s="1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9" t="s">
        <v>166</v>
      </c>
      <c r="AB52" s="12" t="s">
        <v>55</v>
      </c>
      <c r="AC52" s="134">
        <v>3</v>
      </c>
      <c r="AD52" s="166">
        <v>0</v>
      </c>
      <c r="AE52" s="54">
        <v>0</v>
      </c>
      <c r="AF52" s="54">
        <v>0</v>
      </c>
      <c r="AG52" s="95">
        <f>SUM(AF52)</f>
        <v>0</v>
      </c>
      <c r="AH52" s="95">
        <f>SUM(AG52)</f>
        <v>0</v>
      </c>
      <c r="AI52" s="176">
        <v>3</v>
      </c>
      <c r="AJ52" s="16">
        <v>2014</v>
      </c>
      <c r="AK52" s="69"/>
    </row>
    <row r="53" spans="1:36" s="8" customFormat="1" ht="54" customHeight="1">
      <c r="A53" s="76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78"/>
      <c r="O53" s="78"/>
      <c r="P53" s="78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49" t="s">
        <v>180</v>
      </c>
      <c r="AB53" s="53" t="s">
        <v>85</v>
      </c>
      <c r="AC53" s="107">
        <f aca="true" t="shared" si="7" ref="AC53:AH53">SUM(AC59,AC61,AC63,AC65,AC67)</f>
        <v>240</v>
      </c>
      <c r="AD53" s="107">
        <f>SUM(AD59,AD61,AD63,AD65,AD67)</f>
        <v>140</v>
      </c>
      <c r="AE53" s="107">
        <f>SUM(AE59,AE61,AE63,AE65,AE67)</f>
        <v>550</v>
      </c>
      <c r="AF53" s="107">
        <f t="shared" si="7"/>
        <v>50</v>
      </c>
      <c r="AG53" s="107">
        <f t="shared" si="7"/>
        <v>50</v>
      </c>
      <c r="AH53" s="107">
        <f t="shared" si="7"/>
        <v>50</v>
      </c>
      <c r="AI53" s="107">
        <f>SUM(AC53:AH53)</f>
        <v>1080</v>
      </c>
      <c r="AJ53" s="96">
        <v>2019</v>
      </c>
    </row>
    <row r="54" spans="1:36" s="8" customFormat="1" ht="79.5" customHeight="1">
      <c r="A54" s="14"/>
      <c r="B54" s="1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64"/>
      <c r="N54" s="56"/>
      <c r="O54" s="56"/>
      <c r="P54" s="56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9" t="s">
        <v>95</v>
      </c>
      <c r="AB54" s="12" t="s">
        <v>57</v>
      </c>
      <c r="AC54" s="108">
        <v>99</v>
      </c>
      <c r="AD54" s="108">
        <v>99</v>
      </c>
      <c r="AE54" s="108">
        <v>99.1</v>
      </c>
      <c r="AF54" s="108">
        <v>99.2</v>
      </c>
      <c r="AG54" s="108">
        <v>99.3</v>
      </c>
      <c r="AH54" s="108">
        <v>99.4</v>
      </c>
      <c r="AI54" s="174">
        <v>99.4</v>
      </c>
      <c r="AJ54" s="16">
        <v>2019</v>
      </c>
    </row>
    <row r="55" spans="1:36" s="8" customFormat="1" ht="64.5" customHeight="1">
      <c r="A55" s="14"/>
      <c r="B55" s="1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64"/>
      <c r="N55" s="56"/>
      <c r="O55" s="56"/>
      <c r="P55" s="56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9" t="s">
        <v>96</v>
      </c>
      <c r="AB55" s="12" t="s">
        <v>57</v>
      </c>
      <c r="AC55" s="108">
        <v>0</v>
      </c>
      <c r="AD55" s="108">
        <v>10</v>
      </c>
      <c r="AE55" s="108">
        <v>10.1</v>
      </c>
      <c r="AF55" s="108">
        <v>10.2</v>
      </c>
      <c r="AG55" s="108">
        <v>10.3</v>
      </c>
      <c r="AH55" s="108">
        <v>10.4</v>
      </c>
      <c r="AI55" s="177">
        <f>AH55</f>
        <v>10.4</v>
      </c>
      <c r="AJ55" s="16">
        <v>2019</v>
      </c>
    </row>
    <row r="56" spans="1:36" s="8" customFormat="1" ht="62.25" customHeight="1">
      <c r="A56" s="14"/>
      <c r="B56" s="1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64"/>
      <c r="N56" s="56"/>
      <c r="O56" s="56"/>
      <c r="P56" s="56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9" t="s">
        <v>97</v>
      </c>
      <c r="AB56" s="12" t="s">
        <v>57</v>
      </c>
      <c r="AC56" s="124">
        <v>99.3</v>
      </c>
      <c r="AD56" s="124">
        <v>99.5</v>
      </c>
      <c r="AE56" s="124">
        <v>99.6</v>
      </c>
      <c r="AF56" s="124">
        <v>99.7</v>
      </c>
      <c r="AG56" s="124">
        <v>99.8</v>
      </c>
      <c r="AH56" s="124">
        <v>99.9</v>
      </c>
      <c r="AI56" s="178">
        <v>99.9</v>
      </c>
      <c r="AJ56" s="16">
        <v>2019</v>
      </c>
    </row>
    <row r="57" spans="1:36" s="8" customFormat="1" ht="51" customHeight="1">
      <c r="A57" s="14"/>
      <c r="B57" s="1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64"/>
      <c r="N57" s="56"/>
      <c r="O57" s="56"/>
      <c r="P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9" t="s">
        <v>144</v>
      </c>
      <c r="AB57" s="87" t="s">
        <v>137</v>
      </c>
      <c r="AC57" s="65" t="s">
        <v>138</v>
      </c>
      <c r="AD57" s="65" t="s">
        <v>138</v>
      </c>
      <c r="AE57" s="65" t="s">
        <v>138</v>
      </c>
      <c r="AF57" s="65" t="s">
        <v>138</v>
      </c>
      <c r="AG57" s="65" t="s">
        <v>138</v>
      </c>
      <c r="AH57" s="65" t="s">
        <v>138</v>
      </c>
      <c r="AI57" s="65" t="s">
        <v>138</v>
      </c>
      <c r="AJ57" s="16">
        <v>2019</v>
      </c>
    </row>
    <row r="58" spans="1:36" s="8" customFormat="1" ht="56.25" customHeight="1">
      <c r="A58" s="14"/>
      <c r="B58" s="1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64"/>
      <c r="N58" s="56"/>
      <c r="O58" s="56"/>
      <c r="P58" s="56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73" t="s">
        <v>140</v>
      </c>
      <c r="AB58" s="12" t="s">
        <v>55</v>
      </c>
      <c r="AC58" s="65">
        <v>4</v>
      </c>
      <c r="AD58" s="65">
        <v>4</v>
      </c>
      <c r="AE58" s="65">
        <v>4</v>
      </c>
      <c r="AF58" s="65">
        <v>4</v>
      </c>
      <c r="AG58" s="65">
        <v>4</v>
      </c>
      <c r="AH58" s="65">
        <v>4</v>
      </c>
      <c r="AI58" s="111">
        <f aca="true" t="shared" si="8" ref="AI58:AI63">SUM(AC58:AH58)</f>
        <v>24</v>
      </c>
      <c r="AJ58" s="16">
        <v>2019</v>
      </c>
    </row>
    <row r="59" spans="1:36" s="8" customFormat="1" ht="54.75" customHeight="1">
      <c r="A59" s="14"/>
      <c r="B59" s="15"/>
      <c r="C59" s="56">
        <v>6</v>
      </c>
      <c r="D59" s="56">
        <v>5</v>
      </c>
      <c r="E59" s="56">
        <v>6</v>
      </c>
      <c r="F59" s="56">
        <v>0</v>
      </c>
      <c r="G59" s="56">
        <v>7</v>
      </c>
      <c r="H59" s="56">
        <v>0</v>
      </c>
      <c r="I59" s="56">
        <v>2</v>
      </c>
      <c r="J59" s="56">
        <v>0</v>
      </c>
      <c r="K59" s="56">
        <v>2</v>
      </c>
      <c r="L59" s="56">
        <v>1</v>
      </c>
      <c r="M59" s="56">
        <v>2</v>
      </c>
      <c r="N59" s="56">
        <v>2</v>
      </c>
      <c r="O59" s="56">
        <v>1</v>
      </c>
      <c r="P59" s="56">
        <v>1</v>
      </c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9" t="s">
        <v>191</v>
      </c>
      <c r="AB59" s="12" t="s">
        <v>85</v>
      </c>
      <c r="AC59" s="108">
        <v>0</v>
      </c>
      <c r="AD59" s="108">
        <v>0</v>
      </c>
      <c r="AE59" s="106">
        <v>500</v>
      </c>
      <c r="AF59" s="108">
        <v>0</v>
      </c>
      <c r="AG59" s="108">
        <v>0</v>
      </c>
      <c r="AH59" s="108">
        <v>0</v>
      </c>
      <c r="AI59" s="109">
        <f t="shared" si="8"/>
        <v>500</v>
      </c>
      <c r="AJ59" s="16">
        <v>2016</v>
      </c>
    </row>
    <row r="60" spans="1:36" s="8" customFormat="1" ht="88.5" customHeight="1">
      <c r="A60" s="14"/>
      <c r="B60" s="1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131" t="s">
        <v>49</v>
      </c>
      <c r="AB60" s="12" t="s">
        <v>57</v>
      </c>
      <c r="AC60" s="109">
        <f>AC59*100/AC45</f>
        <v>0</v>
      </c>
      <c r="AD60" s="108">
        <f>(AD59*100)/AD45</f>
        <v>0</v>
      </c>
      <c r="AE60" s="108">
        <f>(AE59*100)/AE45</f>
        <v>9.021688138284436</v>
      </c>
      <c r="AF60" s="108">
        <f>(AF59*100)/AF45</f>
        <v>0</v>
      </c>
      <c r="AG60" s="108">
        <f>(AG59*100)/AG45</f>
        <v>0</v>
      </c>
      <c r="AH60" s="109">
        <f>AH59*100/AH45</f>
        <v>0</v>
      </c>
      <c r="AI60" s="109">
        <f t="shared" si="8"/>
        <v>9.021688138284436</v>
      </c>
      <c r="AJ60" s="16">
        <v>2016</v>
      </c>
    </row>
    <row r="61" spans="1:37" s="8" customFormat="1" ht="53.25" customHeight="1">
      <c r="A61" s="14"/>
      <c r="B61" s="15"/>
      <c r="C61" s="56">
        <v>6</v>
      </c>
      <c r="D61" s="56">
        <v>5</v>
      </c>
      <c r="E61" s="56">
        <v>6</v>
      </c>
      <c r="F61" s="56">
        <v>0</v>
      </c>
      <c r="G61" s="56">
        <v>7</v>
      </c>
      <c r="H61" s="56">
        <v>0</v>
      </c>
      <c r="I61" s="56">
        <v>2</v>
      </c>
      <c r="J61" s="56">
        <v>0</v>
      </c>
      <c r="K61" s="56">
        <v>2</v>
      </c>
      <c r="L61" s="56">
        <v>1</v>
      </c>
      <c r="M61" s="56">
        <v>2</v>
      </c>
      <c r="N61" s="56">
        <v>2</v>
      </c>
      <c r="O61" s="56">
        <v>1</v>
      </c>
      <c r="P61" s="56">
        <v>2</v>
      </c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9" t="s">
        <v>211</v>
      </c>
      <c r="AB61" s="12" t="s">
        <v>85</v>
      </c>
      <c r="AC61" s="112">
        <v>0</v>
      </c>
      <c r="AD61" s="112">
        <v>50</v>
      </c>
      <c r="AE61" s="114">
        <v>50</v>
      </c>
      <c r="AF61" s="112">
        <v>50</v>
      </c>
      <c r="AG61" s="108">
        <f>SUM(AF61)</f>
        <v>50</v>
      </c>
      <c r="AH61" s="108">
        <f>SUM(AG61)</f>
        <v>50</v>
      </c>
      <c r="AI61" s="109">
        <f>SUM(AC61:AH61)</f>
        <v>250</v>
      </c>
      <c r="AJ61" s="16">
        <v>2019</v>
      </c>
      <c r="AK61" s="69"/>
    </row>
    <row r="62" spans="1:37" s="8" customFormat="1" ht="69" customHeight="1">
      <c r="A62" s="14"/>
      <c r="B62" s="1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49" t="s">
        <v>50</v>
      </c>
      <c r="AB62" s="12" t="s">
        <v>57</v>
      </c>
      <c r="AC62" s="109">
        <f>AC61*100/AC45</f>
        <v>0</v>
      </c>
      <c r="AD62" s="108">
        <f>(AD61*100)/AD45</f>
        <v>0.9021688138284436</v>
      </c>
      <c r="AE62" s="109">
        <f>AE61*100/AE45</f>
        <v>0.9021688138284436</v>
      </c>
      <c r="AF62" s="109">
        <f>AF61*100/AF45</f>
        <v>0.9021688138284436</v>
      </c>
      <c r="AG62" s="109">
        <f>AG61*100/AG45</f>
        <v>0.9021688138284436</v>
      </c>
      <c r="AH62" s="109">
        <f>AH61*100/AH45</f>
        <v>0.9021688138284436</v>
      </c>
      <c r="AI62" s="177">
        <v>0.9</v>
      </c>
      <c r="AJ62" s="175">
        <v>2015</v>
      </c>
      <c r="AK62" s="69"/>
    </row>
    <row r="63" spans="1:36" s="8" customFormat="1" ht="64.5" customHeight="1">
      <c r="A63" s="14"/>
      <c r="B63" s="15"/>
      <c r="C63" s="56">
        <v>6</v>
      </c>
      <c r="D63" s="56">
        <v>5</v>
      </c>
      <c r="E63" s="56">
        <v>6</v>
      </c>
      <c r="F63" s="56">
        <v>0</v>
      </c>
      <c r="G63" s="56">
        <v>7</v>
      </c>
      <c r="H63" s="56">
        <v>0</v>
      </c>
      <c r="I63" s="56">
        <v>2</v>
      </c>
      <c r="J63" s="56">
        <v>0</v>
      </c>
      <c r="K63" s="56">
        <v>2</v>
      </c>
      <c r="L63" s="56">
        <v>1</v>
      </c>
      <c r="M63" s="64">
        <v>2</v>
      </c>
      <c r="N63" s="56">
        <v>2</v>
      </c>
      <c r="O63" s="56">
        <v>1</v>
      </c>
      <c r="P63" s="56">
        <v>4</v>
      </c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9" t="s">
        <v>16</v>
      </c>
      <c r="AB63" s="12" t="s">
        <v>85</v>
      </c>
      <c r="AC63" s="116">
        <v>80</v>
      </c>
      <c r="AD63" s="115">
        <v>90</v>
      </c>
      <c r="AE63" s="108">
        <v>0</v>
      </c>
      <c r="AF63" s="108">
        <v>0</v>
      </c>
      <c r="AG63" s="108">
        <v>0</v>
      </c>
      <c r="AH63" s="108">
        <v>0</v>
      </c>
      <c r="AI63" s="109">
        <f t="shared" si="8"/>
        <v>170</v>
      </c>
      <c r="AJ63" s="16">
        <v>2015</v>
      </c>
    </row>
    <row r="64" spans="1:36" s="8" customFormat="1" ht="81" customHeight="1">
      <c r="A64" s="14"/>
      <c r="B64" s="1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64"/>
      <c r="N64" s="56"/>
      <c r="O64" s="56"/>
      <c r="P64" s="56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73" t="s">
        <v>172</v>
      </c>
      <c r="AB64" s="12" t="s">
        <v>57</v>
      </c>
      <c r="AC64" s="116">
        <f aca="true" t="shared" si="9" ref="AC64:AH64">(AC63*100)/AC35</f>
        <v>0.22431017611152707</v>
      </c>
      <c r="AD64" s="115">
        <f t="shared" si="9"/>
        <v>0.2591868789234414</v>
      </c>
      <c r="AE64" s="108">
        <f t="shared" si="9"/>
        <v>0</v>
      </c>
      <c r="AF64" s="108">
        <f t="shared" si="9"/>
        <v>0</v>
      </c>
      <c r="AG64" s="108">
        <f t="shared" si="9"/>
        <v>0</v>
      </c>
      <c r="AH64" s="108">
        <f t="shared" si="9"/>
        <v>0</v>
      </c>
      <c r="AI64" s="174">
        <v>0.3</v>
      </c>
      <c r="AJ64" s="16">
        <v>2015</v>
      </c>
    </row>
    <row r="65" spans="1:36" s="8" customFormat="1" ht="64.5" customHeight="1">
      <c r="A65" s="14"/>
      <c r="B65" s="15"/>
      <c r="C65" s="56">
        <v>6</v>
      </c>
      <c r="D65" s="56">
        <v>5</v>
      </c>
      <c r="E65" s="56">
        <v>6</v>
      </c>
      <c r="F65" s="56">
        <v>0</v>
      </c>
      <c r="G65" s="56">
        <v>7</v>
      </c>
      <c r="H65" s="56">
        <v>0</v>
      </c>
      <c r="I65" s="56">
        <v>2</v>
      </c>
      <c r="J65" s="56">
        <v>0</v>
      </c>
      <c r="K65" s="56">
        <v>2</v>
      </c>
      <c r="L65" s="56">
        <v>1</v>
      </c>
      <c r="M65" s="64">
        <v>7</v>
      </c>
      <c r="N65" s="56">
        <v>4</v>
      </c>
      <c r="O65" s="56">
        <v>0</v>
      </c>
      <c r="P65" s="56">
        <v>7</v>
      </c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9" t="s">
        <v>192</v>
      </c>
      <c r="AB65" s="12" t="s">
        <v>85</v>
      </c>
      <c r="AC65" s="170">
        <v>76.2</v>
      </c>
      <c r="AD65" s="115">
        <v>0</v>
      </c>
      <c r="AE65" s="108">
        <v>0</v>
      </c>
      <c r="AF65" s="108">
        <v>0</v>
      </c>
      <c r="AG65" s="108">
        <v>0</v>
      </c>
      <c r="AH65" s="108">
        <v>0</v>
      </c>
      <c r="AI65" s="109">
        <f aca="true" t="shared" si="10" ref="AI65:AI70">SUM(AC65:AH65)</f>
        <v>76.2</v>
      </c>
      <c r="AJ65" s="16">
        <v>2014</v>
      </c>
    </row>
    <row r="66" spans="1:36" s="8" customFormat="1" ht="64.5" customHeight="1">
      <c r="A66" s="14"/>
      <c r="B66" s="1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64"/>
      <c r="N66" s="56"/>
      <c r="O66" s="56"/>
      <c r="P66" s="56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171" t="s">
        <v>27</v>
      </c>
      <c r="AB66" s="12" t="s">
        <v>57</v>
      </c>
      <c r="AC66" s="132">
        <f aca="true" t="shared" si="11" ref="AC66:AH66">AC65/AC35*100</f>
        <v>0.21365544274622952</v>
      </c>
      <c r="AD66" s="99">
        <f t="shared" si="11"/>
        <v>0</v>
      </c>
      <c r="AE66" s="99">
        <f t="shared" si="11"/>
        <v>0</v>
      </c>
      <c r="AF66" s="99">
        <f t="shared" si="11"/>
        <v>0</v>
      </c>
      <c r="AG66" s="99">
        <f t="shared" si="11"/>
        <v>0</v>
      </c>
      <c r="AH66" s="99">
        <f t="shared" si="11"/>
        <v>0</v>
      </c>
      <c r="AI66" s="109">
        <f t="shared" si="10"/>
        <v>0.21365544274622952</v>
      </c>
      <c r="AJ66" s="16">
        <v>2014</v>
      </c>
    </row>
    <row r="67" spans="1:36" s="8" customFormat="1" ht="78.75" customHeight="1">
      <c r="A67" s="14"/>
      <c r="B67" s="15"/>
      <c r="C67" s="56">
        <v>6</v>
      </c>
      <c r="D67" s="56">
        <v>5</v>
      </c>
      <c r="E67" s="56">
        <v>6</v>
      </c>
      <c r="F67" s="56">
        <v>0</v>
      </c>
      <c r="G67" s="56">
        <v>7</v>
      </c>
      <c r="H67" s="56">
        <v>0</v>
      </c>
      <c r="I67" s="56">
        <v>2</v>
      </c>
      <c r="J67" s="56">
        <v>0</v>
      </c>
      <c r="K67" s="56">
        <v>2</v>
      </c>
      <c r="L67" s="56">
        <v>1</v>
      </c>
      <c r="M67" s="64">
        <v>5</v>
      </c>
      <c r="N67" s="56">
        <v>0</v>
      </c>
      <c r="O67" s="56">
        <v>1</v>
      </c>
      <c r="P67" s="56">
        <v>4</v>
      </c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9" t="s">
        <v>212</v>
      </c>
      <c r="AB67" s="12" t="s">
        <v>85</v>
      </c>
      <c r="AC67" s="116">
        <v>83.8</v>
      </c>
      <c r="AD67" s="115">
        <v>0</v>
      </c>
      <c r="AE67" s="108">
        <v>0</v>
      </c>
      <c r="AF67" s="108">
        <v>0</v>
      </c>
      <c r="AG67" s="108">
        <v>0</v>
      </c>
      <c r="AH67" s="108">
        <v>0</v>
      </c>
      <c r="AI67" s="109">
        <f t="shared" si="10"/>
        <v>83.8</v>
      </c>
      <c r="AJ67" s="16">
        <v>2014</v>
      </c>
    </row>
    <row r="68" spans="1:36" s="8" customFormat="1" ht="78.75" customHeight="1">
      <c r="A68" s="14"/>
      <c r="B68" s="1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64"/>
      <c r="N68" s="56"/>
      <c r="O68" s="56"/>
      <c r="P68" s="56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171" t="s">
        <v>28</v>
      </c>
      <c r="AB68" s="12" t="s">
        <v>57</v>
      </c>
      <c r="AC68" s="99">
        <f>AC67/AC35*100</f>
        <v>0.23496490947682458</v>
      </c>
      <c r="AD68" s="99">
        <f>AD67/AD39*100</f>
        <v>0</v>
      </c>
      <c r="AE68" s="99">
        <f>AE67/AE39*100</f>
        <v>0</v>
      </c>
      <c r="AF68" s="99">
        <f>AF67/AF39*100</f>
        <v>0</v>
      </c>
      <c r="AG68" s="99">
        <f>AG67/AG39*100</f>
        <v>0</v>
      </c>
      <c r="AH68" s="99">
        <f>AH67/AH39*100</f>
        <v>0</v>
      </c>
      <c r="AI68" s="109">
        <f t="shared" si="10"/>
        <v>0.23496490947682458</v>
      </c>
      <c r="AJ68" s="16">
        <v>2014</v>
      </c>
    </row>
    <row r="69" spans="1:38" s="8" customFormat="1" ht="51" customHeight="1">
      <c r="A69" s="76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60" t="s">
        <v>181</v>
      </c>
      <c r="AB69" s="61" t="s">
        <v>85</v>
      </c>
      <c r="AC69" s="117">
        <f aca="true" t="shared" si="12" ref="AC69:AH69">SUM(AC70,AC96)</f>
        <v>22294.3</v>
      </c>
      <c r="AD69" s="117">
        <f t="shared" si="12"/>
        <v>23265.696</v>
      </c>
      <c r="AE69" s="117">
        <f t="shared" si="12"/>
        <v>21217.4</v>
      </c>
      <c r="AF69" s="117">
        <f t="shared" si="12"/>
        <v>21227.4</v>
      </c>
      <c r="AG69" s="117">
        <f t="shared" si="12"/>
        <v>21227.4</v>
      </c>
      <c r="AH69" s="117">
        <f t="shared" si="12"/>
        <v>21227.4</v>
      </c>
      <c r="AI69" s="100">
        <f t="shared" si="10"/>
        <v>130459.59599999999</v>
      </c>
      <c r="AJ69" s="88">
        <v>2019</v>
      </c>
      <c r="AL69" s="69"/>
    </row>
    <row r="70" spans="1:36" s="8" customFormat="1" ht="63.75" customHeight="1">
      <c r="A70" s="76"/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49" t="s">
        <v>88</v>
      </c>
      <c r="AB70" s="53" t="s">
        <v>85</v>
      </c>
      <c r="AC70" s="125">
        <v>21165.1</v>
      </c>
      <c r="AD70" s="125">
        <f>SUM(AD76,AD78,AD80,AD82,AD86,AD88,AD90,AD92,AD94,AD84)</f>
        <v>22365.696</v>
      </c>
      <c r="AE70" s="125">
        <f>SUM(AE76,AE78,AE80,AE82,AE86,AE88,AE90,AE92,AE94,AE84)</f>
        <v>21167.4</v>
      </c>
      <c r="AF70" s="125">
        <f>SUM(AF76,AF78,AF80,AF82,AF86,AF88,AF90,AF92,AF94,AF84)</f>
        <v>21177.4</v>
      </c>
      <c r="AG70" s="125">
        <f>SUM(AG76,AG78,AG80,AG82,AG86,AG88,AG90,AG92,AG94,AG84)</f>
        <v>21177.4</v>
      </c>
      <c r="AH70" s="125">
        <f>SUM(AH76,AH78,AH80,AH82,AH86,AH88,AH90,AH92,AH94,AH84)</f>
        <v>21177.4</v>
      </c>
      <c r="AI70" s="103">
        <f t="shared" si="10"/>
        <v>128230.39600000001</v>
      </c>
      <c r="AJ70" s="16">
        <v>2019</v>
      </c>
    </row>
    <row r="71" spans="1:36" s="8" customFormat="1" ht="66" customHeight="1">
      <c r="A71" s="14"/>
      <c r="B71" s="1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9" t="s">
        <v>98</v>
      </c>
      <c r="AB71" s="12" t="s">
        <v>57</v>
      </c>
      <c r="AC71" s="115">
        <v>25</v>
      </c>
      <c r="AD71" s="115">
        <v>25</v>
      </c>
      <c r="AE71" s="108">
        <v>25.1</v>
      </c>
      <c r="AF71" s="108">
        <v>25.2</v>
      </c>
      <c r="AG71" s="108">
        <v>25.3</v>
      </c>
      <c r="AH71" s="108">
        <v>25.4</v>
      </c>
      <c r="AI71" s="174">
        <v>25.4</v>
      </c>
      <c r="AJ71" s="175">
        <v>2019</v>
      </c>
    </row>
    <row r="72" spans="1:36" s="8" customFormat="1" ht="67.5" customHeight="1">
      <c r="A72" s="14"/>
      <c r="B72" s="1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9" t="s">
        <v>132</v>
      </c>
      <c r="AB72" s="12" t="s">
        <v>57</v>
      </c>
      <c r="AC72" s="115">
        <v>10.1</v>
      </c>
      <c r="AD72" s="115">
        <v>10.1</v>
      </c>
      <c r="AE72" s="108">
        <v>11</v>
      </c>
      <c r="AF72" s="108">
        <v>12</v>
      </c>
      <c r="AG72" s="108">
        <v>12.5</v>
      </c>
      <c r="AH72" s="108">
        <v>13</v>
      </c>
      <c r="AI72" s="174">
        <v>13</v>
      </c>
      <c r="AJ72" s="175">
        <v>2019</v>
      </c>
    </row>
    <row r="73" spans="1:36" s="8" customFormat="1" ht="38.25" customHeight="1">
      <c r="A73" s="14"/>
      <c r="B73" s="1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9" t="s">
        <v>99</v>
      </c>
      <c r="AB73" s="12" t="s">
        <v>55</v>
      </c>
      <c r="AC73" s="71">
        <v>1</v>
      </c>
      <c r="AD73" s="71">
        <v>1</v>
      </c>
      <c r="AE73" s="71">
        <v>1</v>
      </c>
      <c r="AF73" s="71">
        <v>1</v>
      </c>
      <c r="AG73" s="71">
        <v>1</v>
      </c>
      <c r="AH73" s="71">
        <v>1</v>
      </c>
      <c r="AI73" s="71">
        <v>1</v>
      </c>
      <c r="AJ73" s="16">
        <v>2019</v>
      </c>
    </row>
    <row r="74" spans="1:36" s="8" customFormat="1" ht="71.25" customHeight="1">
      <c r="A74" s="14"/>
      <c r="B74" s="1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9" t="s">
        <v>100</v>
      </c>
      <c r="AB74" s="12" t="s">
        <v>56</v>
      </c>
      <c r="AC74" s="71">
        <v>3</v>
      </c>
      <c r="AD74" s="71">
        <v>3</v>
      </c>
      <c r="AE74" s="71">
        <v>3</v>
      </c>
      <c r="AF74" s="71">
        <v>3</v>
      </c>
      <c r="AG74" s="71">
        <v>3</v>
      </c>
      <c r="AH74" s="71">
        <v>3</v>
      </c>
      <c r="AI74" s="71">
        <v>3</v>
      </c>
      <c r="AJ74" s="16">
        <v>2019</v>
      </c>
    </row>
    <row r="75" spans="1:36" s="8" customFormat="1" ht="33.75" customHeight="1">
      <c r="A75" s="14"/>
      <c r="B75" s="1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9" t="s">
        <v>101</v>
      </c>
      <c r="AB75" s="12" t="s">
        <v>55</v>
      </c>
      <c r="AC75" s="71">
        <v>1</v>
      </c>
      <c r="AD75" s="71">
        <v>1</v>
      </c>
      <c r="AE75" s="71">
        <v>1</v>
      </c>
      <c r="AF75" s="71">
        <v>1</v>
      </c>
      <c r="AG75" s="71">
        <v>1</v>
      </c>
      <c r="AH75" s="71">
        <v>1</v>
      </c>
      <c r="AI75" s="71">
        <v>1</v>
      </c>
      <c r="AJ75" s="16">
        <v>2019</v>
      </c>
    </row>
    <row r="76" spans="1:36" s="8" customFormat="1" ht="70.5" customHeight="1">
      <c r="A76" s="14"/>
      <c r="B76" s="15"/>
      <c r="C76" s="56">
        <v>6</v>
      </c>
      <c r="D76" s="56">
        <v>5</v>
      </c>
      <c r="E76" s="56">
        <v>6</v>
      </c>
      <c r="F76" s="56">
        <v>0</v>
      </c>
      <c r="G76" s="56">
        <v>8</v>
      </c>
      <c r="H76" s="56">
        <v>0</v>
      </c>
      <c r="I76" s="56">
        <v>1</v>
      </c>
      <c r="J76" s="56">
        <v>0</v>
      </c>
      <c r="K76" s="56">
        <v>2</v>
      </c>
      <c r="L76" s="56">
        <v>2</v>
      </c>
      <c r="M76" s="56">
        <v>2</v>
      </c>
      <c r="N76" s="56">
        <v>1</v>
      </c>
      <c r="O76" s="56">
        <v>0</v>
      </c>
      <c r="P76" s="56">
        <v>1</v>
      </c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9" t="s">
        <v>30</v>
      </c>
      <c r="AB76" s="12" t="s">
        <v>85</v>
      </c>
      <c r="AC76" s="146">
        <v>8102.9</v>
      </c>
      <c r="AD76" s="187">
        <v>9204.4</v>
      </c>
      <c r="AE76" s="104">
        <v>8588.6</v>
      </c>
      <c r="AF76" s="104">
        <f>SUM(AE76)</f>
        <v>8588.6</v>
      </c>
      <c r="AG76" s="104">
        <f>SUM(AF76)</f>
        <v>8588.6</v>
      </c>
      <c r="AH76" s="104">
        <f>SUM(AG76)</f>
        <v>8588.6</v>
      </c>
      <c r="AI76" s="105">
        <f>SUM(AC76:AH76)</f>
        <v>51661.7</v>
      </c>
      <c r="AJ76" s="16">
        <v>2019</v>
      </c>
    </row>
    <row r="77" spans="1:36" s="8" customFormat="1" ht="75.75" customHeight="1">
      <c r="A77" s="14"/>
      <c r="B77" s="1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73" t="s">
        <v>213</v>
      </c>
      <c r="AB77" s="12" t="s">
        <v>57</v>
      </c>
      <c r="AC77" s="104">
        <f aca="true" t="shared" si="13" ref="AC77:AH77">AC76/AC69*100</f>
        <v>36.34516445907698</v>
      </c>
      <c r="AD77" s="104">
        <f t="shared" si="13"/>
        <v>39.56210895216717</v>
      </c>
      <c r="AE77" s="104">
        <f t="shared" si="13"/>
        <v>40.479040787278365</v>
      </c>
      <c r="AF77" s="104">
        <f t="shared" si="13"/>
        <v>40.45997154620915</v>
      </c>
      <c r="AG77" s="104">
        <f t="shared" si="13"/>
        <v>40.45997154620915</v>
      </c>
      <c r="AH77" s="104">
        <f t="shared" si="13"/>
        <v>40.45997154620915</v>
      </c>
      <c r="AI77" s="173">
        <v>40.5</v>
      </c>
      <c r="AJ77" s="175">
        <v>2016</v>
      </c>
    </row>
    <row r="78" spans="1:36" s="8" customFormat="1" ht="67.5" customHeight="1">
      <c r="A78" s="14"/>
      <c r="B78" s="15"/>
      <c r="C78" s="56">
        <v>6</v>
      </c>
      <c r="D78" s="56">
        <v>5</v>
      </c>
      <c r="E78" s="56">
        <v>6</v>
      </c>
      <c r="F78" s="56">
        <v>0</v>
      </c>
      <c r="G78" s="56">
        <v>8</v>
      </c>
      <c r="H78" s="56">
        <v>0</v>
      </c>
      <c r="I78" s="56">
        <v>1</v>
      </c>
      <c r="J78" s="56">
        <v>0</v>
      </c>
      <c r="K78" s="56">
        <v>2</v>
      </c>
      <c r="L78" s="56">
        <v>2</v>
      </c>
      <c r="M78" s="56">
        <v>2</v>
      </c>
      <c r="N78" s="56">
        <v>1</v>
      </c>
      <c r="O78" s="56">
        <v>0</v>
      </c>
      <c r="P78" s="56">
        <v>2</v>
      </c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49" t="s">
        <v>149</v>
      </c>
      <c r="AB78" s="12" t="s">
        <v>85</v>
      </c>
      <c r="AC78" s="105">
        <v>5413.9</v>
      </c>
      <c r="AD78" s="104">
        <v>5327.9</v>
      </c>
      <c r="AE78" s="104">
        <v>5327.9</v>
      </c>
      <c r="AF78" s="104">
        <v>5327.9</v>
      </c>
      <c r="AG78" s="104">
        <v>5327.9</v>
      </c>
      <c r="AH78" s="104">
        <v>5327.9</v>
      </c>
      <c r="AI78" s="105">
        <f>SUM(AC78:AH78)</f>
        <v>32053.4</v>
      </c>
      <c r="AJ78" s="16">
        <v>2019</v>
      </c>
    </row>
    <row r="79" spans="1:36" s="8" customFormat="1" ht="69.75" customHeight="1">
      <c r="A79" s="14"/>
      <c r="B79" s="1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73" t="s">
        <v>36</v>
      </c>
      <c r="AB79" s="12" t="s">
        <v>57</v>
      </c>
      <c r="AC79" s="105">
        <f aca="true" t="shared" si="14" ref="AC79:AH79">AC78/AC69*100</f>
        <v>24.283785541595833</v>
      </c>
      <c r="AD79" s="104">
        <f t="shared" si="14"/>
        <v>22.90023904722214</v>
      </c>
      <c r="AE79" s="104">
        <f t="shared" si="14"/>
        <v>25.110993806969752</v>
      </c>
      <c r="AF79" s="104">
        <f t="shared" si="14"/>
        <v>25.099164287665936</v>
      </c>
      <c r="AG79" s="104">
        <f t="shared" si="14"/>
        <v>25.099164287665936</v>
      </c>
      <c r="AH79" s="104">
        <f t="shared" si="14"/>
        <v>25.099164287665936</v>
      </c>
      <c r="AI79" s="173">
        <v>25.1</v>
      </c>
      <c r="AJ79" s="175">
        <v>2016</v>
      </c>
    </row>
    <row r="80" spans="1:36" s="8" customFormat="1" ht="66.75" customHeight="1">
      <c r="A80" s="14"/>
      <c r="B80" s="15"/>
      <c r="C80" s="56">
        <v>6</v>
      </c>
      <c r="D80" s="56">
        <v>5</v>
      </c>
      <c r="E80" s="56">
        <v>6</v>
      </c>
      <c r="F80" s="56">
        <v>0</v>
      </c>
      <c r="G80" s="56">
        <v>8</v>
      </c>
      <c r="H80" s="56">
        <v>0</v>
      </c>
      <c r="I80" s="56">
        <v>1</v>
      </c>
      <c r="J80" s="56">
        <v>0</v>
      </c>
      <c r="K80" s="56">
        <v>2</v>
      </c>
      <c r="L80" s="56">
        <v>2</v>
      </c>
      <c r="M80" s="56">
        <v>2</v>
      </c>
      <c r="N80" s="56">
        <v>3</v>
      </c>
      <c r="O80" s="56">
        <v>0</v>
      </c>
      <c r="P80" s="56">
        <v>1</v>
      </c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9" t="s">
        <v>31</v>
      </c>
      <c r="AB80" s="12" t="s">
        <v>85</v>
      </c>
      <c r="AC80" s="105">
        <v>1303</v>
      </c>
      <c r="AD80" s="165">
        <v>1543.64</v>
      </c>
      <c r="AE80" s="104">
        <v>1294.5</v>
      </c>
      <c r="AF80" s="104">
        <v>1294.5</v>
      </c>
      <c r="AG80" s="104">
        <v>1294.5</v>
      </c>
      <c r="AH80" s="104">
        <v>1294.5</v>
      </c>
      <c r="AI80" s="105">
        <f>SUM(AC80:AH80)</f>
        <v>8024.64</v>
      </c>
      <c r="AJ80" s="16">
        <v>2019</v>
      </c>
    </row>
    <row r="81" spans="1:36" s="8" customFormat="1" ht="67.5" customHeight="1">
      <c r="A81" s="14"/>
      <c r="B81" s="1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73" t="s">
        <v>32</v>
      </c>
      <c r="AB81" s="12" t="s">
        <v>57</v>
      </c>
      <c r="AC81" s="105">
        <f aca="true" t="shared" si="15" ref="AC81:AH81">AC80/AC69*100</f>
        <v>5.844543224052785</v>
      </c>
      <c r="AD81" s="104">
        <f t="shared" si="15"/>
        <v>6.634832673821579</v>
      </c>
      <c r="AE81" s="104">
        <f t="shared" si="15"/>
        <v>6.101124548719447</v>
      </c>
      <c r="AF81" s="104">
        <f t="shared" si="15"/>
        <v>6.098250374515955</v>
      </c>
      <c r="AG81" s="104">
        <f t="shared" si="15"/>
        <v>6.098250374515955</v>
      </c>
      <c r="AH81" s="104">
        <f t="shared" si="15"/>
        <v>6.098250374515955</v>
      </c>
      <c r="AI81" s="173">
        <v>6.6</v>
      </c>
      <c r="AJ81" s="175">
        <v>2015</v>
      </c>
    </row>
    <row r="82" spans="1:36" s="8" customFormat="1" ht="69" customHeight="1">
      <c r="A82" s="14"/>
      <c r="B82" s="15"/>
      <c r="C82" s="56">
        <v>6</v>
      </c>
      <c r="D82" s="56">
        <v>5</v>
      </c>
      <c r="E82" s="56">
        <v>6</v>
      </c>
      <c r="F82" s="56">
        <v>0</v>
      </c>
      <c r="G82" s="56">
        <v>8</v>
      </c>
      <c r="H82" s="56">
        <v>0</v>
      </c>
      <c r="I82" s="56">
        <v>1</v>
      </c>
      <c r="J82" s="56">
        <v>0</v>
      </c>
      <c r="K82" s="56">
        <v>2</v>
      </c>
      <c r="L82" s="56">
        <v>2</v>
      </c>
      <c r="M82" s="56">
        <v>2</v>
      </c>
      <c r="N82" s="56">
        <v>3</v>
      </c>
      <c r="O82" s="56">
        <v>0</v>
      </c>
      <c r="P82" s="56">
        <v>2</v>
      </c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9" t="s">
        <v>141</v>
      </c>
      <c r="AB82" s="12" t="s">
        <v>85</v>
      </c>
      <c r="AC82" s="105">
        <v>1936.8</v>
      </c>
      <c r="AD82" s="142">
        <v>1776.31</v>
      </c>
      <c r="AE82" s="104">
        <v>1926.4</v>
      </c>
      <c r="AF82" s="104">
        <f>SUM(AE82)</f>
        <v>1926.4</v>
      </c>
      <c r="AG82" s="104">
        <f>SUM(AF82)</f>
        <v>1926.4</v>
      </c>
      <c r="AH82" s="104">
        <f>SUM(AG82)</f>
        <v>1926.4</v>
      </c>
      <c r="AI82" s="105">
        <f>SUM(AC82:AH82)</f>
        <v>11418.71</v>
      </c>
      <c r="AJ82" s="16">
        <v>2019</v>
      </c>
    </row>
    <row r="83" spans="1:36" s="8" customFormat="1" ht="72" customHeight="1">
      <c r="A83" s="14"/>
      <c r="B83" s="1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129" t="s">
        <v>37</v>
      </c>
      <c r="AB83" s="12" t="s">
        <v>57</v>
      </c>
      <c r="AC83" s="105">
        <f aca="true" t="shared" si="16" ref="AC83:AH83">AC82/AC69*100</f>
        <v>8.687422345621975</v>
      </c>
      <c r="AD83" s="104">
        <f t="shared" si="16"/>
        <v>7.634888722005136</v>
      </c>
      <c r="AE83" s="104">
        <f t="shared" si="16"/>
        <v>9.079340541253876</v>
      </c>
      <c r="AF83" s="104">
        <f t="shared" si="16"/>
        <v>9.075063361504471</v>
      </c>
      <c r="AG83" s="104">
        <f t="shared" si="16"/>
        <v>9.075063361504471</v>
      </c>
      <c r="AH83" s="104">
        <f t="shared" si="16"/>
        <v>9.075063361504471</v>
      </c>
      <c r="AI83" s="173">
        <v>9.1</v>
      </c>
      <c r="AJ83" s="175">
        <v>2016</v>
      </c>
    </row>
    <row r="84" spans="1:36" s="8" customFormat="1" ht="60" customHeight="1">
      <c r="A84" s="14"/>
      <c r="B84" s="15"/>
      <c r="C84" s="56">
        <v>6</v>
      </c>
      <c r="D84" s="56">
        <v>5</v>
      </c>
      <c r="E84" s="56">
        <v>6</v>
      </c>
      <c r="F84" s="56">
        <v>0</v>
      </c>
      <c r="G84" s="56">
        <v>8</v>
      </c>
      <c r="H84" s="56">
        <v>0</v>
      </c>
      <c r="I84" s="56">
        <v>1</v>
      </c>
      <c r="J84" s="56">
        <v>0</v>
      </c>
      <c r="K84" s="56">
        <v>2</v>
      </c>
      <c r="L84" s="56">
        <v>2</v>
      </c>
      <c r="M84" s="56">
        <v>2</v>
      </c>
      <c r="N84" s="64">
        <v>3</v>
      </c>
      <c r="O84" s="64">
        <v>6</v>
      </c>
      <c r="P84" s="64">
        <v>0</v>
      </c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144" t="s">
        <v>198</v>
      </c>
      <c r="AB84" s="97" t="s">
        <v>85</v>
      </c>
      <c r="AC84" s="105">
        <v>155</v>
      </c>
      <c r="AD84" s="142">
        <v>153.13</v>
      </c>
      <c r="AE84" s="105">
        <v>145</v>
      </c>
      <c r="AF84" s="105">
        <v>155</v>
      </c>
      <c r="AG84" s="105">
        <v>155</v>
      </c>
      <c r="AH84" s="105">
        <v>155</v>
      </c>
      <c r="AI84" s="105">
        <f>SUM(AC84:AH84)</f>
        <v>918.13</v>
      </c>
      <c r="AJ84" s="87">
        <v>2019</v>
      </c>
    </row>
    <row r="85" spans="1:36" s="8" customFormat="1" ht="94.5" customHeight="1">
      <c r="A85" s="14"/>
      <c r="B85" s="1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64"/>
      <c r="O85" s="64"/>
      <c r="P85" s="64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172" t="s">
        <v>17</v>
      </c>
      <c r="AB85" s="12" t="s">
        <v>57</v>
      </c>
      <c r="AC85" s="99">
        <f aca="true" t="shared" si="17" ref="AC85:AI85">AC84/AC69*100</f>
        <v>0.6952449729303006</v>
      </c>
      <c r="AD85" s="99">
        <f t="shared" si="17"/>
        <v>0.6581793211774106</v>
      </c>
      <c r="AE85" s="99">
        <f t="shared" si="17"/>
        <v>0.683401359261738</v>
      </c>
      <c r="AF85" s="99">
        <f>AF84/AF69*100</f>
        <v>0.7301883414831773</v>
      </c>
      <c r="AG85" s="99">
        <f t="shared" si="17"/>
        <v>0.7301883414831773</v>
      </c>
      <c r="AH85" s="99">
        <f t="shared" si="17"/>
        <v>0.7301883414831773</v>
      </c>
      <c r="AI85" s="179">
        <f t="shared" si="17"/>
        <v>0.7037657850787765</v>
      </c>
      <c r="AJ85" s="180">
        <v>2014</v>
      </c>
    </row>
    <row r="86" spans="1:36" s="8" customFormat="1" ht="54.75" customHeight="1">
      <c r="A86" s="14"/>
      <c r="B86" s="15"/>
      <c r="C86" s="56">
        <v>6</v>
      </c>
      <c r="D86" s="56">
        <v>5</v>
      </c>
      <c r="E86" s="56">
        <v>6</v>
      </c>
      <c r="F86" s="56">
        <v>0</v>
      </c>
      <c r="G86" s="56">
        <v>8</v>
      </c>
      <c r="H86" s="56">
        <v>0</v>
      </c>
      <c r="I86" s="56">
        <v>1</v>
      </c>
      <c r="J86" s="56">
        <v>0</v>
      </c>
      <c r="K86" s="56">
        <v>2</v>
      </c>
      <c r="L86" s="56">
        <v>2</v>
      </c>
      <c r="M86" s="56">
        <v>2</v>
      </c>
      <c r="N86" s="56">
        <v>1</v>
      </c>
      <c r="O86" s="56">
        <v>0</v>
      </c>
      <c r="P86" s="56">
        <v>5</v>
      </c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144" t="s">
        <v>167</v>
      </c>
      <c r="AB86" s="12" t="s">
        <v>85</v>
      </c>
      <c r="AC86" s="105">
        <v>3376.8</v>
      </c>
      <c r="AD86" s="146">
        <v>3509.84</v>
      </c>
      <c r="AE86" s="104">
        <v>3134.4</v>
      </c>
      <c r="AF86" s="104">
        <v>3134.4</v>
      </c>
      <c r="AG86" s="104">
        <v>3134.4</v>
      </c>
      <c r="AH86" s="104">
        <v>3134.4</v>
      </c>
      <c r="AI86" s="105">
        <f>SUM(AC86:AH86)</f>
        <v>19424.24</v>
      </c>
      <c r="AJ86" s="16">
        <v>2019</v>
      </c>
    </row>
    <row r="87" spans="1:36" s="8" customFormat="1" ht="93.75" customHeight="1">
      <c r="A87" s="14"/>
      <c r="B87" s="1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73" t="s">
        <v>182</v>
      </c>
      <c r="AB87" s="12" t="s">
        <v>57</v>
      </c>
      <c r="AC87" s="132">
        <f aca="true" t="shared" si="18" ref="AC87:AH87">AC86/AC69*100</f>
        <v>15.14647241671638</v>
      </c>
      <c r="AD87" s="99">
        <f t="shared" si="18"/>
        <v>15.085901578014257</v>
      </c>
      <c r="AE87" s="108">
        <f t="shared" si="18"/>
        <v>14.772780830827529</v>
      </c>
      <c r="AF87" s="108">
        <f t="shared" si="18"/>
        <v>14.765821532547557</v>
      </c>
      <c r="AG87" s="108">
        <f t="shared" si="18"/>
        <v>14.765821532547557</v>
      </c>
      <c r="AH87" s="108">
        <f t="shared" si="18"/>
        <v>14.765821532547557</v>
      </c>
      <c r="AI87" s="174">
        <v>15.1</v>
      </c>
      <c r="AJ87" s="175">
        <v>2014</v>
      </c>
    </row>
    <row r="88" spans="1:36" s="8" customFormat="1" ht="60.75" customHeight="1">
      <c r="A88" s="14"/>
      <c r="B88" s="15"/>
      <c r="C88" s="56">
        <v>6</v>
      </c>
      <c r="D88" s="56">
        <v>5</v>
      </c>
      <c r="E88" s="56">
        <v>6</v>
      </c>
      <c r="F88" s="56">
        <v>0</v>
      </c>
      <c r="G88" s="56">
        <v>8</v>
      </c>
      <c r="H88" s="56">
        <v>0</v>
      </c>
      <c r="I88" s="56">
        <v>1</v>
      </c>
      <c r="J88" s="56">
        <v>0</v>
      </c>
      <c r="K88" s="56">
        <v>2</v>
      </c>
      <c r="L88" s="56">
        <v>2</v>
      </c>
      <c r="M88" s="56">
        <v>2</v>
      </c>
      <c r="N88" s="56">
        <v>3</v>
      </c>
      <c r="O88" s="56">
        <v>0</v>
      </c>
      <c r="P88" s="56">
        <v>5</v>
      </c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9" t="s">
        <v>18</v>
      </c>
      <c r="AB88" s="12" t="s">
        <v>85</v>
      </c>
      <c r="AC88" s="132">
        <v>686.6</v>
      </c>
      <c r="AD88" s="145">
        <v>814.176</v>
      </c>
      <c r="AE88" s="109">
        <v>674.1</v>
      </c>
      <c r="AF88" s="109">
        <v>674.1</v>
      </c>
      <c r="AG88" s="109">
        <f>SUM(AF88)</f>
        <v>674.1</v>
      </c>
      <c r="AH88" s="109">
        <f>SUM(AG88)</f>
        <v>674.1</v>
      </c>
      <c r="AI88" s="109">
        <f>SUM(AC88:AH88)</f>
        <v>4197.176</v>
      </c>
      <c r="AJ88" s="16">
        <v>2019</v>
      </c>
    </row>
    <row r="89" spans="1:36" s="8" customFormat="1" ht="96" customHeight="1">
      <c r="A89" s="14"/>
      <c r="B89" s="1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73" t="s">
        <v>154</v>
      </c>
      <c r="AB89" s="12" t="s">
        <v>57</v>
      </c>
      <c r="AC89" s="132">
        <f aca="true" t="shared" si="19" ref="AC89:AH89">AC88/AC69*100</f>
        <v>3.079710957509319</v>
      </c>
      <c r="AD89" s="99">
        <f t="shared" si="19"/>
        <v>3.4994697773064685</v>
      </c>
      <c r="AE89" s="108">
        <f t="shared" si="19"/>
        <v>3.1771093536437074</v>
      </c>
      <c r="AF89" s="108">
        <f t="shared" si="19"/>
        <v>3.175612651572967</v>
      </c>
      <c r="AG89" s="108">
        <f t="shared" si="19"/>
        <v>3.175612651572967</v>
      </c>
      <c r="AH89" s="108">
        <f t="shared" si="19"/>
        <v>3.175612651572967</v>
      </c>
      <c r="AI89" s="174">
        <v>3.5</v>
      </c>
      <c r="AJ89" s="175">
        <v>2015</v>
      </c>
    </row>
    <row r="90" spans="1:36" s="8" customFormat="1" ht="54.75" customHeight="1">
      <c r="A90" s="14"/>
      <c r="B90" s="15"/>
      <c r="C90" s="56">
        <v>6</v>
      </c>
      <c r="D90" s="56">
        <v>5</v>
      </c>
      <c r="E90" s="56">
        <v>6</v>
      </c>
      <c r="F90" s="56">
        <v>0</v>
      </c>
      <c r="G90" s="56">
        <v>8</v>
      </c>
      <c r="H90" s="56">
        <v>0</v>
      </c>
      <c r="I90" s="56">
        <v>1</v>
      </c>
      <c r="J90" s="56">
        <v>0</v>
      </c>
      <c r="K90" s="56">
        <v>2</v>
      </c>
      <c r="L90" s="56">
        <v>2</v>
      </c>
      <c r="M90" s="56">
        <v>2</v>
      </c>
      <c r="N90" s="56">
        <v>1</v>
      </c>
      <c r="O90" s="56">
        <v>0</v>
      </c>
      <c r="P90" s="56">
        <v>7</v>
      </c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9" t="s">
        <v>38</v>
      </c>
      <c r="AB90" s="12" t="s">
        <v>85</v>
      </c>
      <c r="AC90" s="109">
        <v>124.6</v>
      </c>
      <c r="AD90" s="108">
        <v>36.3</v>
      </c>
      <c r="AE90" s="108">
        <v>76.5</v>
      </c>
      <c r="AF90" s="108">
        <v>76.5</v>
      </c>
      <c r="AG90" s="108">
        <f>SUM(AF90)</f>
        <v>76.5</v>
      </c>
      <c r="AH90" s="108">
        <f>SUM(AG90)</f>
        <v>76.5</v>
      </c>
      <c r="AI90" s="109">
        <f>SUM(AC90:AH90)</f>
        <v>466.9</v>
      </c>
      <c r="AJ90" s="16">
        <v>2019</v>
      </c>
    </row>
    <row r="91" spans="1:36" s="8" customFormat="1" ht="91.5" customHeight="1">
      <c r="A91" s="14"/>
      <c r="B91" s="1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73" t="s">
        <v>152</v>
      </c>
      <c r="AB91" s="12" t="s">
        <v>57</v>
      </c>
      <c r="AC91" s="109">
        <f aca="true" t="shared" si="20" ref="AC91:AH91">AC90/AC69*100</f>
        <v>0.5588872492071965</v>
      </c>
      <c r="AD91" s="108">
        <f t="shared" si="20"/>
        <v>0.15602370116071315</v>
      </c>
      <c r="AE91" s="108">
        <f t="shared" si="20"/>
        <v>0.36055313092084795</v>
      </c>
      <c r="AF91" s="108">
        <f t="shared" si="20"/>
        <v>0.3603832782158907</v>
      </c>
      <c r="AG91" s="108">
        <f t="shared" si="20"/>
        <v>0.3603832782158907</v>
      </c>
      <c r="AH91" s="108">
        <f t="shared" si="20"/>
        <v>0.3603832782158907</v>
      </c>
      <c r="AI91" s="174">
        <v>0.6</v>
      </c>
      <c r="AJ91" s="175">
        <v>2014</v>
      </c>
    </row>
    <row r="92" spans="1:36" s="8" customFormat="1" ht="57" customHeight="1">
      <c r="A92" s="14"/>
      <c r="B92" s="15"/>
      <c r="C92" s="56">
        <v>6</v>
      </c>
      <c r="D92" s="56">
        <v>5</v>
      </c>
      <c r="E92" s="56">
        <v>6</v>
      </c>
      <c r="F92" s="56">
        <v>0</v>
      </c>
      <c r="G92" s="56">
        <v>8</v>
      </c>
      <c r="H92" s="56">
        <v>0</v>
      </c>
      <c r="I92" s="56">
        <v>1</v>
      </c>
      <c r="J92" s="56">
        <v>0</v>
      </c>
      <c r="K92" s="56">
        <v>2</v>
      </c>
      <c r="L92" s="56">
        <v>2</v>
      </c>
      <c r="M92" s="56">
        <v>2</v>
      </c>
      <c r="N92" s="56">
        <v>2</v>
      </c>
      <c r="O92" s="56">
        <v>0</v>
      </c>
      <c r="P92" s="56">
        <v>9</v>
      </c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49" t="s">
        <v>39</v>
      </c>
      <c r="AB92" s="12" t="s">
        <v>85</v>
      </c>
      <c r="AC92" s="133">
        <v>61.1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09">
        <f>SUM(AC92:AH92)</f>
        <v>61.1</v>
      </c>
      <c r="AJ92" s="16">
        <v>2014</v>
      </c>
    </row>
    <row r="93" spans="1:36" s="8" customFormat="1" ht="59.25" customHeight="1">
      <c r="A93" s="14"/>
      <c r="B93" s="1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9" t="s">
        <v>155</v>
      </c>
      <c r="AB93" s="12" t="s">
        <v>55</v>
      </c>
      <c r="AC93" s="136">
        <v>3</v>
      </c>
      <c r="AD93" s="167">
        <v>0</v>
      </c>
      <c r="AE93" s="113">
        <v>0</v>
      </c>
      <c r="AF93" s="113">
        <v>0</v>
      </c>
      <c r="AG93" s="113">
        <v>0</v>
      </c>
      <c r="AH93" s="113">
        <v>0</v>
      </c>
      <c r="AI93" s="109">
        <f>SUM(AC93:AH93)</f>
        <v>3</v>
      </c>
      <c r="AJ93" s="16">
        <v>2014</v>
      </c>
    </row>
    <row r="94" spans="1:36" s="8" customFormat="1" ht="60.75" customHeight="1">
      <c r="A94" s="14"/>
      <c r="B94" s="15"/>
      <c r="C94" s="56">
        <v>6</v>
      </c>
      <c r="D94" s="56">
        <v>5</v>
      </c>
      <c r="E94" s="56">
        <v>6</v>
      </c>
      <c r="F94" s="56">
        <v>0</v>
      </c>
      <c r="G94" s="56">
        <v>8</v>
      </c>
      <c r="H94" s="56">
        <v>0</v>
      </c>
      <c r="I94" s="56">
        <v>1</v>
      </c>
      <c r="J94" s="56">
        <v>0</v>
      </c>
      <c r="K94" s="56">
        <v>2</v>
      </c>
      <c r="L94" s="56">
        <v>2</v>
      </c>
      <c r="M94" s="56">
        <v>2</v>
      </c>
      <c r="N94" s="56">
        <v>3</v>
      </c>
      <c r="O94" s="56">
        <v>0</v>
      </c>
      <c r="P94" s="56">
        <v>9</v>
      </c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49" t="s">
        <v>40</v>
      </c>
      <c r="AB94" s="12" t="s">
        <v>85</v>
      </c>
      <c r="AC94" s="137">
        <v>4.5</v>
      </c>
      <c r="AD94" s="126">
        <v>0</v>
      </c>
      <c r="AE94" s="112">
        <v>0</v>
      </c>
      <c r="AF94" s="112">
        <v>0</v>
      </c>
      <c r="AG94" s="112">
        <v>0</v>
      </c>
      <c r="AH94" s="112">
        <v>0</v>
      </c>
      <c r="AI94" s="109">
        <f>SUM(AC94:AH94)</f>
        <v>4.5</v>
      </c>
      <c r="AJ94" s="16">
        <v>2014</v>
      </c>
    </row>
    <row r="95" spans="1:36" s="8" customFormat="1" ht="54" customHeight="1">
      <c r="A95" s="14"/>
      <c r="B95" s="1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9" t="s">
        <v>153</v>
      </c>
      <c r="AB95" s="12" t="s">
        <v>55</v>
      </c>
      <c r="AC95" s="136">
        <v>2</v>
      </c>
      <c r="AD95" s="167">
        <v>0</v>
      </c>
      <c r="AE95" s="54">
        <v>0</v>
      </c>
      <c r="AF95" s="54">
        <v>0</v>
      </c>
      <c r="AG95" s="54">
        <v>0</v>
      </c>
      <c r="AH95" s="54">
        <v>0</v>
      </c>
      <c r="AI95" s="98">
        <f>SUM(AC95:AH95)</f>
        <v>2</v>
      </c>
      <c r="AJ95" s="16">
        <v>2014</v>
      </c>
    </row>
    <row r="96" spans="1:36" s="8" customFormat="1" ht="47.25" customHeight="1">
      <c r="A96" s="76"/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9"/>
      <c r="N96" s="78"/>
      <c r="O96" s="78"/>
      <c r="P96" s="78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49" t="s">
        <v>142</v>
      </c>
      <c r="AB96" s="53" t="s">
        <v>85</v>
      </c>
      <c r="AC96" s="107">
        <f aca="true" t="shared" si="21" ref="AC96:AH96">SUM(AC100,AC102,AC104,AC106,AC108,AC110)</f>
        <v>1129.2</v>
      </c>
      <c r="AD96" s="107">
        <f>SUM(AD100,AD102,AD104,AD106,AD108,AD110)</f>
        <v>900</v>
      </c>
      <c r="AE96" s="107">
        <f>SUM(AE100,AE102,AE104,AE106,AE108,AE110)</f>
        <v>50</v>
      </c>
      <c r="AF96" s="107">
        <f t="shared" si="21"/>
        <v>50</v>
      </c>
      <c r="AG96" s="107">
        <f t="shared" si="21"/>
        <v>50</v>
      </c>
      <c r="AH96" s="107">
        <f t="shared" si="21"/>
        <v>50</v>
      </c>
      <c r="AI96" s="103">
        <f>SUM(AC96:AH96)</f>
        <v>2229.2</v>
      </c>
      <c r="AJ96" s="16">
        <v>2019</v>
      </c>
    </row>
    <row r="97" spans="1:36" s="8" customFormat="1" ht="47.25" customHeight="1">
      <c r="A97" s="14"/>
      <c r="B97" s="14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9" t="s">
        <v>102</v>
      </c>
      <c r="AB97" s="12" t="s">
        <v>57</v>
      </c>
      <c r="AC97" s="109">
        <v>0</v>
      </c>
      <c r="AD97" s="108">
        <v>100</v>
      </c>
      <c r="AE97" s="108">
        <v>80</v>
      </c>
      <c r="AF97" s="108">
        <v>80</v>
      </c>
      <c r="AG97" s="108">
        <v>80</v>
      </c>
      <c r="AH97" s="108">
        <v>80</v>
      </c>
      <c r="AI97" s="174">
        <v>100</v>
      </c>
      <c r="AJ97" s="175">
        <v>2015</v>
      </c>
    </row>
    <row r="98" spans="1:36" s="8" customFormat="1" ht="47.25" customHeight="1">
      <c r="A98" s="14"/>
      <c r="B98" s="1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64"/>
      <c r="N98" s="56"/>
      <c r="O98" s="56"/>
      <c r="P98" s="56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9" t="s">
        <v>103</v>
      </c>
      <c r="AB98" s="12" t="s">
        <v>57</v>
      </c>
      <c r="AC98" s="109">
        <v>100</v>
      </c>
      <c r="AD98" s="108">
        <v>100</v>
      </c>
      <c r="AE98" s="108">
        <v>100</v>
      </c>
      <c r="AF98" s="108">
        <v>100</v>
      </c>
      <c r="AG98" s="108">
        <v>100</v>
      </c>
      <c r="AH98" s="108">
        <v>100</v>
      </c>
      <c r="AI98" s="108">
        <v>100</v>
      </c>
      <c r="AJ98" s="16">
        <v>2019</v>
      </c>
    </row>
    <row r="99" spans="1:36" s="8" customFormat="1" ht="47.25" customHeight="1">
      <c r="A99" s="14"/>
      <c r="B99" s="1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64"/>
      <c r="N99" s="56"/>
      <c r="O99" s="56"/>
      <c r="P99" s="56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9" t="s">
        <v>104</v>
      </c>
      <c r="AB99" s="12" t="s">
        <v>57</v>
      </c>
      <c r="AC99" s="108">
        <v>0</v>
      </c>
      <c r="AD99" s="108">
        <v>20</v>
      </c>
      <c r="AE99" s="108">
        <v>40</v>
      </c>
      <c r="AF99" s="108">
        <v>41</v>
      </c>
      <c r="AG99" s="108">
        <v>42</v>
      </c>
      <c r="AH99" s="108">
        <v>43</v>
      </c>
      <c r="AI99" s="174">
        <v>43</v>
      </c>
      <c r="AJ99" s="175">
        <v>2019</v>
      </c>
    </row>
    <row r="100" spans="1:36" s="8" customFormat="1" ht="47.25" customHeight="1">
      <c r="A100" s="14"/>
      <c r="B100" s="15"/>
      <c r="C100" s="56">
        <v>6</v>
      </c>
      <c r="D100" s="56">
        <v>5</v>
      </c>
      <c r="E100" s="56">
        <v>6</v>
      </c>
      <c r="F100" s="56">
        <v>0</v>
      </c>
      <c r="G100" s="56">
        <v>8</v>
      </c>
      <c r="H100" s="56">
        <v>0</v>
      </c>
      <c r="I100" s="56">
        <v>1</v>
      </c>
      <c r="J100" s="56">
        <v>0</v>
      </c>
      <c r="K100" s="56">
        <v>2</v>
      </c>
      <c r="L100" s="56">
        <v>2</v>
      </c>
      <c r="M100" s="56">
        <v>2</v>
      </c>
      <c r="N100" s="64">
        <v>2</v>
      </c>
      <c r="O100" s="64">
        <v>1</v>
      </c>
      <c r="P100" s="64">
        <v>2</v>
      </c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9" t="s">
        <v>6</v>
      </c>
      <c r="AB100" s="12" t="s">
        <v>85</v>
      </c>
      <c r="AC100" s="108">
        <v>0</v>
      </c>
      <c r="AD100" s="106">
        <v>30</v>
      </c>
      <c r="AE100" s="108">
        <v>30</v>
      </c>
      <c r="AF100" s="108">
        <v>30</v>
      </c>
      <c r="AG100" s="108">
        <f>SUM(AF100)</f>
        <v>30</v>
      </c>
      <c r="AH100" s="108">
        <f>SUM(AG100)</f>
        <v>30</v>
      </c>
      <c r="AI100" s="174">
        <f>SUM(AC100:AH100)</f>
        <v>150</v>
      </c>
      <c r="AJ100" s="16">
        <v>2019</v>
      </c>
    </row>
    <row r="101" spans="1:36" s="8" customFormat="1" ht="75.75" customHeight="1">
      <c r="A101" s="14"/>
      <c r="B101" s="1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73" t="s">
        <v>7</v>
      </c>
      <c r="AB101" s="12" t="s">
        <v>57</v>
      </c>
      <c r="AC101" s="108">
        <f aca="true" t="shared" si="22" ref="AC101:AH101">(AC100*100)/AC69</f>
        <v>0</v>
      </c>
      <c r="AD101" s="108">
        <f t="shared" si="22"/>
        <v>0.12894520757083733</v>
      </c>
      <c r="AE101" s="108">
        <f t="shared" si="22"/>
        <v>0.14139338467484233</v>
      </c>
      <c r="AF101" s="108">
        <f t="shared" si="22"/>
        <v>0.14132677577093755</v>
      </c>
      <c r="AG101" s="108">
        <f t="shared" si="22"/>
        <v>0.14132677577093755</v>
      </c>
      <c r="AH101" s="108">
        <f t="shared" si="22"/>
        <v>0.14132677577093755</v>
      </c>
      <c r="AI101" s="181">
        <v>0.1</v>
      </c>
      <c r="AJ101" s="175">
        <v>2015</v>
      </c>
    </row>
    <row r="102" spans="1:36" s="8" customFormat="1" ht="45.75" customHeight="1">
      <c r="A102" s="14"/>
      <c r="B102" s="15"/>
      <c r="C102" s="56">
        <v>6</v>
      </c>
      <c r="D102" s="56">
        <v>5</v>
      </c>
      <c r="E102" s="56">
        <v>6</v>
      </c>
      <c r="F102" s="56">
        <v>0</v>
      </c>
      <c r="G102" s="56">
        <v>8</v>
      </c>
      <c r="H102" s="56">
        <v>0</v>
      </c>
      <c r="I102" s="56">
        <v>1</v>
      </c>
      <c r="J102" s="56">
        <v>0</v>
      </c>
      <c r="K102" s="56">
        <v>2</v>
      </c>
      <c r="L102" s="56">
        <v>2</v>
      </c>
      <c r="M102" s="56">
        <v>2</v>
      </c>
      <c r="N102" s="64">
        <v>3</v>
      </c>
      <c r="O102" s="64">
        <v>1</v>
      </c>
      <c r="P102" s="64">
        <v>2</v>
      </c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9" t="s">
        <v>8</v>
      </c>
      <c r="AB102" s="12" t="s">
        <v>85</v>
      </c>
      <c r="AC102" s="145">
        <v>33</v>
      </c>
      <c r="AD102" s="99">
        <v>170</v>
      </c>
      <c r="AE102" s="99">
        <v>20</v>
      </c>
      <c r="AF102" s="99">
        <v>20</v>
      </c>
      <c r="AG102" s="99">
        <f>SUM(AF102)</f>
        <v>20</v>
      </c>
      <c r="AH102" s="99">
        <f>SUM(AG102)</f>
        <v>20</v>
      </c>
      <c r="AI102" s="105">
        <f>SUM(AC102:AH102)</f>
        <v>283</v>
      </c>
      <c r="AJ102" s="16">
        <v>2019</v>
      </c>
    </row>
    <row r="103" spans="1:36" s="8" customFormat="1" ht="92.25" customHeight="1">
      <c r="A103" s="14"/>
      <c r="B103" s="1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144" t="s">
        <v>9</v>
      </c>
      <c r="AB103" s="12" t="s">
        <v>57</v>
      </c>
      <c r="AC103" s="99">
        <f aca="true" t="shared" si="23" ref="AC103:AH103">(AC102*100)/AC69</f>
        <v>0.14801989746258012</v>
      </c>
      <c r="AD103" s="99">
        <f t="shared" si="23"/>
        <v>0.7306895095680782</v>
      </c>
      <c r="AE103" s="99">
        <f t="shared" si="23"/>
        <v>0.09426225644989489</v>
      </c>
      <c r="AF103" s="99">
        <f t="shared" si="23"/>
        <v>0.09421785051395837</v>
      </c>
      <c r="AG103" s="99">
        <f t="shared" si="23"/>
        <v>0.09421785051395837</v>
      </c>
      <c r="AH103" s="99">
        <f t="shared" si="23"/>
        <v>0.09421785051395837</v>
      </c>
      <c r="AI103" s="179">
        <v>0.7</v>
      </c>
      <c r="AJ103" s="175">
        <v>2015</v>
      </c>
    </row>
    <row r="104" spans="1:36" s="8" customFormat="1" ht="45" customHeight="1">
      <c r="A104" s="14"/>
      <c r="B104" s="15"/>
      <c r="C104" s="56">
        <v>6</v>
      </c>
      <c r="D104" s="56">
        <v>5</v>
      </c>
      <c r="E104" s="56">
        <v>6</v>
      </c>
      <c r="F104" s="56">
        <v>0</v>
      </c>
      <c r="G104" s="56">
        <v>8</v>
      </c>
      <c r="H104" s="56">
        <v>0</v>
      </c>
      <c r="I104" s="56">
        <v>1</v>
      </c>
      <c r="J104" s="56">
        <v>0</v>
      </c>
      <c r="K104" s="56">
        <v>2</v>
      </c>
      <c r="L104" s="56">
        <v>2</v>
      </c>
      <c r="M104" s="64">
        <v>2</v>
      </c>
      <c r="N104" s="56">
        <v>3</v>
      </c>
      <c r="O104" s="56">
        <v>1</v>
      </c>
      <c r="P104" s="56">
        <v>1</v>
      </c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9" t="s">
        <v>33</v>
      </c>
      <c r="AB104" s="12" t="s">
        <v>85</v>
      </c>
      <c r="AC104" s="132">
        <v>0</v>
      </c>
      <c r="AD104" s="99">
        <v>200</v>
      </c>
      <c r="AE104" s="99">
        <v>0</v>
      </c>
      <c r="AF104" s="99">
        <v>0</v>
      </c>
      <c r="AG104" s="99">
        <v>0</v>
      </c>
      <c r="AH104" s="99">
        <f>SUM(AG104)</f>
        <v>0</v>
      </c>
      <c r="AI104" s="105">
        <f>SUM(AC104:AH104)</f>
        <v>200</v>
      </c>
      <c r="AJ104" s="16">
        <v>2015</v>
      </c>
    </row>
    <row r="105" spans="1:36" s="8" customFormat="1" ht="75" customHeight="1">
      <c r="A105" s="14"/>
      <c r="B105" s="1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64"/>
      <c r="N105" s="56"/>
      <c r="O105" s="56"/>
      <c r="P105" s="56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73" t="s">
        <v>10</v>
      </c>
      <c r="AB105" s="12" t="s">
        <v>57</v>
      </c>
      <c r="AC105" s="132">
        <f aca="true" t="shared" si="24" ref="AC105:AH105">(AC104*100)/AC69</f>
        <v>0</v>
      </c>
      <c r="AD105" s="99">
        <f t="shared" si="24"/>
        <v>0.8596347171389156</v>
      </c>
      <c r="AE105" s="99">
        <f t="shared" si="24"/>
        <v>0</v>
      </c>
      <c r="AF105" s="99">
        <f t="shared" si="24"/>
        <v>0</v>
      </c>
      <c r="AG105" s="99">
        <f t="shared" si="24"/>
        <v>0</v>
      </c>
      <c r="AH105" s="99">
        <f t="shared" si="24"/>
        <v>0</v>
      </c>
      <c r="AI105" s="105">
        <f>SUM(AC105:AH105)</f>
        <v>0.8596347171389156</v>
      </c>
      <c r="AJ105" s="16">
        <v>2015</v>
      </c>
    </row>
    <row r="106" spans="1:36" s="8" customFormat="1" ht="44.25" customHeight="1">
      <c r="A106" s="14"/>
      <c r="B106" s="15"/>
      <c r="C106" s="56">
        <v>6</v>
      </c>
      <c r="D106" s="56">
        <v>5</v>
      </c>
      <c r="E106" s="56">
        <v>6</v>
      </c>
      <c r="F106" s="56">
        <v>0</v>
      </c>
      <c r="G106" s="56">
        <v>8</v>
      </c>
      <c r="H106" s="56">
        <v>0</v>
      </c>
      <c r="I106" s="56">
        <v>1</v>
      </c>
      <c r="J106" s="56">
        <v>0</v>
      </c>
      <c r="K106" s="56">
        <v>2</v>
      </c>
      <c r="L106" s="56">
        <v>2</v>
      </c>
      <c r="M106" s="64">
        <v>2</v>
      </c>
      <c r="N106" s="56">
        <v>2</v>
      </c>
      <c r="O106" s="56">
        <v>1</v>
      </c>
      <c r="P106" s="56">
        <v>1</v>
      </c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9" t="s">
        <v>200</v>
      </c>
      <c r="AB106" s="12" t="s">
        <v>85</v>
      </c>
      <c r="AC106" s="132">
        <v>500</v>
      </c>
      <c r="AD106" s="99">
        <v>500</v>
      </c>
      <c r="AE106" s="99">
        <v>0</v>
      </c>
      <c r="AF106" s="99">
        <v>0</v>
      </c>
      <c r="AG106" s="99">
        <v>0</v>
      </c>
      <c r="AH106" s="99">
        <f>SUM(AG106)</f>
        <v>0</v>
      </c>
      <c r="AI106" s="105">
        <f>SUM(AC106:AH106)</f>
        <v>1000</v>
      </c>
      <c r="AJ106" s="16">
        <v>2015</v>
      </c>
    </row>
    <row r="107" spans="1:36" s="8" customFormat="1" ht="75" customHeight="1">
      <c r="A107" s="14"/>
      <c r="B107" s="1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64"/>
      <c r="N107" s="56"/>
      <c r="O107" s="56"/>
      <c r="P107" s="56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73" t="s">
        <v>5</v>
      </c>
      <c r="AB107" s="12" t="s">
        <v>57</v>
      </c>
      <c r="AC107" s="132">
        <f aca="true" t="shared" si="25" ref="AC107:AH107">(AC106*100)/AC69</f>
        <v>2.242725719130002</v>
      </c>
      <c r="AD107" s="99">
        <f t="shared" si="25"/>
        <v>2.149086792847289</v>
      </c>
      <c r="AE107" s="99">
        <f t="shared" si="25"/>
        <v>0</v>
      </c>
      <c r="AF107" s="99">
        <f t="shared" si="25"/>
        <v>0</v>
      </c>
      <c r="AG107" s="99">
        <f t="shared" si="25"/>
        <v>0</v>
      </c>
      <c r="AH107" s="99">
        <f t="shared" si="25"/>
        <v>0</v>
      </c>
      <c r="AI107" s="179">
        <v>2.2</v>
      </c>
      <c r="AJ107" s="175">
        <v>2014</v>
      </c>
    </row>
    <row r="108" spans="1:36" s="8" customFormat="1" ht="78.75" customHeight="1">
      <c r="A108" s="14"/>
      <c r="B108" s="15"/>
      <c r="C108" s="56">
        <v>6</v>
      </c>
      <c r="D108" s="56">
        <v>5</v>
      </c>
      <c r="E108" s="56">
        <v>6</v>
      </c>
      <c r="F108" s="56">
        <v>0</v>
      </c>
      <c r="G108" s="56">
        <v>8</v>
      </c>
      <c r="H108" s="56">
        <v>0</v>
      </c>
      <c r="I108" s="56">
        <v>1</v>
      </c>
      <c r="J108" s="56">
        <v>0</v>
      </c>
      <c r="K108" s="56">
        <v>2</v>
      </c>
      <c r="L108" s="56">
        <v>2</v>
      </c>
      <c r="M108" s="64">
        <v>7</v>
      </c>
      <c r="N108" s="56">
        <v>4</v>
      </c>
      <c r="O108" s="56">
        <v>0</v>
      </c>
      <c r="P108" s="56">
        <v>8</v>
      </c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9" t="s">
        <v>201</v>
      </c>
      <c r="AB108" s="12" t="s">
        <v>85</v>
      </c>
      <c r="AC108" s="132">
        <v>496.2</v>
      </c>
      <c r="AD108" s="99">
        <v>0</v>
      </c>
      <c r="AE108" s="99">
        <v>0</v>
      </c>
      <c r="AF108" s="99">
        <v>0</v>
      </c>
      <c r="AG108" s="99">
        <v>0</v>
      </c>
      <c r="AH108" s="99">
        <v>0</v>
      </c>
      <c r="AI108" s="105">
        <f aca="true" t="shared" si="26" ref="AI108:AI113">SUM(AC108:AH108)</f>
        <v>496.2</v>
      </c>
      <c r="AJ108" s="16">
        <v>2014</v>
      </c>
    </row>
    <row r="109" spans="1:36" s="8" customFormat="1" ht="107.25" customHeight="1">
      <c r="A109" s="14"/>
      <c r="B109" s="1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64"/>
      <c r="N109" s="56"/>
      <c r="O109" s="56"/>
      <c r="P109" s="56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171" t="s">
        <v>19</v>
      </c>
      <c r="AB109" s="12" t="s">
        <v>57</v>
      </c>
      <c r="AC109" s="105">
        <f aca="true" t="shared" si="27" ref="AC109:AH109">AC108/AC69*100</f>
        <v>2.2256810036646137</v>
      </c>
      <c r="AD109" s="104">
        <f t="shared" si="27"/>
        <v>0</v>
      </c>
      <c r="AE109" s="104">
        <f t="shared" si="27"/>
        <v>0</v>
      </c>
      <c r="AF109" s="104">
        <f t="shared" si="27"/>
        <v>0</v>
      </c>
      <c r="AG109" s="104">
        <f t="shared" si="27"/>
        <v>0</v>
      </c>
      <c r="AH109" s="104">
        <f t="shared" si="27"/>
        <v>0</v>
      </c>
      <c r="AI109" s="105">
        <f t="shared" si="26"/>
        <v>2.2256810036646137</v>
      </c>
      <c r="AJ109" s="16">
        <v>2014</v>
      </c>
    </row>
    <row r="110" spans="1:36" s="8" customFormat="1" ht="75" customHeight="1">
      <c r="A110" s="14"/>
      <c r="B110" s="15"/>
      <c r="C110" s="56">
        <v>6</v>
      </c>
      <c r="D110" s="56">
        <v>5</v>
      </c>
      <c r="E110" s="56">
        <v>6</v>
      </c>
      <c r="F110" s="56">
        <v>0</v>
      </c>
      <c r="G110" s="56">
        <v>8</v>
      </c>
      <c r="H110" s="56">
        <v>0</v>
      </c>
      <c r="I110" s="56">
        <v>1</v>
      </c>
      <c r="J110" s="56">
        <v>0</v>
      </c>
      <c r="K110" s="56">
        <v>2</v>
      </c>
      <c r="L110" s="56">
        <v>2</v>
      </c>
      <c r="M110" s="64">
        <v>7</v>
      </c>
      <c r="N110" s="56">
        <v>4</v>
      </c>
      <c r="O110" s="56">
        <v>0</v>
      </c>
      <c r="P110" s="56">
        <v>9</v>
      </c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9" t="s">
        <v>202</v>
      </c>
      <c r="AB110" s="12" t="s">
        <v>85</v>
      </c>
      <c r="AC110" s="132">
        <v>100</v>
      </c>
      <c r="AD110" s="99">
        <v>0</v>
      </c>
      <c r="AE110" s="99">
        <v>0</v>
      </c>
      <c r="AF110" s="99">
        <v>0</v>
      </c>
      <c r="AG110" s="99">
        <v>0</v>
      </c>
      <c r="AH110" s="99">
        <v>0</v>
      </c>
      <c r="AI110" s="105">
        <f t="shared" si="26"/>
        <v>100</v>
      </c>
      <c r="AJ110" s="16">
        <v>2014</v>
      </c>
    </row>
    <row r="111" spans="1:36" s="8" customFormat="1" ht="109.5" customHeight="1">
      <c r="A111" s="14"/>
      <c r="B111" s="1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64"/>
      <c r="N111" s="56"/>
      <c r="O111" s="56"/>
      <c r="P111" s="56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171" t="s">
        <v>20</v>
      </c>
      <c r="AB111" s="12" t="s">
        <v>57</v>
      </c>
      <c r="AC111" s="104">
        <f aca="true" t="shared" si="28" ref="AC111:AH111">AC110/AC69*100</f>
        <v>0.44854514382600036</v>
      </c>
      <c r="AD111" s="104">
        <f t="shared" si="28"/>
        <v>0</v>
      </c>
      <c r="AE111" s="104">
        <f t="shared" si="28"/>
        <v>0</v>
      </c>
      <c r="AF111" s="104">
        <f t="shared" si="28"/>
        <v>0</v>
      </c>
      <c r="AG111" s="104">
        <f t="shared" si="28"/>
        <v>0</v>
      </c>
      <c r="AH111" s="104">
        <f t="shared" si="28"/>
        <v>0</v>
      </c>
      <c r="AI111" s="105">
        <f t="shared" si="26"/>
        <v>0.44854514382600036</v>
      </c>
      <c r="AJ111" s="16">
        <v>2014</v>
      </c>
    </row>
    <row r="112" spans="1:38" s="8" customFormat="1" ht="50.25" customHeight="1">
      <c r="A112" s="76"/>
      <c r="B112" s="77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60" t="s">
        <v>169</v>
      </c>
      <c r="AB112" s="61" t="s">
        <v>85</v>
      </c>
      <c r="AC112" s="100">
        <f aca="true" t="shared" si="29" ref="AC112:AH112">SUM(AC113,AC129)</f>
        <v>12530.43</v>
      </c>
      <c r="AD112" s="100">
        <f>SUM(AD113,AD129)</f>
        <v>12426.4372</v>
      </c>
      <c r="AE112" s="100">
        <f t="shared" si="29"/>
        <v>10997.02</v>
      </c>
      <c r="AF112" s="100">
        <f t="shared" si="29"/>
        <v>10702.32</v>
      </c>
      <c r="AG112" s="100">
        <f t="shared" si="29"/>
        <v>10702.32</v>
      </c>
      <c r="AH112" s="100">
        <f t="shared" si="29"/>
        <v>10702.32</v>
      </c>
      <c r="AI112" s="100">
        <f t="shared" si="26"/>
        <v>68060.84719999999</v>
      </c>
      <c r="AJ112" s="88">
        <v>2019</v>
      </c>
      <c r="AL112" s="69"/>
    </row>
    <row r="113" spans="1:38" s="8" customFormat="1" ht="60" customHeight="1">
      <c r="A113" s="76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49" t="s">
        <v>89</v>
      </c>
      <c r="AB113" s="53" t="s">
        <v>85</v>
      </c>
      <c r="AC113" s="118">
        <f aca="true" t="shared" si="30" ref="AC113:AH113">SUM(AC117,AC119,AC123,AC121,AC125,AC127)</f>
        <v>11566.03</v>
      </c>
      <c r="AD113" s="118">
        <f>SUM(AD117,AD119,AD123,AD121,AD125,AD127)</f>
        <v>11701.307200000001</v>
      </c>
      <c r="AE113" s="118">
        <f t="shared" si="30"/>
        <v>10597.02</v>
      </c>
      <c r="AF113" s="118">
        <f t="shared" si="30"/>
        <v>10598.02</v>
      </c>
      <c r="AG113" s="118">
        <f t="shared" si="30"/>
        <v>10598.02</v>
      </c>
      <c r="AH113" s="118">
        <f t="shared" si="30"/>
        <v>10598.02</v>
      </c>
      <c r="AI113" s="103">
        <f t="shared" si="26"/>
        <v>65658.41720000001</v>
      </c>
      <c r="AJ113" s="16">
        <v>2019</v>
      </c>
      <c r="AL113" s="69"/>
    </row>
    <row r="114" spans="1:36" s="8" customFormat="1" ht="75.75" customHeight="1">
      <c r="A114" s="14"/>
      <c r="B114" s="1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9" t="s">
        <v>105</v>
      </c>
      <c r="AB114" s="12" t="s">
        <v>57</v>
      </c>
      <c r="AC114" s="108">
        <f>-AD8122</f>
        <v>0</v>
      </c>
      <c r="AD114" s="108">
        <v>20</v>
      </c>
      <c r="AE114" s="108">
        <v>20</v>
      </c>
      <c r="AF114" s="108">
        <v>30</v>
      </c>
      <c r="AG114" s="108">
        <v>30</v>
      </c>
      <c r="AH114" s="108">
        <v>30</v>
      </c>
      <c r="AI114" s="108">
        <v>30</v>
      </c>
      <c r="AJ114" s="175">
        <v>2017</v>
      </c>
    </row>
    <row r="115" spans="1:36" s="8" customFormat="1" ht="58.5" customHeight="1">
      <c r="A115" s="14"/>
      <c r="B115" s="15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9" t="s">
        <v>106</v>
      </c>
      <c r="AB115" s="12" t="s">
        <v>57</v>
      </c>
      <c r="AC115" s="108">
        <v>2</v>
      </c>
      <c r="AD115" s="108">
        <v>2</v>
      </c>
      <c r="AE115" s="108">
        <v>4</v>
      </c>
      <c r="AF115" s="108">
        <v>5</v>
      </c>
      <c r="AG115" s="108">
        <v>6</v>
      </c>
      <c r="AH115" s="108">
        <v>6</v>
      </c>
      <c r="AI115" s="108">
        <v>6</v>
      </c>
      <c r="AJ115" s="175">
        <v>2018</v>
      </c>
    </row>
    <row r="116" spans="1:36" s="8" customFormat="1" ht="39.75" customHeight="1">
      <c r="A116" s="14"/>
      <c r="B116" s="1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9" t="s">
        <v>107</v>
      </c>
      <c r="AB116" s="12" t="s">
        <v>55</v>
      </c>
      <c r="AC116" s="71">
        <v>1</v>
      </c>
      <c r="AD116" s="71">
        <v>1</v>
      </c>
      <c r="AE116" s="71">
        <v>1</v>
      </c>
      <c r="AF116" s="71">
        <v>1</v>
      </c>
      <c r="AG116" s="71">
        <v>1</v>
      </c>
      <c r="AH116" s="71">
        <v>1</v>
      </c>
      <c r="AI116" s="71">
        <v>1</v>
      </c>
      <c r="AJ116" s="16">
        <v>2019</v>
      </c>
    </row>
    <row r="117" spans="1:36" s="8" customFormat="1" ht="72.75" customHeight="1">
      <c r="A117" s="14"/>
      <c r="B117" s="15"/>
      <c r="C117" s="56">
        <v>6</v>
      </c>
      <c r="D117" s="56">
        <v>5</v>
      </c>
      <c r="E117" s="56">
        <v>6</v>
      </c>
      <c r="F117" s="56">
        <v>0</v>
      </c>
      <c r="G117" s="56">
        <v>8</v>
      </c>
      <c r="H117" s="56">
        <v>0</v>
      </c>
      <c r="I117" s="56">
        <v>1</v>
      </c>
      <c r="J117" s="56">
        <v>0</v>
      </c>
      <c r="K117" s="56">
        <v>2</v>
      </c>
      <c r="L117" s="56">
        <v>3</v>
      </c>
      <c r="M117" s="56">
        <v>2</v>
      </c>
      <c r="N117" s="56">
        <v>3</v>
      </c>
      <c r="O117" s="56">
        <v>0</v>
      </c>
      <c r="P117" s="56">
        <v>1</v>
      </c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9" t="s">
        <v>143</v>
      </c>
      <c r="AB117" s="12" t="s">
        <v>85</v>
      </c>
      <c r="AC117" s="105">
        <v>5582.1</v>
      </c>
      <c r="AD117" s="146">
        <v>7217.1872</v>
      </c>
      <c r="AE117" s="104">
        <v>6476.5</v>
      </c>
      <c r="AF117" s="104">
        <f>SUM(AE117)</f>
        <v>6476.5</v>
      </c>
      <c r="AG117" s="104">
        <f>SUM(AF117)</f>
        <v>6476.5</v>
      </c>
      <c r="AH117" s="104">
        <f>SUM(AG117)</f>
        <v>6476.5</v>
      </c>
      <c r="AI117" s="105">
        <f>SUM(AC117:AH117)</f>
        <v>38705.2872</v>
      </c>
      <c r="AJ117" s="16">
        <v>2019</v>
      </c>
    </row>
    <row r="118" spans="1:37" s="8" customFormat="1" ht="88.5" customHeight="1">
      <c r="A118" s="14"/>
      <c r="B118" s="1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73" t="s">
        <v>183</v>
      </c>
      <c r="AB118" s="12" t="s">
        <v>57</v>
      </c>
      <c r="AC118" s="105">
        <f aca="true" t="shared" si="31" ref="AC118:AH118">AC117/AC112*100</f>
        <v>44.54835149312514</v>
      </c>
      <c r="AD118" s="104">
        <f>AD117/AD112*100</f>
        <v>58.07929564879626</v>
      </c>
      <c r="AE118" s="104">
        <f t="shared" si="31"/>
        <v>58.893227437978645</v>
      </c>
      <c r="AF118" s="104">
        <f t="shared" si="31"/>
        <v>60.51491639195987</v>
      </c>
      <c r="AG118" s="104">
        <f t="shared" si="31"/>
        <v>60.51491639195987</v>
      </c>
      <c r="AH118" s="104">
        <f t="shared" si="31"/>
        <v>60.51491639195987</v>
      </c>
      <c r="AI118" s="173">
        <v>60.5</v>
      </c>
      <c r="AJ118" s="175">
        <v>2017</v>
      </c>
      <c r="AK118" s="69"/>
    </row>
    <row r="119" spans="1:36" s="8" customFormat="1" ht="71.25" customHeight="1">
      <c r="A119" s="14"/>
      <c r="B119" s="15"/>
      <c r="C119" s="56">
        <v>6</v>
      </c>
      <c r="D119" s="56">
        <v>5</v>
      </c>
      <c r="E119" s="56">
        <v>6</v>
      </c>
      <c r="F119" s="56">
        <v>0</v>
      </c>
      <c r="G119" s="56">
        <v>8</v>
      </c>
      <c r="H119" s="56">
        <v>0</v>
      </c>
      <c r="I119" s="56">
        <v>1</v>
      </c>
      <c r="J119" s="56">
        <v>0</v>
      </c>
      <c r="K119" s="56">
        <v>2</v>
      </c>
      <c r="L119" s="56">
        <v>3</v>
      </c>
      <c r="M119" s="56">
        <v>2</v>
      </c>
      <c r="N119" s="56">
        <v>3</v>
      </c>
      <c r="O119" s="56">
        <v>0</v>
      </c>
      <c r="P119" s="56">
        <v>2</v>
      </c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49" t="s">
        <v>3</v>
      </c>
      <c r="AB119" s="12" t="s">
        <v>85</v>
      </c>
      <c r="AC119" s="105">
        <v>1988.7</v>
      </c>
      <c r="AD119" s="104">
        <v>1812.52</v>
      </c>
      <c r="AE119" s="104">
        <f>SUM(AD119)</f>
        <v>1812.52</v>
      </c>
      <c r="AF119" s="104">
        <f>SUM(AE119)</f>
        <v>1812.52</v>
      </c>
      <c r="AG119" s="104">
        <f>SUM(AF119)</f>
        <v>1812.52</v>
      </c>
      <c r="AH119" s="104">
        <f>SUM(AG119)</f>
        <v>1812.52</v>
      </c>
      <c r="AI119" s="105">
        <v>11051.2</v>
      </c>
      <c r="AJ119" s="16">
        <v>2019</v>
      </c>
    </row>
    <row r="120" spans="1:36" s="8" customFormat="1" ht="63" customHeight="1">
      <c r="A120" s="14"/>
      <c r="B120" s="1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49" t="s">
        <v>45</v>
      </c>
      <c r="AB120" s="12" t="s">
        <v>57</v>
      </c>
      <c r="AC120" s="105">
        <f aca="true" t="shared" si="32" ref="AC120:AH120">AC119/AC112*100</f>
        <v>15.870963725905654</v>
      </c>
      <c r="AD120" s="104">
        <f t="shared" si="32"/>
        <v>14.585998953907723</v>
      </c>
      <c r="AE120" s="104">
        <f t="shared" si="32"/>
        <v>16.481919647322638</v>
      </c>
      <c r="AF120" s="104">
        <f t="shared" si="32"/>
        <v>16.935767198140216</v>
      </c>
      <c r="AG120" s="104">
        <f t="shared" si="32"/>
        <v>16.935767198140216</v>
      </c>
      <c r="AH120" s="104">
        <f t="shared" si="32"/>
        <v>16.935767198140216</v>
      </c>
      <c r="AI120" s="173">
        <v>16.9</v>
      </c>
      <c r="AJ120" s="175">
        <v>2017</v>
      </c>
    </row>
    <row r="121" spans="1:36" s="8" customFormat="1" ht="60" customHeight="1">
      <c r="A121" s="14"/>
      <c r="B121" s="15"/>
      <c r="C121" s="56">
        <v>6</v>
      </c>
      <c r="D121" s="56">
        <v>5</v>
      </c>
      <c r="E121" s="56">
        <v>6</v>
      </c>
      <c r="F121" s="56">
        <v>0</v>
      </c>
      <c r="G121" s="56">
        <v>8</v>
      </c>
      <c r="H121" s="56">
        <v>0</v>
      </c>
      <c r="I121" s="56">
        <v>1</v>
      </c>
      <c r="J121" s="56">
        <v>0</v>
      </c>
      <c r="K121" s="56">
        <v>2</v>
      </c>
      <c r="L121" s="56">
        <v>3</v>
      </c>
      <c r="M121" s="56">
        <v>2</v>
      </c>
      <c r="N121" s="56">
        <v>3</v>
      </c>
      <c r="O121" s="56">
        <v>0</v>
      </c>
      <c r="P121" s="56">
        <v>5</v>
      </c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9" t="s">
        <v>4</v>
      </c>
      <c r="AB121" s="12" t="s">
        <v>85</v>
      </c>
      <c r="AC121" s="105">
        <v>3647.4</v>
      </c>
      <c r="AD121" s="142">
        <v>2537</v>
      </c>
      <c r="AE121" s="104">
        <v>2184</v>
      </c>
      <c r="AF121" s="104">
        <f>SUM(AE121)</f>
        <v>2184</v>
      </c>
      <c r="AG121" s="104">
        <f>SUM(AF121)</f>
        <v>2184</v>
      </c>
      <c r="AH121" s="104">
        <f>SUM(AG121)</f>
        <v>2184</v>
      </c>
      <c r="AI121" s="105">
        <f>SUM(AC121:AH121)</f>
        <v>14920.4</v>
      </c>
      <c r="AJ121" s="16">
        <v>2019</v>
      </c>
    </row>
    <row r="122" spans="1:36" s="8" customFormat="1" ht="74.25" customHeight="1">
      <c r="A122" s="14"/>
      <c r="B122" s="1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73" t="s">
        <v>156</v>
      </c>
      <c r="AB122" s="12" t="s">
        <v>57</v>
      </c>
      <c r="AC122" s="105">
        <f aca="true" t="shared" si="33" ref="AC122:AH122">AC121/AC112*100</f>
        <v>29.108338660365206</v>
      </c>
      <c r="AD122" s="104">
        <f t="shared" si="33"/>
        <v>20.41614952997147</v>
      </c>
      <c r="AE122" s="104">
        <f t="shared" si="33"/>
        <v>19.859925688959372</v>
      </c>
      <c r="AF122" s="104">
        <f t="shared" si="33"/>
        <v>20.406790303410848</v>
      </c>
      <c r="AG122" s="104">
        <f t="shared" si="33"/>
        <v>20.406790303410848</v>
      </c>
      <c r="AH122" s="104">
        <f t="shared" si="33"/>
        <v>20.406790303410848</v>
      </c>
      <c r="AI122" s="173">
        <v>29.1</v>
      </c>
      <c r="AJ122" s="175">
        <v>2014</v>
      </c>
    </row>
    <row r="123" spans="1:36" s="8" customFormat="1" ht="60" customHeight="1">
      <c r="A123" s="14"/>
      <c r="B123" s="15"/>
      <c r="C123" s="56">
        <v>6</v>
      </c>
      <c r="D123" s="56">
        <v>5</v>
      </c>
      <c r="E123" s="56">
        <v>6</v>
      </c>
      <c r="F123" s="56">
        <v>0</v>
      </c>
      <c r="G123" s="56">
        <v>8</v>
      </c>
      <c r="H123" s="56">
        <v>0</v>
      </c>
      <c r="I123" s="56">
        <v>1</v>
      </c>
      <c r="J123" s="56">
        <v>0</v>
      </c>
      <c r="K123" s="56">
        <v>2</v>
      </c>
      <c r="L123" s="56">
        <v>3</v>
      </c>
      <c r="M123" s="56">
        <v>2</v>
      </c>
      <c r="N123" s="64">
        <v>3</v>
      </c>
      <c r="O123" s="64">
        <v>6</v>
      </c>
      <c r="P123" s="64">
        <v>0</v>
      </c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164" t="s">
        <v>21</v>
      </c>
      <c r="AB123" s="97" t="s">
        <v>85</v>
      </c>
      <c r="AC123" s="109">
        <v>70</v>
      </c>
      <c r="AD123" s="188">
        <v>84.6</v>
      </c>
      <c r="AE123" s="109">
        <v>74</v>
      </c>
      <c r="AF123" s="109">
        <v>75</v>
      </c>
      <c r="AG123" s="109">
        <v>75</v>
      </c>
      <c r="AH123" s="109">
        <v>75</v>
      </c>
      <c r="AI123" s="109">
        <f>SUM(AC123:AH123)</f>
        <v>453.6</v>
      </c>
      <c r="AJ123" s="16">
        <v>2019</v>
      </c>
    </row>
    <row r="124" spans="1:36" s="8" customFormat="1" ht="89.25" customHeight="1">
      <c r="A124" s="14"/>
      <c r="B124" s="1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64"/>
      <c r="O124" s="64"/>
      <c r="P124" s="64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73" t="s">
        <v>2</v>
      </c>
      <c r="AB124" s="12" t="s">
        <v>57</v>
      </c>
      <c r="AC124" s="132">
        <f aca="true" t="shared" si="34" ref="AC124:AH124">AC123/AC112*100</f>
        <v>0.5586400466703856</v>
      </c>
      <c r="AD124" s="99">
        <f t="shared" si="34"/>
        <v>0.6808065629623912</v>
      </c>
      <c r="AE124" s="99">
        <f t="shared" si="34"/>
        <v>0.6729095700471582</v>
      </c>
      <c r="AF124" s="99">
        <f t="shared" si="34"/>
        <v>0.7007826340457023</v>
      </c>
      <c r="AG124" s="99">
        <f t="shared" si="34"/>
        <v>0.7007826340457023</v>
      </c>
      <c r="AH124" s="99">
        <f t="shared" si="34"/>
        <v>0.7007826340457023</v>
      </c>
      <c r="AI124" s="179">
        <v>0.7</v>
      </c>
      <c r="AJ124" s="175">
        <v>2015</v>
      </c>
    </row>
    <row r="125" spans="1:36" s="8" customFormat="1" ht="42.75" customHeight="1">
      <c r="A125" s="14"/>
      <c r="B125" s="15"/>
      <c r="C125" s="56">
        <v>6</v>
      </c>
      <c r="D125" s="56">
        <v>5</v>
      </c>
      <c r="E125" s="56">
        <v>6</v>
      </c>
      <c r="F125" s="56">
        <v>0</v>
      </c>
      <c r="G125" s="56">
        <v>8</v>
      </c>
      <c r="H125" s="56">
        <v>0</v>
      </c>
      <c r="I125" s="56">
        <v>1</v>
      </c>
      <c r="J125" s="56">
        <v>0</v>
      </c>
      <c r="K125" s="56">
        <v>2</v>
      </c>
      <c r="L125" s="56">
        <v>3</v>
      </c>
      <c r="M125" s="56">
        <v>2</v>
      </c>
      <c r="N125" s="56">
        <v>3</v>
      </c>
      <c r="O125" s="56">
        <v>1</v>
      </c>
      <c r="P125" s="56">
        <v>2</v>
      </c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9" t="s">
        <v>46</v>
      </c>
      <c r="AB125" s="12" t="s">
        <v>85</v>
      </c>
      <c r="AC125" s="109">
        <v>27</v>
      </c>
      <c r="AD125" s="108">
        <v>50</v>
      </c>
      <c r="AE125" s="108">
        <v>50</v>
      </c>
      <c r="AF125" s="108">
        <f>SUM(AE125)</f>
        <v>50</v>
      </c>
      <c r="AG125" s="108">
        <f>SUM(AF125)</f>
        <v>50</v>
      </c>
      <c r="AH125" s="108">
        <f>SUM(AG125)</f>
        <v>50</v>
      </c>
      <c r="AI125" s="109">
        <f>SUM(AC125:AH125)</f>
        <v>277</v>
      </c>
      <c r="AJ125" s="16">
        <v>2019</v>
      </c>
    </row>
    <row r="126" spans="1:36" s="8" customFormat="1" ht="80.25" customHeight="1">
      <c r="A126" s="14"/>
      <c r="B126" s="1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73" t="s">
        <v>157</v>
      </c>
      <c r="AB126" s="12" t="s">
        <v>57</v>
      </c>
      <c r="AC126" s="109">
        <f aca="true" t="shared" si="35" ref="AC126:AH126">AC125/AC112*100</f>
        <v>0.21547544657286302</v>
      </c>
      <c r="AD126" s="99">
        <f t="shared" si="35"/>
        <v>0.40236794501323353</v>
      </c>
      <c r="AE126" s="99">
        <f t="shared" si="35"/>
        <v>0.4546686284102421</v>
      </c>
      <c r="AF126" s="99">
        <f t="shared" si="35"/>
        <v>0.46718842269713484</v>
      </c>
      <c r="AG126" s="99">
        <f t="shared" si="35"/>
        <v>0.46718842269713484</v>
      </c>
      <c r="AH126" s="99">
        <f t="shared" si="35"/>
        <v>0.46718842269713484</v>
      </c>
      <c r="AI126" s="179">
        <v>0.5</v>
      </c>
      <c r="AJ126" s="175">
        <v>2016</v>
      </c>
    </row>
    <row r="127" spans="1:36" s="8" customFormat="1" ht="53.25" customHeight="1">
      <c r="A127" s="14"/>
      <c r="B127" s="15"/>
      <c r="C127" s="56">
        <v>6</v>
      </c>
      <c r="D127" s="56">
        <v>5</v>
      </c>
      <c r="E127" s="56">
        <v>6</v>
      </c>
      <c r="F127" s="56">
        <v>0</v>
      </c>
      <c r="G127" s="56">
        <v>8</v>
      </c>
      <c r="H127" s="56">
        <v>0</v>
      </c>
      <c r="I127" s="56">
        <v>1</v>
      </c>
      <c r="J127" s="56">
        <v>0</v>
      </c>
      <c r="K127" s="56">
        <v>2</v>
      </c>
      <c r="L127" s="56">
        <v>3</v>
      </c>
      <c r="M127" s="56">
        <v>2</v>
      </c>
      <c r="N127" s="56">
        <v>3</v>
      </c>
      <c r="O127" s="56">
        <v>0</v>
      </c>
      <c r="P127" s="56">
        <v>9</v>
      </c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49" t="s">
        <v>47</v>
      </c>
      <c r="AB127" s="12" t="s">
        <v>85</v>
      </c>
      <c r="AC127" s="138">
        <v>250.83</v>
      </c>
      <c r="AD127" s="112">
        <v>0</v>
      </c>
      <c r="AE127" s="112">
        <v>0</v>
      </c>
      <c r="AF127" s="112">
        <v>0</v>
      </c>
      <c r="AG127" s="112">
        <v>0</v>
      </c>
      <c r="AH127" s="112">
        <v>0</v>
      </c>
      <c r="AI127" s="109">
        <f aca="true" t="shared" si="36" ref="AI127:AI132">SUM(AC127:AH127)</f>
        <v>250.83</v>
      </c>
      <c r="AJ127" s="16">
        <v>2014</v>
      </c>
    </row>
    <row r="128" spans="1:36" s="8" customFormat="1" ht="78" customHeight="1">
      <c r="A128" s="14"/>
      <c r="B128" s="1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9" t="s">
        <v>173</v>
      </c>
      <c r="AB128" s="12" t="s">
        <v>57</v>
      </c>
      <c r="AC128" s="99">
        <f aca="true" t="shared" si="37" ref="AC128:AH128">AC127/AC112*100</f>
        <v>2.0017668986618977</v>
      </c>
      <c r="AD128" s="99">
        <f t="shared" si="37"/>
        <v>0</v>
      </c>
      <c r="AE128" s="99">
        <f t="shared" si="37"/>
        <v>0</v>
      </c>
      <c r="AF128" s="99">
        <f t="shared" si="37"/>
        <v>0</v>
      </c>
      <c r="AG128" s="99">
        <f t="shared" si="37"/>
        <v>0</v>
      </c>
      <c r="AH128" s="99">
        <f t="shared" si="37"/>
        <v>0</v>
      </c>
      <c r="AI128" s="109">
        <f t="shared" si="36"/>
        <v>2.0017668986618977</v>
      </c>
      <c r="AJ128" s="16">
        <v>2014</v>
      </c>
    </row>
    <row r="129" spans="1:36" s="8" customFormat="1" ht="44.25" customHeight="1">
      <c r="A129" s="76"/>
      <c r="B129" s="77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82"/>
      <c r="R129" s="82"/>
      <c r="S129" s="82"/>
      <c r="T129" s="70"/>
      <c r="U129" s="70"/>
      <c r="V129" s="70"/>
      <c r="W129" s="70"/>
      <c r="X129" s="70"/>
      <c r="Y129" s="70"/>
      <c r="Z129" s="70"/>
      <c r="AA129" s="49" t="s">
        <v>203</v>
      </c>
      <c r="AB129" s="53" t="s">
        <v>85</v>
      </c>
      <c r="AC129" s="107">
        <f>SUM(AC137,AC139,AC143)</f>
        <v>964.4</v>
      </c>
      <c r="AD129" s="161">
        <f>SUM(AD137,AD139,AD141,AD143,AD145,AD147)</f>
        <v>725.1300000000001</v>
      </c>
      <c r="AE129" s="107">
        <f>SUM(AE137,AE139,AE141,AE143,AE145,AE147)</f>
        <v>400</v>
      </c>
      <c r="AF129" s="107">
        <f>SUM(AF137,AF139,AF141,AF143,AF145,AF147)</f>
        <v>104.3</v>
      </c>
      <c r="AG129" s="107">
        <f>SUM(AG137,AG139,AG141,AG143,AG145,AG147)</f>
        <v>104.3</v>
      </c>
      <c r="AH129" s="107">
        <f>SUM(AH137,AH139,AH141,AH143,AH145,AH147)</f>
        <v>104.3</v>
      </c>
      <c r="AI129" s="107">
        <f>SUM(AC129:AH129)</f>
        <v>2402.4300000000007</v>
      </c>
      <c r="AJ129" s="16">
        <v>2019</v>
      </c>
    </row>
    <row r="130" spans="1:36" s="8" customFormat="1" ht="44.25" customHeight="1">
      <c r="A130" s="14"/>
      <c r="B130" s="1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9" t="s">
        <v>108</v>
      </c>
      <c r="AB130" s="12" t="s">
        <v>55</v>
      </c>
      <c r="AC130" s="119">
        <v>1340</v>
      </c>
      <c r="AD130" s="119">
        <v>1340</v>
      </c>
      <c r="AE130" s="119">
        <v>1345</v>
      </c>
      <c r="AF130" s="119">
        <v>1350</v>
      </c>
      <c r="AG130" s="119">
        <v>1350</v>
      </c>
      <c r="AH130" s="119">
        <v>1350</v>
      </c>
      <c r="AI130" s="110">
        <f t="shared" si="36"/>
        <v>8075</v>
      </c>
      <c r="AJ130" s="16">
        <v>2019</v>
      </c>
    </row>
    <row r="131" spans="1:36" s="8" customFormat="1" ht="54" customHeight="1">
      <c r="A131" s="14"/>
      <c r="B131" s="1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9" t="s">
        <v>109</v>
      </c>
      <c r="AB131" s="12" t="s">
        <v>55</v>
      </c>
      <c r="AC131" s="119">
        <v>21700</v>
      </c>
      <c r="AD131" s="119">
        <v>21700</v>
      </c>
      <c r="AE131" s="119">
        <v>21800</v>
      </c>
      <c r="AF131" s="119">
        <v>22000</v>
      </c>
      <c r="AG131" s="119">
        <v>22000</v>
      </c>
      <c r="AH131" s="119">
        <v>22000</v>
      </c>
      <c r="AI131" s="110">
        <f t="shared" si="36"/>
        <v>131200</v>
      </c>
      <c r="AJ131" s="16">
        <v>2019</v>
      </c>
    </row>
    <row r="132" spans="1:36" s="8" customFormat="1" ht="33.75" customHeight="1">
      <c r="A132" s="14"/>
      <c r="B132" s="1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9" t="s">
        <v>110</v>
      </c>
      <c r="AB132" s="12" t="s">
        <v>76</v>
      </c>
      <c r="AC132" s="108">
        <v>218</v>
      </c>
      <c r="AD132" s="108">
        <v>218</v>
      </c>
      <c r="AE132" s="108">
        <v>218</v>
      </c>
      <c r="AF132" s="108">
        <v>218</v>
      </c>
      <c r="AG132" s="108">
        <v>218</v>
      </c>
      <c r="AH132" s="108">
        <v>218</v>
      </c>
      <c r="AI132" s="109">
        <f t="shared" si="36"/>
        <v>1308</v>
      </c>
      <c r="AJ132" s="16">
        <v>2019</v>
      </c>
    </row>
    <row r="133" spans="1:36" s="8" customFormat="1" ht="51" customHeight="1">
      <c r="A133" s="62"/>
      <c r="B133" s="63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9" t="s">
        <v>111</v>
      </c>
      <c r="AB133" s="12" t="s">
        <v>77</v>
      </c>
      <c r="AC133" s="108">
        <v>15.2</v>
      </c>
      <c r="AD133" s="108">
        <v>15.2</v>
      </c>
      <c r="AE133" s="108">
        <v>15.3</v>
      </c>
      <c r="AF133" s="108">
        <v>15.4</v>
      </c>
      <c r="AG133" s="108">
        <v>15.5</v>
      </c>
      <c r="AH133" s="108">
        <v>15.6</v>
      </c>
      <c r="AI133" s="174">
        <v>15.6</v>
      </c>
      <c r="AJ133" s="175">
        <v>2019</v>
      </c>
    </row>
    <row r="134" spans="1:36" s="8" customFormat="1" ht="34.5" customHeight="1">
      <c r="A134" s="14"/>
      <c r="B134" s="15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9" t="s">
        <v>112</v>
      </c>
      <c r="AB134" s="12" t="s">
        <v>77</v>
      </c>
      <c r="AC134" s="71">
        <v>90</v>
      </c>
      <c r="AD134" s="71">
        <v>90</v>
      </c>
      <c r="AE134" s="71">
        <v>91</v>
      </c>
      <c r="AF134" s="71">
        <v>92</v>
      </c>
      <c r="AG134" s="71">
        <v>93</v>
      </c>
      <c r="AH134" s="71">
        <v>94</v>
      </c>
      <c r="AI134" s="182">
        <v>94</v>
      </c>
      <c r="AJ134" s="175">
        <v>2019</v>
      </c>
    </row>
    <row r="135" spans="1:36" s="8" customFormat="1" ht="40.5" customHeight="1">
      <c r="A135" s="14"/>
      <c r="B135" s="1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9" t="s">
        <v>113</v>
      </c>
      <c r="AB135" s="12" t="s">
        <v>56</v>
      </c>
      <c r="AC135" s="71">
        <v>2</v>
      </c>
      <c r="AD135" s="71">
        <v>2</v>
      </c>
      <c r="AE135" s="71">
        <v>2</v>
      </c>
      <c r="AF135" s="71">
        <v>2</v>
      </c>
      <c r="AG135" s="71">
        <v>2</v>
      </c>
      <c r="AH135" s="71">
        <v>2</v>
      </c>
      <c r="AI135" s="71">
        <v>2</v>
      </c>
      <c r="AJ135" s="16">
        <v>2019</v>
      </c>
    </row>
    <row r="136" spans="1:36" s="8" customFormat="1" ht="78.75" customHeight="1">
      <c r="A136" s="14"/>
      <c r="B136" s="1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9" t="s">
        <v>114</v>
      </c>
      <c r="AB136" s="12" t="s">
        <v>74</v>
      </c>
      <c r="AC136" s="51">
        <v>0</v>
      </c>
      <c r="AD136" s="115">
        <v>50</v>
      </c>
      <c r="AE136" s="115">
        <v>60</v>
      </c>
      <c r="AF136" s="115">
        <v>70</v>
      </c>
      <c r="AG136" s="115">
        <v>71</v>
      </c>
      <c r="AH136" s="115">
        <v>72</v>
      </c>
      <c r="AI136" s="183">
        <v>72</v>
      </c>
      <c r="AJ136" s="175">
        <v>2019</v>
      </c>
    </row>
    <row r="137" spans="1:36" s="8" customFormat="1" ht="45.75" customHeight="1">
      <c r="A137" s="14"/>
      <c r="B137" s="15"/>
      <c r="C137" s="56">
        <v>6</v>
      </c>
      <c r="D137" s="56">
        <v>5</v>
      </c>
      <c r="E137" s="56">
        <v>6</v>
      </c>
      <c r="F137" s="56">
        <v>0</v>
      </c>
      <c r="G137" s="56">
        <v>8</v>
      </c>
      <c r="H137" s="56">
        <v>0</v>
      </c>
      <c r="I137" s="56">
        <v>1</v>
      </c>
      <c r="J137" s="56">
        <v>0</v>
      </c>
      <c r="K137" s="56">
        <v>2</v>
      </c>
      <c r="L137" s="56">
        <v>3</v>
      </c>
      <c r="M137" s="64">
        <v>2</v>
      </c>
      <c r="N137" s="64">
        <v>3</v>
      </c>
      <c r="O137" s="56">
        <v>1</v>
      </c>
      <c r="P137" s="56">
        <v>4</v>
      </c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9" t="s">
        <v>204</v>
      </c>
      <c r="AB137" s="12" t="s">
        <v>75</v>
      </c>
      <c r="AC137" s="139">
        <v>400</v>
      </c>
      <c r="AD137" s="162">
        <v>400</v>
      </c>
      <c r="AE137" s="120">
        <v>0</v>
      </c>
      <c r="AF137" s="120">
        <v>0</v>
      </c>
      <c r="AG137" s="115">
        <f>SUM(AF137)</f>
        <v>0</v>
      </c>
      <c r="AH137" s="115">
        <f>SUM(AG137)</f>
        <v>0</v>
      </c>
      <c r="AI137" s="116">
        <f aca="true" t="shared" si="38" ref="AI137:AI151">SUM(AC137:AH137)</f>
        <v>800</v>
      </c>
      <c r="AJ137" s="16">
        <v>2015</v>
      </c>
    </row>
    <row r="138" spans="1:36" s="8" customFormat="1" ht="62.25" customHeight="1">
      <c r="A138" s="14"/>
      <c r="B138" s="15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64"/>
      <c r="N138" s="64"/>
      <c r="O138" s="56"/>
      <c r="P138" s="56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73" t="s">
        <v>158</v>
      </c>
      <c r="AB138" s="12" t="s">
        <v>57</v>
      </c>
      <c r="AC138" s="139">
        <f aca="true" t="shared" si="39" ref="AC138:AH138">AC137/AC112*100</f>
        <v>3.192228838116489</v>
      </c>
      <c r="AD138" s="120">
        <f t="shared" si="39"/>
        <v>3.2189435601058682</v>
      </c>
      <c r="AE138" s="120">
        <f t="shared" si="39"/>
        <v>0</v>
      </c>
      <c r="AF138" s="120">
        <f t="shared" si="39"/>
        <v>0</v>
      </c>
      <c r="AG138" s="120">
        <f t="shared" si="39"/>
        <v>0</v>
      </c>
      <c r="AH138" s="120">
        <f t="shared" si="39"/>
        <v>0</v>
      </c>
      <c r="AI138" s="170">
        <v>3.2</v>
      </c>
      <c r="AJ138" s="175">
        <v>2014</v>
      </c>
    </row>
    <row r="139" spans="1:36" s="8" customFormat="1" ht="40.5" customHeight="1">
      <c r="A139" s="14"/>
      <c r="B139" s="15"/>
      <c r="C139" s="56">
        <v>6</v>
      </c>
      <c r="D139" s="56">
        <v>5</v>
      </c>
      <c r="E139" s="56">
        <v>6</v>
      </c>
      <c r="F139" s="56">
        <v>0</v>
      </c>
      <c r="G139" s="56">
        <v>8</v>
      </c>
      <c r="H139" s="56">
        <v>0</v>
      </c>
      <c r="I139" s="56">
        <v>1</v>
      </c>
      <c r="J139" s="56">
        <v>0</v>
      </c>
      <c r="K139" s="56">
        <v>2</v>
      </c>
      <c r="L139" s="56">
        <v>3</v>
      </c>
      <c r="M139" s="56">
        <v>6</v>
      </c>
      <c r="N139" s="56">
        <v>3</v>
      </c>
      <c r="O139" s="56">
        <v>1</v>
      </c>
      <c r="P139" s="56">
        <v>1</v>
      </c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144" t="s">
        <v>205</v>
      </c>
      <c r="AB139" s="12" t="s">
        <v>85</v>
      </c>
      <c r="AC139" s="105">
        <v>500</v>
      </c>
      <c r="AD139" s="120">
        <v>0</v>
      </c>
      <c r="AE139" s="120">
        <v>0</v>
      </c>
      <c r="AF139" s="115">
        <f>SUM(AE139)</f>
        <v>0</v>
      </c>
      <c r="AG139" s="115">
        <f>SUM(AF139)</f>
        <v>0</v>
      </c>
      <c r="AH139" s="115">
        <f>SUM(AG139)</f>
        <v>0</v>
      </c>
      <c r="AI139" s="116">
        <f t="shared" si="38"/>
        <v>500</v>
      </c>
      <c r="AJ139" s="16">
        <v>2014</v>
      </c>
    </row>
    <row r="140" spans="1:36" s="8" customFormat="1" ht="76.5" customHeight="1">
      <c r="A140" s="14"/>
      <c r="B140" s="1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73" t="s">
        <v>0</v>
      </c>
      <c r="AB140" s="12" t="s">
        <v>57</v>
      </c>
      <c r="AC140" s="139">
        <f aca="true" t="shared" si="40" ref="AC140:AH140">AC139/AC112*100</f>
        <v>3.9902860476456117</v>
      </c>
      <c r="AD140" s="120">
        <f t="shared" si="40"/>
        <v>0</v>
      </c>
      <c r="AE140" s="120">
        <f t="shared" si="40"/>
        <v>0</v>
      </c>
      <c r="AF140" s="120">
        <f t="shared" si="40"/>
        <v>0</v>
      </c>
      <c r="AG140" s="120">
        <f t="shared" si="40"/>
        <v>0</v>
      </c>
      <c r="AH140" s="120">
        <f t="shared" si="40"/>
        <v>0</v>
      </c>
      <c r="AI140" s="116">
        <f t="shared" si="38"/>
        <v>3.9902860476456117</v>
      </c>
      <c r="AJ140" s="16">
        <v>2014</v>
      </c>
    </row>
    <row r="141" spans="1:36" s="8" customFormat="1" ht="38.25" customHeight="1">
      <c r="A141" s="14"/>
      <c r="B141" s="15"/>
      <c r="C141" s="56">
        <v>6</v>
      </c>
      <c r="D141" s="56">
        <v>5</v>
      </c>
      <c r="E141" s="56">
        <v>6</v>
      </c>
      <c r="F141" s="56">
        <v>0</v>
      </c>
      <c r="G141" s="56">
        <v>8</v>
      </c>
      <c r="H141" s="56">
        <v>0</v>
      </c>
      <c r="I141" s="56">
        <v>1</v>
      </c>
      <c r="J141" s="56">
        <v>0</v>
      </c>
      <c r="K141" s="56">
        <v>2</v>
      </c>
      <c r="L141" s="56">
        <v>3</v>
      </c>
      <c r="M141" s="56">
        <v>2</v>
      </c>
      <c r="N141" s="56">
        <v>3</v>
      </c>
      <c r="O141" s="56">
        <v>1</v>
      </c>
      <c r="P141" s="56">
        <v>1</v>
      </c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143" t="s">
        <v>1</v>
      </c>
      <c r="AB141" s="12" t="s">
        <v>85</v>
      </c>
      <c r="AC141" s="105">
        <v>0</v>
      </c>
      <c r="AD141" s="115">
        <v>200</v>
      </c>
      <c r="AE141" s="115">
        <v>400</v>
      </c>
      <c r="AF141" s="115">
        <v>104.3</v>
      </c>
      <c r="AG141" s="115">
        <f>SUM(AF141)</f>
        <v>104.3</v>
      </c>
      <c r="AH141" s="115">
        <f>SUM(AG141)</f>
        <v>104.3</v>
      </c>
      <c r="AI141" s="116">
        <f>SUM(AC141:AH141)</f>
        <v>912.8999999999999</v>
      </c>
      <c r="AJ141" s="16">
        <v>2019</v>
      </c>
    </row>
    <row r="142" spans="1:36" s="8" customFormat="1" ht="76.5" customHeight="1">
      <c r="A142" s="14"/>
      <c r="B142" s="1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73" t="s">
        <v>214</v>
      </c>
      <c r="AB142" s="12" t="s">
        <v>57</v>
      </c>
      <c r="AC142" s="139">
        <f aca="true" t="shared" si="41" ref="AC142:AH142">AC141/AC112*100</f>
        <v>0</v>
      </c>
      <c r="AD142" s="139">
        <f t="shared" si="41"/>
        <v>1.6094717800529341</v>
      </c>
      <c r="AE142" s="139">
        <f t="shared" si="41"/>
        <v>3.6373490272819367</v>
      </c>
      <c r="AF142" s="139">
        <f t="shared" si="41"/>
        <v>0.9745550497462233</v>
      </c>
      <c r="AG142" s="139">
        <f t="shared" si="41"/>
        <v>0.9745550497462233</v>
      </c>
      <c r="AH142" s="139">
        <f t="shared" si="41"/>
        <v>0.9745550497462233</v>
      </c>
      <c r="AI142" s="170">
        <v>3.6</v>
      </c>
      <c r="AJ142" s="175">
        <v>2016</v>
      </c>
    </row>
    <row r="143" spans="1:36" s="8" customFormat="1" ht="45" customHeight="1">
      <c r="A143" s="14"/>
      <c r="B143" s="15"/>
      <c r="C143" s="56">
        <v>6</v>
      </c>
      <c r="D143" s="56">
        <v>5</v>
      </c>
      <c r="E143" s="56">
        <v>6</v>
      </c>
      <c r="F143" s="56">
        <v>0</v>
      </c>
      <c r="G143" s="56">
        <v>8</v>
      </c>
      <c r="H143" s="56">
        <v>0</v>
      </c>
      <c r="I143" s="56">
        <v>1</v>
      </c>
      <c r="J143" s="56">
        <v>0</v>
      </c>
      <c r="K143" s="56">
        <v>2</v>
      </c>
      <c r="L143" s="153">
        <v>3</v>
      </c>
      <c r="M143" s="153">
        <v>7</v>
      </c>
      <c r="N143" s="153">
        <v>4</v>
      </c>
      <c r="O143" s="153">
        <v>0</v>
      </c>
      <c r="P143" s="153">
        <v>6</v>
      </c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9" t="s">
        <v>215</v>
      </c>
      <c r="AB143" s="12" t="s">
        <v>85</v>
      </c>
      <c r="AC143" s="105">
        <v>64.4</v>
      </c>
      <c r="AD143" s="115">
        <v>0</v>
      </c>
      <c r="AE143" s="115">
        <v>0</v>
      </c>
      <c r="AF143" s="115">
        <v>0</v>
      </c>
      <c r="AG143" s="115">
        <v>0</v>
      </c>
      <c r="AH143" s="115">
        <v>0</v>
      </c>
      <c r="AI143" s="116">
        <f t="shared" si="38"/>
        <v>64.4</v>
      </c>
      <c r="AJ143" s="16">
        <v>2014</v>
      </c>
    </row>
    <row r="144" spans="1:36" s="8" customFormat="1" ht="76.5" customHeight="1">
      <c r="A144" s="14"/>
      <c r="B144" s="15"/>
      <c r="C144" s="130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171" t="s">
        <v>22</v>
      </c>
      <c r="AB144" s="12" t="s">
        <v>57</v>
      </c>
      <c r="AC144" s="104">
        <f aca="true" t="shared" si="42" ref="AC144:AH144">AC143/AC112*100</f>
        <v>0.5139488429367548</v>
      </c>
      <c r="AD144" s="104">
        <f t="shared" si="42"/>
        <v>0</v>
      </c>
      <c r="AE144" s="104">
        <f t="shared" si="42"/>
        <v>0</v>
      </c>
      <c r="AF144" s="104">
        <f t="shared" si="42"/>
        <v>0</v>
      </c>
      <c r="AG144" s="104">
        <f t="shared" si="42"/>
        <v>0</v>
      </c>
      <c r="AH144" s="104">
        <f t="shared" si="42"/>
        <v>0</v>
      </c>
      <c r="AI144" s="116">
        <f t="shared" si="38"/>
        <v>0.5139488429367548</v>
      </c>
      <c r="AJ144" s="16">
        <v>2014</v>
      </c>
    </row>
    <row r="145" spans="1:36" s="8" customFormat="1" ht="45" customHeight="1">
      <c r="A145" s="14"/>
      <c r="B145" s="15"/>
      <c r="C145" s="56">
        <v>6</v>
      </c>
      <c r="D145" s="56">
        <v>5</v>
      </c>
      <c r="E145" s="56">
        <v>6</v>
      </c>
      <c r="F145" s="56">
        <v>0</v>
      </c>
      <c r="G145" s="56">
        <v>8</v>
      </c>
      <c r="H145" s="56">
        <v>0</v>
      </c>
      <c r="I145" s="56">
        <v>1</v>
      </c>
      <c r="J145" s="56">
        <v>0</v>
      </c>
      <c r="K145" s="56">
        <v>2</v>
      </c>
      <c r="L145" s="153">
        <v>3</v>
      </c>
      <c r="M145" s="153">
        <v>5</v>
      </c>
      <c r="N145" s="153">
        <v>1</v>
      </c>
      <c r="O145" s="153">
        <v>4</v>
      </c>
      <c r="P145" s="153">
        <v>4</v>
      </c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9" t="s">
        <v>25</v>
      </c>
      <c r="AB145" s="12" t="s">
        <v>85</v>
      </c>
      <c r="AC145" s="105">
        <v>0</v>
      </c>
      <c r="AD145" s="115">
        <v>18.7</v>
      </c>
      <c r="AE145" s="115">
        <v>0</v>
      </c>
      <c r="AF145" s="115">
        <v>0</v>
      </c>
      <c r="AG145" s="115">
        <v>0</v>
      </c>
      <c r="AH145" s="115">
        <v>0</v>
      </c>
      <c r="AI145" s="116">
        <f>SUM(AC145:AH145)</f>
        <v>18.7</v>
      </c>
      <c r="AJ145" s="16">
        <v>2015</v>
      </c>
    </row>
    <row r="146" spans="1:36" s="8" customFormat="1" ht="92.25" customHeight="1">
      <c r="A146" s="14"/>
      <c r="B146" s="15"/>
      <c r="C146" s="130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73" t="s">
        <v>26</v>
      </c>
      <c r="AB146" s="12" t="s">
        <v>57</v>
      </c>
      <c r="AC146" s="104">
        <f aca="true" t="shared" si="43" ref="AC146:AH146">AC145/AC112*100</f>
        <v>0</v>
      </c>
      <c r="AD146" s="104">
        <f t="shared" si="43"/>
        <v>0.15048561143494935</v>
      </c>
      <c r="AE146" s="104">
        <f t="shared" si="43"/>
        <v>0</v>
      </c>
      <c r="AF146" s="104">
        <f t="shared" si="43"/>
        <v>0</v>
      </c>
      <c r="AG146" s="104">
        <f t="shared" si="43"/>
        <v>0</v>
      </c>
      <c r="AH146" s="104">
        <f t="shared" si="43"/>
        <v>0</v>
      </c>
      <c r="AI146" s="173">
        <v>0.2</v>
      </c>
      <c r="AJ146" s="16">
        <v>2015</v>
      </c>
    </row>
    <row r="147" spans="1:36" s="8" customFormat="1" ht="54" customHeight="1">
      <c r="A147" s="14"/>
      <c r="B147" s="15"/>
      <c r="C147" s="56">
        <v>6</v>
      </c>
      <c r="D147" s="56">
        <v>5</v>
      </c>
      <c r="E147" s="56">
        <v>6</v>
      </c>
      <c r="F147" s="56">
        <v>0</v>
      </c>
      <c r="G147" s="56">
        <v>8</v>
      </c>
      <c r="H147" s="56">
        <v>0</v>
      </c>
      <c r="I147" s="56">
        <v>1</v>
      </c>
      <c r="J147" s="56">
        <v>0</v>
      </c>
      <c r="K147" s="56">
        <v>2</v>
      </c>
      <c r="L147" s="148">
        <v>3</v>
      </c>
      <c r="M147" s="148">
        <v>5</v>
      </c>
      <c r="N147" s="148">
        <v>1</v>
      </c>
      <c r="O147" s="148">
        <v>4</v>
      </c>
      <c r="P147" s="148">
        <v>6</v>
      </c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168" t="s">
        <v>23</v>
      </c>
      <c r="AB147" s="12" t="s">
        <v>85</v>
      </c>
      <c r="AC147" s="105">
        <v>0</v>
      </c>
      <c r="AD147" s="189">
        <v>106.43</v>
      </c>
      <c r="AE147" s="115">
        <v>0</v>
      </c>
      <c r="AF147" s="115">
        <v>0</v>
      </c>
      <c r="AG147" s="115">
        <v>0</v>
      </c>
      <c r="AH147" s="115">
        <v>0</v>
      </c>
      <c r="AI147" s="116">
        <f>SUM(AC147:AH147)</f>
        <v>106.43</v>
      </c>
      <c r="AJ147" s="16">
        <v>2015</v>
      </c>
    </row>
    <row r="148" spans="1:36" s="8" customFormat="1" ht="93.75" customHeight="1">
      <c r="A148" s="14"/>
      <c r="B148" s="15"/>
      <c r="C148" s="130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73" t="s">
        <v>24</v>
      </c>
      <c r="AB148" s="12" t="s">
        <v>57</v>
      </c>
      <c r="AC148" s="104">
        <f>AC147/AC112*100</f>
        <v>0</v>
      </c>
      <c r="AD148" s="104">
        <f>AD147/AD112*100</f>
        <v>0.856480407755169</v>
      </c>
      <c r="AE148" s="104">
        <f>AE147/AE112*100</f>
        <v>0</v>
      </c>
      <c r="AF148" s="104">
        <f>AF147/AF112*100</f>
        <v>0</v>
      </c>
      <c r="AG148" s="104">
        <f>AG147/AG114*100</f>
        <v>0</v>
      </c>
      <c r="AH148" s="104">
        <f>AH147/AH114*100</f>
        <v>0</v>
      </c>
      <c r="AI148" s="173">
        <v>0.9</v>
      </c>
      <c r="AJ148" s="175">
        <v>2015</v>
      </c>
    </row>
    <row r="149" spans="1:36" s="8" customFormat="1" ht="71.25" customHeight="1">
      <c r="A149" s="83">
        <v>6</v>
      </c>
      <c r="B149" s="84">
        <v>5</v>
      </c>
      <c r="C149" s="85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60" t="s">
        <v>190</v>
      </c>
      <c r="AB149" s="61" t="s">
        <v>85</v>
      </c>
      <c r="AC149" s="121">
        <f aca="true" t="shared" si="44" ref="AC149:AH149">SUM(AC150,AC157)</f>
        <v>1070.6</v>
      </c>
      <c r="AD149" s="117">
        <f t="shared" si="44"/>
        <v>1000</v>
      </c>
      <c r="AE149" s="117">
        <f t="shared" si="44"/>
        <v>1000</v>
      </c>
      <c r="AF149" s="117">
        <f t="shared" si="44"/>
        <v>1000</v>
      </c>
      <c r="AG149" s="117">
        <f t="shared" si="44"/>
        <v>1000</v>
      </c>
      <c r="AH149" s="117">
        <f t="shared" si="44"/>
        <v>1000</v>
      </c>
      <c r="AI149" s="117">
        <f>SUM(AC149:AH149)</f>
        <v>6070.6</v>
      </c>
      <c r="AJ149" s="88">
        <v>2019</v>
      </c>
    </row>
    <row r="150" spans="1:36" s="8" customFormat="1" ht="42.75" customHeight="1">
      <c r="A150" s="14"/>
      <c r="B150" s="15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8"/>
      <c r="R150" s="58"/>
      <c r="S150" s="58"/>
      <c r="T150" s="57"/>
      <c r="U150" s="57"/>
      <c r="V150" s="57"/>
      <c r="W150" s="57"/>
      <c r="X150" s="57"/>
      <c r="Y150" s="57"/>
      <c r="Z150" s="57"/>
      <c r="AA150" s="49" t="s">
        <v>131</v>
      </c>
      <c r="AB150" s="53" t="s">
        <v>85</v>
      </c>
      <c r="AC150" s="122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7">
        <f t="shared" si="38"/>
        <v>0</v>
      </c>
      <c r="AJ150" s="16">
        <v>2019</v>
      </c>
    </row>
    <row r="151" spans="1:36" s="8" customFormat="1" ht="37.5" customHeight="1">
      <c r="A151" s="14"/>
      <c r="B151" s="15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9" t="s">
        <v>115</v>
      </c>
      <c r="AB151" s="12" t="s">
        <v>55</v>
      </c>
      <c r="AC151" s="119">
        <v>250</v>
      </c>
      <c r="AD151" s="119">
        <v>250</v>
      </c>
      <c r="AE151" s="119">
        <v>260</v>
      </c>
      <c r="AF151" s="119">
        <v>270</v>
      </c>
      <c r="AG151" s="119">
        <v>270</v>
      </c>
      <c r="AH151" s="119">
        <v>270</v>
      </c>
      <c r="AI151" s="119">
        <f t="shared" si="38"/>
        <v>1570</v>
      </c>
      <c r="AJ151" s="16">
        <v>2019</v>
      </c>
    </row>
    <row r="152" spans="1:36" s="8" customFormat="1" ht="33.75" customHeight="1">
      <c r="A152" s="14"/>
      <c r="B152" s="15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9" t="s">
        <v>116</v>
      </c>
      <c r="AB152" s="12" t="s">
        <v>56</v>
      </c>
      <c r="AC152" s="55">
        <v>11500</v>
      </c>
      <c r="AD152" s="108">
        <v>11500</v>
      </c>
      <c r="AE152" s="108">
        <v>11520</v>
      </c>
      <c r="AF152" s="108">
        <v>11530</v>
      </c>
      <c r="AG152" s="108">
        <v>11530</v>
      </c>
      <c r="AH152" s="108">
        <v>11530</v>
      </c>
      <c r="AI152" s="108">
        <v>11530</v>
      </c>
      <c r="AJ152" s="16">
        <v>2017</v>
      </c>
    </row>
    <row r="153" spans="1:36" s="8" customFormat="1" ht="38.25" customHeight="1">
      <c r="A153" s="14"/>
      <c r="B153" s="1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9" t="s">
        <v>136</v>
      </c>
      <c r="AB153" s="12" t="s">
        <v>55</v>
      </c>
      <c r="AC153" s="55">
        <v>5</v>
      </c>
      <c r="AD153" s="55">
        <v>5</v>
      </c>
      <c r="AE153" s="55">
        <v>6</v>
      </c>
      <c r="AF153" s="55">
        <v>7</v>
      </c>
      <c r="AG153" s="55">
        <v>7</v>
      </c>
      <c r="AH153" s="55">
        <v>7</v>
      </c>
      <c r="AI153" s="55">
        <f>SUM(AC153:AH153)</f>
        <v>37</v>
      </c>
      <c r="AJ153" s="16">
        <v>2019</v>
      </c>
    </row>
    <row r="154" spans="1:36" s="8" customFormat="1" ht="45.75" customHeight="1">
      <c r="A154" s="14"/>
      <c r="B154" s="1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73" t="s">
        <v>133</v>
      </c>
      <c r="AB154" s="12" t="s">
        <v>57</v>
      </c>
      <c r="AC154" s="99">
        <v>79</v>
      </c>
      <c r="AD154" s="108">
        <v>79</v>
      </c>
      <c r="AE154" s="108">
        <v>80</v>
      </c>
      <c r="AF154" s="108">
        <v>82</v>
      </c>
      <c r="AG154" s="108">
        <v>83</v>
      </c>
      <c r="AH154" s="108">
        <v>84</v>
      </c>
      <c r="AI154" s="174">
        <v>84</v>
      </c>
      <c r="AJ154" s="175">
        <v>2019</v>
      </c>
    </row>
    <row r="155" spans="1:36" s="8" customFormat="1" ht="54" customHeight="1">
      <c r="A155" s="14"/>
      <c r="B155" s="1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9" t="s">
        <v>150</v>
      </c>
      <c r="AB155" s="12" t="s">
        <v>139</v>
      </c>
      <c r="AC155" s="55" t="s">
        <v>138</v>
      </c>
      <c r="AD155" s="55" t="s">
        <v>138</v>
      </c>
      <c r="AE155" s="55" t="s">
        <v>138</v>
      </c>
      <c r="AF155" s="55" t="s">
        <v>138</v>
      </c>
      <c r="AG155" s="55" t="s">
        <v>138</v>
      </c>
      <c r="AH155" s="55" t="s">
        <v>138</v>
      </c>
      <c r="AI155" s="55" t="s">
        <v>138</v>
      </c>
      <c r="AJ155" s="16">
        <v>2019</v>
      </c>
    </row>
    <row r="156" spans="1:36" s="8" customFormat="1" ht="68.25" customHeight="1">
      <c r="A156" s="15"/>
      <c r="B156" s="1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73" t="s">
        <v>44</v>
      </c>
      <c r="AB156" s="12" t="s">
        <v>55</v>
      </c>
      <c r="AC156" s="119">
        <v>250</v>
      </c>
      <c r="AD156" s="119">
        <v>250</v>
      </c>
      <c r="AE156" s="119">
        <v>260</v>
      </c>
      <c r="AF156" s="119">
        <v>270</v>
      </c>
      <c r="AG156" s="119">
        <v>270</v>
      </c>
      <c r="AH156" s="119">
        <v>270</v>
      </c>
      <c r="AI156" s="119">
        <f aca="true" t="shared" si="45" ref="AI156:AI161">SUM(AC156:AH156)</f>
        <v>1570</v>
      </c>
      <c r="AJ156" s="16">
        <v>2019</v>
      </c>
    </row>
    <row r="157" spans="3:36" s="8" customFormat="1" ht="43.5" customHeight="1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8"/>
      <c r="R157" s="58"/>
      <c r="S157" s="58"/>
      <c r="T157" s="57"/>
      <c r="U157" s="57"/>
      <c r="V157" s="57"/>
      <c r="W157" s="57"/>
      <c r="X157" s="57"/>
      <c r="Y157" s="57"/>
      <c r="Z157" s="57"/>
      <c r="AA157" s="49" t="s">
        <v>90</v>
      </c>
      <c r="AB157" s="53" t="s">
        <v>85</v>
      </c>
      <c r="AC157" s="140">
        <v>1070.6</v>
      </c>
      <c r="AD157" s="106">
        <f>SUM(AD165,AD167,AD169)</f>
        <v>1000</v>
      </c>
      <c r="AE157" s="106">
        <f>SUM(AE165,AE167,AE169)</f>
        <v>1000</v>
      </c>
      <c r="AF157" s="106">
        <f>SUM(AF165,AF167,AF169)</f>
        <v>1000</v>
      </c>
      <c r="AG157" s="106">
        <f>SUM(AG165,AG167,AG169)</f>
        <v>1000</v>
      </c>
      <c r="AH157" s="106">
        <f>SUM(AH165,AH167,AH169)</f>
        <v>1000</v>
      </c>
      <c r="AI157" s="107">
        <f t="shared" si="45"/>
        <v>6070.6</v>
      </c>
      <c r="AJ157" s="16">
        <v>2019</v>
      </c>
    </row>
    <row r="158" spans="1:36" s="8" customFormat="1" ht="51" customHeight="1">
      <c r="A158" s="66"/>
      <c r="B158" s="72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8"/>
      <c r="R158" s="58"/>
      <c r="S158" s="58"/>
      <c r="T158" s="57"/>
      <c r="U158" s="57"/>
      <c r="V158" s="57"/>
      <c r="W158" s="57"/>
      <c r="X158" s="57"/>
      <c r="Y158" s="57"/>
      <c r="Z158" s="57"/>
      <c r="AA158" s="9" t="s">
        <v>117</v>
      </c>
      <c r="AB158" s="12" t="s">
        <v>55</v>
      </c>
      <c r="AC158" s="71">
        <v>1100</v>
      </c>
      <c r="AD158" s="71">
        <v>1100</v>
      </c>
      <c r="AE158" s="71">
        <v>1150</v>
      </c>
      <c r="AF158" s="71">
        <v>1200</v>
      </c>
      <c r="AG158" s="71">
        <f aca="true" t="shared" si="46" ref="AG158:AI163">SUM(AF158)</f>
        <v>1200</v>
      </c>
      <c r="AH158" s="71">
        <f t="shared" si="46"/>
        <v>1200</v>
      </c>
      <c r="AI158" s="71">
        <f t="shared" si="45"/>
        <v>6950</v>
      </c>
      <c r="AJ158" s="16">
        <v>2019</v>
      </c>
    </row>
    <row r="159" spans="1:36" s="8" customFormat="1" ht="54" customHeight="1">
      <c r="A159" s="66"/>
      <c r="B159" s="72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8"/>
      <c r="R159" s="58"/>
      <c r="S159" s="58"/>
      <c r="T159" s="57"/>
      <c r="U159" s="57"/>
      <c r="V159" s="57"/>
      <c r="W159" s="57"/>
      <c r="X159" s="57"/>
      <c r="Y159" s="57"/>
      <c r="Z159" s="57"/>
      <c r="AA159" s="9" t="s">
        <v>118</v>
      </c>
      <c r="AB159" s="12" t="s">
        <v>56</v>
      </c>
      <c r="AC159" s="71">
        <v>191500</v>
      </c>
      <c r="AD159" s="71">
        <v>191500</v>
      </c>
      <c r="AE159" s="71">
        <v>191800</v>
      </c>
      <c r="AF159" s="71">
        <v>192100</v>
      </c>
      <c r="AG159" s="71">
        <f t="shared" si="46"/>
        <v>192100</v>
      </c>
      <c r="AH159" s="71">
        <f t="shared" si="46"/>
        <v>192100</v>
      </c>
      <c r="AI159" s="71">
        <f t="shared" si="45"/>
        <v>1151100</v>
      </c>
      <c r="AJ159" s="16">
        <v>2019</v>
      </c>
    </row>
    <row r="160" spans="1:36" s="8" customFormat="1" ht="48.75" customHeight="1">
      <c r="A160" s="66"/>
      <c r="B160" s="72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8"/>
      <c r="R160" s="58"/>
      <c r="S160" s="58"/>
      <c r="T160" s="57"/>
      <c r="U160" s="57"/>
      <c r="V160" s="57"/>
      <c r="W160" s="57"/>
      <c r="X160" s="57"/>
      <c r="Y160" s="57"/>
      <c r="Z160" s="57"/>
      <c r="AA160" s="9" t="s">
        <v>119</v>
      </c>
      <c r="AB160" s="12" t="s">
        <v>55</v>
      </c>
      <c r="AC160" s="71">
        <v>77</v>
      </c>
      <c r="AD160" s="71">
        <v>77</v>
      </c>
      <c r="AE160" s="71">
        <v>78</v>
      </c>
      <c r="AF160" s="71">
        <v>79</v>
      </c>
      <c r="AG160" s="71">
        <f t="shared" si="46"/>
        <v>79</v>
      </c>
      <c r="AH160" s="71">
        <f t="shared" si="46"/>
        <v>79</v>
      </c>
      <c r="AI160" s="71">
        <f t="shared" si="45"/>
        <v>469</v>
      </c>
      <c r="AJ160" s="16">
        <v>2019</v>
      </c>
    </row>
    <row r="161" spans="1:36" s="8" customFormat="1" ht="48.75" customHeight="1">
      <c r="A161" s="14"/>
      <c r="B161" s="15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8"/>
      <c r="R161" s="58"/>
      <c r="S161" s="58"/>
      <c r="T161" s="57"/>
      <c r="U161" s="57"/>
      <c r="V161" s="57"/>
      <c r="W161" s="57"/>
      <c r="X161" s="57"/>
      <c r="Y161" s="57"/>
      <c r="Z161" s="57"/>
      <c r="AA161" s="9" t="s">
        <v>120</v>
      </c>
      <c r="AB161" s="12" t="s">
        <v>56</v>
      </c>
      <c r="AC161" s="71">
        <v>1650</v>
      </c>
      <c r="AD161" s="71">
        <v>1650</v>
      </c>
      <c r="AE161" s="71">
        <v>1653</v>
      </c>
      <c r="AF161" s="71">
        <v>1655</v>
      </c>
      <c r="AG161" s="71">
        <f t="shared" si="46"/>
        <v>1655</v>
      </c>
      <c r="AH161" s="71">
        <f t="shared" si="46"/>
        <v>1655</v>
      </c>
      <c r="AI161" s="71">
        <f t="shared" si="45"/>
        <v>9918</v>
      </c>
      <c r="AJ161" s="16">
        <v>2019</v>
      </c>
    </row>
    <row r="162" spans="1:36" s="8" customFormat="1" ht="43.5" customHeight="1">
      <c r="A162" s="14"/>
      <c r="B162" s="1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8"/>
      <c r="R162" s="58"/>
      <c r="S162" s="58"/>
      <c r="T162" s="57"/>
      <c r="U162" s="57"/>
      <c r="V162" s="57"/>
      <c r="W162" s="57"/>
      <c r="X162" s="57"/>
      <c r="Y162" s="57"/>
      <c r="Z162" s="57"/>
      <c r="AA162" s="9" t="s">
        <v>121</v>
      </c>
      <c r="AB162" s="12" t="s">
        <v>57</v>
      </c>
      <c r="AC162" s="51">
        <v>10</v>
      </c>
      <c r="AD162" s="51">
        <v>10</v>
      </c>
      <c r="AE162" s="51">
        <v>11</v>
      </c>
      <c r="AF162" s="51">
        <v>12</v>
      </c>
      <c r="AG162" s="52">
        <v>13</v>
      </c>
      <c r="AH162" s="52">
        <v>14</v>
      </c>
      <c r="AI162" s="184">
        <f t="shared" si="46"/>
        <v>14</v>
      </c>
      <c r="AJ162" s="175">
        <v>2019</v>
      </c>
    </row>
    <row r="163" spans="1:47" s="5" customFormat="1" ht="50.25" customHeight="1">
      <c r="A163" s="25"/>
      <c r="B163" s="25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9" t="s">
        <v>122</v>
      </c>
      <c r="AB163" s="12" t="s">
        <v>55</v>
      </c>
      <c r="AC163" s="55">
        <v>17</v>
      </c>
      <c r="AD163" s="55">
        <v>17</v>
      </c>
      <c r="AE163" s="55">
        <v>16</v>
      </c>
      <c r="AF163" s="55">
        <v>17</v>
      </c>
      <c r="AG163" s="55">
        <f t="shared" si="46"/>
        <v>17</v>
      </c>
      <c r="AH163" s="55">
        <f t="shared" si="46"/>
        <v>17</v>
      </c>
      <c r="AI163" s="55">
        <f>SUM(AC163:AH163)</f>
        <v>101</v>
      </c>
      <c r="AJ163" s="16">
        <v>2019</v>
      </c>
      <c r="AK163" s="8"/>
      <c r="AL163" s="8"/>
      <c r="AM163" s="23"/>
      <c r="AN163" s="23"/>
      <c r="AO163" s="23"/>
      <c r="AP163" s="23"/>
      <c r="AQ163" s="23"/>
      <c r="AR163" s="23"/>
      <c r="AS163" s="23"/>
      <c r="AT163" s="23"/>
      <c r="AU163" s="23"/>
    </row>
    <row r="164" spans="1:47" s="5" customFormat="1" ht="53.25" customHeight="1">
      <c r="A164" s="25"/>
      <c r="B164" s="25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73" t="s">
        <v>123</v>
      </c>
      <c r="AB164" s="12" t="s">
        <v>57</v>
      </c>
      <c r="AC164" s="52">
        <v>75</v>
      </c>
      <c r="AD164" s="108">
        <v>75</v>
      </c>
      <c r="AE164" s="108">
        <v>78</v>
      </c>
      <c r="AF164" s="108">
        <v>80</v>
      </c>
      <c r="AG164" s="108">
        <v>81</v>
      </c>
      <c r="AH164" s="108">
        <v>82</v>
      </c>
      <c r="AI164" s="174">
        <f>SUM(AH164)</f>
        <v>82</v>
      </c>
      <c r="AJ164" s="175">
        <v>2019</v>
      </c>
      <c r="AK164" s="8"/>
      <c r="AL164" s="8"/>
      <c r="AM164" s="23"/>
      <c r="AN164" s="23"/>
      <c r="AO164" s="23"/>
      <c r="AP164" s="23"/>
      <c r="AQ164" s="23"/>
      <c r="AR164" s="23"/>
      <c r="AS164" s="23"/>
      <c r="AT164" s="23"/>
      <c r="AU164" s="23"/>
    </row>
    <row r="165" spans="1:47" ht="60" customHeight="1">
      <c r="A165" s="18"/>
      <c r="B165" s="18"/>
      <c r="C165" s="56">
        <v>6</v>
      </c>
      <c r="D165" s="56">
        <v>5</v>
      </c>
      <c r="E165" s="56">
        <v>6</v>
      </c>
      <c r="F165" s="56">
        <v>0</v>
      </c>
      <c r="G165" s="56">
        <v>8</v>
      </c>
      <c r="H165" s="56">
        <v>0</v>
      </c>
      <c r="I165" s="56">
        <v>1</v>
      </c>
      <c r="J165" s="56">
        <v>0</v>
      </c>
      <c r="K165" s="56">
        <v>2</v>
      </c>
      <c r="L165" s="56">
        <v>4</v>
      </c>
      <c r="M165" s="56">
        <v>1</v>
      </c>
      <c r="N165" s="56">
        <v>0</v>
      </c>
      <c r="O165" s="56">
        <v>2</v>
      </c>
      <c r="P165" s="56">
        <v>0</v>
      </c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9" t="s">
        <v>171</v>
      </c>
      <c r="AB165" s="12" t="s">
        <v>85</v>
      </c>
      <c r="AC165" s="132">
        <v>636.1</v>
      </c>
      <c r="AD165" s="161">
        <v>889</v>
      </c>
      <c r="AE165" s="104">
        <v>1000</v>
      </c>
      <c r="AF165" s="104">
        <v>1000</v>
      </c>
      <c r="AG165" s="104">
        <v>1000</v>
      </c>
      <c r="AH165" s="104">
        <v>1000</v>
      </c>
      <c r="AI165" s="103">
        <f>SUM(AC165:AH165)</f>
        <v>5525.1</v>
      </c>
      <c r="AJ165" s="16">
        <v>2019</v>
      </c>
      <c r="AK165" s="8"/>
      <c r="AL165" s="8"/>
      <c r="AM165" s="19"/>
      <c r="AN165" s="19"/>
      <c r="AO165" s="19"/>
      <c r="AP165" s="19"/>
      <c r="AQ165" s="19"/>
      <c r="AR165" s="19"/>
      <c r="AS165" s="19"/>
      <c r="AT165" s="19"/>
      <c r="AU165" s="19"/>
    </row>
    <row r="166" spans="1:47" ht="94.5" customHeight="1">
      <c r="A166" s="18"/>
      <c r="B166" s="18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73" t="s">
        <v>11</v>
      </c>
      <c r="AB166" s="12" t="s">
        <v>57</v>
      </c>
      <c r="AC166" s="132">
        <f aca="true" t="shared" si="47" ref="AC166:AH166">AC165/AC149*100</f>
        <v>59.41528115075659</v>
      </c>
      <c r="AD166" s="145">
        <f t="shared" si="47"/>
        <v>88.9</v>
      </c>
      <c r="AE166" s="99">
        <f t="shared" si="47"/>
        <v>100</v>
      </c>
      <c r="AF166" s="99">
        <f t="shared" si="47"/>
        <v>100</v>
      </c>
      <c r="AG166" s="99">
        <f t="shared" si="47"/>
        <v>100</v>
      </c>
      <c r="AH166" s="99">
        <f t="shared" si="47"/>
        <v>100</v>
      </c>
      <c r="AI166" s="179">
        <v>100</v>
      </c>
      <c r="AJ166" s="175">
        <v>2016</v>
      </c>
      <c r="AK166" s="8"/>
      <c r="AL166" s="8"/>
      <c r="AM166" s="19"/>
      <c r="AN166" s="19"/>
      <c r="AO166" s="19"/>
      <c r="AP166" s="19"/>
      <c r="AQ166" s="19"/>
      <c r="AR166" s="19"/>
      <c r="AS166" s="19"/>
      <c r="AT166" s="19"/>
      <c r="AU166" s="19"/>
    </row>
    <row r="167" spans="1:47" ht="60" customHeight="1">
      <c r="A167" s="18"/>
      <c r="B167" s="18"/>
      <c r="C167" s="56">
        <v>6</v>
      </c>
      <c r="D167" s="56">
        <v>5</v>
      </c>
      <c r="E167" s="56">
        <v>6</v>
      </c>
      <c r="F167" s="56">
        <v>0</v>
      </c>
      <c r="G167" s="56">
        <v>8</v>
      </c>
      <c r="H167" s="56">
        <v>0</v>
      </c>
      <c r="I167" s="56">
        <v>1</v>
      </c>
      <c r="J167" s="56">
        <v>0</v>
      </c>
      <c r="K167" s="56">
        <v>2</v>
      </c>
      <c r="L167" s="56">
        <v>4</v>
      </c>
      <c r="M167" s="56">
        <v>2</v>
      </c>
      <c r="N167" s="56">
        <v>2</v>
      </c>
      <c r="O167" s="56">
        <v>2</v>
      </c>
      <c r="P167" s="56">
        <v>0</v>
      </c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9" t="s">
        <v>185</v>
      </c>
      <c r="AB167" s="12" t="s">
        <v>85</v>
      </c>
      <c r="AC167" s="132">
        <v>382.6</v>
      </c>
      <c r="AD167" s="161">
        <v>90</v>
      </c>
      <c r="AE167" s="108">
        <v>0</v>
      </c>
      <c r="AF167" s="108">
        <v>0</v>
      </c>
      <c r="AG167" s="108">
        <v>0</v>
      </c>
      <c r="AH167" s="108">
        <v>0</v>
      </c>
      <c r="AI167" s="107">
        <f>SUM(AC167:AH167)</f>
        <v>472.6</v>
      </c>
      <c r="AJ167" s="16">
        <v>2015</v>
      </c>
      <c r="AK167" s="8"/>
      <c r="AL167" s="8"/>
      <c r="AM167" s="19"/>
      <c r="AN167" s="19"/>
      <c r="AO167" s="19"/>
      <c r="AP167" s="19"/>
      <c r="AQ167" s="19"/>
      <c r="AR167" s="19"/>
      <c r="AS167" s="19"/>
      <c r="AT167" s="19"/>
      <c r="AU167" s="19"/>
    </row>
    <row r="168" spans="1:47" ht="90.75" customHeight="1">
      <c r="A168" s="18"/>
      <c r="B168" s="18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73" t="s">
        <v>12</v>
      </c>
      <c r="AB168" s="12" t="s">
        <v>57</v>
      </c>
      <c r="AC168" s="132">
        <f aca="true" t="shared" si="48" ref="AC168:AH168">AC167/AC149*100</f>
        <v>35.73696992340744</v>
      </c>
      <c r="AD168" s="145">
        <f t="shared" si="48"/>
        <v>9</v>
      </c>
      <c r="AE168" s="99">
        <f t="shared" si="48"/>
        <v>0</v>
      </c>
      <c r="AF168" s="99">
        <f t="shared" si="48"/>
        <v>0</v>
      </c>
      <c r="AG168" s="99">
        <f t="shared" si="48"/>
        <v>0</v>
      </c>
      <c r="AH168" s="99">
        <f t="shared" si="48"/>
        <v>0</v>
      </c>
      <c r="AI168" s="185">
        <v>35.7</v>
      </c>
      <c r="AJ168" s="175">
        <v>2014</v>
      </c>
      <c r="AK168" s="8"/>
      <c r="AL168" s="8"/>
      <c r="AM168" s="19"/>
      <c r="AN168" s="19"/>
      <c r="AO168" s="19"/>
      <c r="AP168" s="19"/>
      <c r="AQ168" s="19"/>
      <c r="AR168" s="19"/>
      <c r="AS168" s="19"/>
      <c r="AT168" s="19"/>
      <c r="AU168" s="19"/>
    </row>
    <row r="169" spans="1:47" ht="60" customHeight="1">
      <c r="A169" s="18"/>
      <c r="B169" s="18"/>
      <c r="C169" s="56">
        <v>6</v>
      </c>
      <c r="D169" s="56">
        <v>5</v>
      </c>
      <c r="E169" s="56">
        <v>6</v>
      </c>
      <c r="F169" s="56">
        <v>0</v>
      </c>
      <c r="G169" s="56">
        <v>8</v>
      </c>
      <c r="H169" s="56">
        <v>0</v>
      </c>
      <c r="I169" s="56">
        <v>1</v>
      </c>
      <c r="J169" s="56">
        <v>0</v>
      </c>
      <c r="K169" s="56">
        <v>2</v>
      </c>
      <c r="L169" s="56">
        <v>4</v>
      </c>
      <c r="M169" s="56">
        <v>2</v>
      </c>
      <c r="N169" s="56">
        <v>3</v>
      </c>
      <c r="O169" s="56">
        <v>2</v>
      </c>
      <c r="P169" s="56">
        <v>0</v>
      </c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9" t="s">
        <v>186</v>
      </c>
      <c r="AB169" s="12" t="s">
        <v>85</v>
      </c>
      <c r="AC169" s="132">
        <v>52</v>
      </c>
      <c r="AD169" s="161">
        <v>21</v>
      </c>
      <c r="AE169" s="108">
        <v>0</v>
      </c>
      <c r="AF169" s="108">
        <v>0</v>
      </c>
      <c r="AG169" s="108">
        <v>0</v>
      </c>
      <c r="AH169" s="108">
        <v>0</v>
      </c>
      <c r="AI169" s="107">
        <f>SUM(AC169:AH169)</f>
        <v>73</v>
      </c>
      <c r="AJ169" s="16">
        <v>2015</v>
      </c>
      <c r="AK169" s="8"/>
      <c r="AL169" s="8"/>
      <c r="AM169" s="19"/>
      <c r="AN169" s="19"/>
      <c r="AO169" s="19"/>
      <c r="AP169" s="19"/>
      <c r="AQ169" s="19"/>
      <c r="AR169" s="19"/>
      <c r="AS169" s="19"/>
      <c r="AT169" s="19"/>
      <c r="AU169" s="19"/>
    </row>
    <row r="170" spans="1:47" ht="93" customHeight="1">
      <c r="A170" s="18"/>
      <c r="B170" s="18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73" t="s">
        <v>13</v>
      </c>
      <c r="AB170" s="12" t="s">
        <v>57</v>
      </c>
      <c r="AC170" s="99">
        <f aca="true" t="shared" si="49" ref="AC170:AH170">AC169/AC149*100</f>
        <v>4.857089482533159</v>
      </c>
      <c r="AD170" s="99">
        <f t="shared" si="49"/>
        <v>2.1</v>
      </c>
      <c r="AE170" s="99">
        <f t="shared" si="49"/>
        <v>0</v>
      </c>
      <c r="AF170" s="99">
        <f t="shared" si="49"/>
        <v>0</v>
      </c>
      <c r="AG170" s="99">
        <f t="shared" si="49"/>
        <v>0</v>
      </c>
      <c r="AH170" s="99">
        <f t="shared" si="49"/>
        <v>0</v>
      </c>
      <c r="AI170" s="185">
        <v>4.9</v>
      </c>
      <c r="AJ170" s="175">
        <v>2014</v>
      </c>
      <c r="AK170" s="8"/>
      <c r="AL170" s="8"/>
      <c r="AM170" s="19"/>
      <c r="AN170" s="19"/>
      <c r="AO170" s="19"/>
      <c r="AP170" s="19"/>
      <c r="AQ170" s="19"/>
      <c r="AR170" s="19"/>
      <c r="AS170" s="19"/>
      <c r="AT170" s="19"/>
      <c r="AU170" s="19"/>
    </row>
    <row r="171" spans="1:38" ht="45.75" customHeight="1">
      <c r="A171" s="86"/>
      <c r="B171" s="86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60" t="s">
        <v>184</v>
      </c>
      <c r="AB171" s="61" t="s">
        <v>85</v>
      </c>
      <c r="AC171" s="127">
        <f aca="true" t="shared" si="50" ref="AC171:AH171">SUM(AC172,AC180,AC182)</f>
        <v>4723.7</v>
      </c>
      <c r="AD171" s="127">
        <f>SUM(AD172,AD180,AD182)</f>
        <v>4937.78</v>
      </c>
      <c r="AE171" s="127">
        <f t="shared" si="50"/>
        <v>4864.78</v>
      </c>
      <c r="AF171" s="127">
        <f t="shared" si="50"/>
        <v>4864.78</v>
      </c>
      <c r="AG171" s="127">
        <f t="shared" si="50"/>
        <v>4864.78</v>
      </c>
      <c r="AH171" s="127">
        <f t="shared" si="50"/>
        <v>4864.78</v>
      </c>
      <c r="AI171" s="100">
        <v>29120.7</v>
      </c>
      <c r="AJ171" s="88">
        <v>2019</v>
      </c>
      <c r="AK171" s="8"/>
      <c r="AL171" s="8"/>
    </row>
    <row r="172" spans="1:38" ht="26.25" customHeight="1">
      <c r="A172" s="86"/>
      <c r="B172" s="86"/>
      <c r="C172" s="56">
        <v>6</v>
      </c>
      <c r="D172" s="56">
        <v>5</v>
      </c>
      <c r="E172" s="56">
        <v>6</v>
      </c>
      <c r="F172" s="56">
        <v>0</v>
      </c>
      <c r="G172" s="56">
        <v>8</v>
      </c>
      <c r="H172" s="56">
        <v>0</v>
      </c>
      <c r="I172" s="56">
        <v>4</v>
      </c>
      <c r="J172" s="56">
        <v>0</v>
      </c>
      <c r="K172" s="56">
        <v>2</v>
      </c>
      <c r="L172" s="56">
        <v>9</v>
      </c>
      <c r="M172" s="56">
        <v>9</v>
      </c>
      <c r="N172" s="56">
        <v>0</v>
      </c>
      <c r="O172" s="56">
        <v>5</v>
      </c>
      <c r="P172" s="56">
        <v>1</v>
      </c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49" t="s">
        <v>135</v>
      </c>
      <c r="AB172" s="53" t="s">
        <v>85</v>
      </c>
      <c r="AC172" s="128">
        <f>SUM(AC175,AC176,AC177,AC178,AC179)</f>
        <v>3686</v>
      </c>
      <c r="AD172" s="163">
        <v>3890.48</v>
      </c>
      <c r="AE172" s="128">
        <f>SUM(AE175,AE176,AE177,AE178,AE179)</f>
        <v>3817.4799999999996</v>
      </c>
      <c r="AF172" s="128">
        <f>SUM(AF175,AF176,AF177,AF178,AF179)</f>
        <v>3817.4799999999996</v>
      </c>
      <c r="AG172" s="128">
        <f>SUM(AG175,AG176,AG177,AG178,AG179)</f>
        <v>3817.4799999999996</v>
      </c>
      <c r="AH172" s="128">
        <f>SUM(AH175,AH176,AH177,AH178,AH179)</f>
        <v>3817.4799999999996</v>
      </c>
      <c r="AI172" s="186">
        <f>SUM(AC172:AH172)</f>
        <v>22846.399999999998</v>
      </c>
      <c r="AJ172" s="16">
        <v>2019</v>
      </c>
      <c r="AK172" s="8"/>
      <c r="AL172" s="69"/>
    </row>
    <row r="173" spans="1:213" s="4" customFormat="1" ht="36" customHeight="1" hidden="1">
      <c r="A173" s="6"/>
      <c r="B173" s="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9" t="s">
        <v>80</v>
      </c>
      <c r="AB173" s="12" t="s">
        <v>56</v>
      </c>
      <c r="AC173" s="101">
        <v>9</v>
      </c>
      <c r="AD173" s="101">
        <v>9</v>
      </c>
      <c r="AE173" s="104">
        <v>9</v>
      </c>
      <c r="AF173" s="104">
        <v>9</v>
      </c>
      <c r="AG173" s="104">
        <v>9</v>
      </c>
      <c r="AH173" s="104">
        <v>9</v>
      </c>
      <c r="AI173" s="115">
        <v>9</v>
      </c>
      <c r="AJ173" s="16">
        <v>2019</v>
      </c>
      <c r="AK173" s="8"/>
      <c r="AL173" s="8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</row>
    <row r="174" spans="1:213" s="4" customFormat="1" ht="39" customHeight="1" hidden="1">
      <c r="A174" s="6"/>
      <c r="B174" s="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9" t="s">
        <v>81</v>
      </c>
      <c r="AB174" s="12" t="s">
        <v>56</v>
      </c>
      <c r="AC174" s="54">
        <v>3</v>
      </c>
      <c r="AD174" s="54">
        <v>3</v>
      </c>
      <c r="AE174" s="55">
        <v>3</v>
      </c>
      <c r="AF174" s="55">
        <v>3</v>
      </c>
      <c r="AG174" s="55">
        <v>3</v>
      </c>
      <c r="AH174" s="55">
        <v>3</v>
      </c>
      <c r="AI174" s="115">
        <v>3</v>
      </c>
      <c r="AJ174" s="16">
        <v>2019</v>
      </c>
      <c r="AK174" s="8"/>
      <c r="AL174" s="8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</row>
    <row r="175" spans="1:213" s="4" customFormat="1" ht="48" customHeight="1" hidden="1">
      <c r="A175" s="6"/>
      <c r="B175" s="6"/>
      <c r="C175" s="56">
        <v>6</v>
      </c>
      <c r="D175" s="56">
        <v>5</v>
      </c>
      <c r="E175" s="56">
        <v>6</v>
      </c>
      <c r="F175" s="56">
        <v>0</v>
      </c>
      <c r="G175" s="56">
        <v>8</v>
      </c>
      <c r="H175" s="56">
        <v>0</v>
      </c>
      <c r="I175" s="56">
        <v>4</v>
      </c>
      <c r="J175" s="56">
        <v>0</v>
      </c>
      <c r="K175" s="56">
        <v>2</v>
      </c>
      <c r="L175" s="56">
        <v>9</v>
      </c>
      <c r="M175" s="56">
        <v>9</v>
      </c>
      <c r="N175" s="56">
        <v>0</v>
      </c>
      <c r="O175" s="56">
        <v>5</v>
      </c>
      <c r="P175" s="56">
        <v>1</v>
      </c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9" t="s">
        <v>151</v>
      </c>
      <c r="AB175" s="12" t="s">
        <v>85</v>
      </c>
      <c r="AC175" s="118">
        <v>2709.4</v>
      </c>
      <c r="AD175" s="118">
        <v>2557.7</v>
      </c>
      <c r="AE175" s="118">
        <f aca="true" t="shared" si="51" ref="AE175:AH177">SUM(AD175)</f>
        <v>2557.7</v>
      </c>
      <c r="AF175" s="118">
        <f t="shared" si="51"/>
        <v>2557.7</v>
      </c>
      <c r="AG175" s="118">
        <f t="shared" si="51"/>
        <v>2557.7</v>
      </c>
      <c r="AH175" s="118">
        <f t="shared" si="51"/>
        <v>2557.7</v>
      </c>
      <c r="AI175" s="169">
        <f>SUM(AC175:AH175)</f>
        <v>15497.900000000001</v>
      </c>
      <c r="AJ175" s="16">
        <v>2019</v>
      </c>
      <c r="AK175" s="8"/>
      <c r="AL175" s="69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</row>
    <row r="176" spans="1:213" s="4" customFormat="1" ht="37.5" customHeight="1" hidden="1">
      <c r="A176" s="6"/>
      <c r="B176" s="6"/>
      <c r="C176" s="56">
        <v>6</v>
      </c>
      <c r="D176" s="56">
        <v>5</v>
      </c>
      <c r="E176" s="56">
        <v>6</v>
      </c>
      <c r="F176" s="56">
        <v>0</v>
      </c>
      <c r="G176" s="56">
        <v>8</v>
      </c>
      <c r="H176" s="56">
        <v>0</v>
      </c>
      <c r="I176" s="56">
        <v>4</v>
      </c>
      <c r="J176" s="56">
        <v>0</v>
      </c>
      <c r="K176" s="56">
        <v>2</v>
      </c>
      <c r="L176" s="56">
        <v>9</v>
      </c>
      <c r="M176" s="56">
        <v>9</v>
      </c>
      <c r="N176" s="56">
        <v>0</v>
      </c>
      <c r="O176" s="56">
        <v>5</v>
      </c>
      <c r="P176" s="56">
        <v>1</v>
      </c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9" t="s">
        <v>145</v>
      </c>
      <c r="AB176" s="12" t="s">
        <v>85</v>
      </c>
      <c r="AC176" s="104">
        <v>928.1</v>
      </c>
      <c r="AD176" s="104">
        <v>1216.5</v>
      </c>
      <c r="AE176" s="104">
        <f t="shared" si="51"/>
        <v>1216.5</v>
      </c>
      <c r="AF176" s="104">
        <f t="shared" si="51"/>
        <v>1216.5</v>
      </c>
      <c r="AG176" s="104">
        <f t="shared" si="51"/>
        <v>1216.5</v>
      </c>
      <c r="AH176" s="104">
        <f t="shared" si="51"/>
        <v>1216.5</v>
      </c>
      <c r="AI176" s="116">
        <f aca="true" t="shared" si="52" ref="AI176:AI187">SUM(AC176:AH176)</f>
        <v>7010.6</v>
      </c>
      <c r="AJ176" s="16">
        <v>2019</v>
      </c>
      <c r="AK176" s="69"/>
      <c r="AL176" s="69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</row>
    <row r="177" spans="1:213" s="4" customFormat="1" ht="37.5" customHeight="1" hidden="1">
      <c r="A177" s="6"/>
      <c r="B177" s="6"/>
      <c r="C177" s="56">
        <v>6</v>
      </c>
      <c r="D177" s="56">
        <v>5</v>
      </c>
      <c r="E177" s="56">
        <v>6</v>
      </c>
      <c r="F177" s="56">
        <v>0</v>
      </c>
      <c r="G177" s="56">
        <v>8</v>
      </c>
      <c r="H177" s="56">
        <v>0</v>
      </c>
      <c r="I177" s="56">
        <v>4</v>
      </c>
      <c r="J177" s="56">
        <v>0</v>
      </c>
      <c r="K177" s="56">
        <v>2</v>
      </c>
      <c r="L177" s="56">
        <v>9</v>
      </c>
      <c r="M177" s="56">
        <v>9</v>
      </c>
      <c r="N177" s="56">
        <v>0</v>
      </c>
      <c r="O177" s="56">
        <v>5</v>
      </c>
      <c r="P177" s="56">
        <v>1</v>
      </c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9" t="s">
        <v>146</v>
      </c>
      <c r="AB177" s="12" t="s">
        <v>85</v>
      </c>
      <c r="AC177" s="104">
        <v>46.4</v>
      </c>
      <c r="AD177" s="104">
        <v>40.6</v>
      </c>
      <c r="AE177" s="104">
        <f t="shared" si="51"/>
        <v>40.6</v>
      </c>
      <c r="AF177" s="104">
        <f t="shared" si="51"/>
        <v>40.6</v>
      </c>
      <c r="AG177" s="104">
        <f t="shared" si="51"/>
        <v>40.6</v>
      </c>
      <c r="AH177" s="104">
        <f t="shared" si="51"/>
        <v>40.6</v>
      </c>
      <c r="AI177" s="116">
        <f t="shared" si="52"/>
        <v>249.39999999999998</v>
      </c>
      <c r="AJ177" s="16">
        <v>2019</v>
      </c>
      <c r="AK177" s="69"/>
      <c r="AL177" s="69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</row>
    <row r="178" spans="1:213" s="4" customFormat="1" ht="33.75" customHeight="1" hidden="1">
      <c r="A178" s="6"/>
      <c r="B178" s="6"/>
      <c r="C178" s="56">
        <v>6</v>
      </c>
      <c r="D178" s="56">
        <v>5</v>
      </c>
      <c r="E178" s="56">
        <v>6</v>
      </c>
      <c r="F178" s="56">
        <v>0</v>
      </c>
      <c r="G178" s="56">
        <v>8</v>
      </c>
      <c r="H178" s="56">
        <v>0</v>
      </c>
      <c r="I178" s="56">
        <v>4</v>
      </c>
      <c r="J178" s="56">
        <v>0</v>
      </c>
      <c r="K178" s="56">
        <v>2</v>
      </c>
      <c r="L178" s="56">
        <v>9</v>
      </c>
      <c r="M178" s="56">
        <v>9</v>
      </c>
      <c r="N178" s="56">
        <v>0</v>
      </c>
      <c r="O178" s="56">
        <v>5</v>
      </c>
      <c r="P178" s="56">
        <v>1</v>
      </c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9" t="s">
        <v>147</v>
      </c>
      <c r="AB178" s="12" t="s">
        <v>85</v>
      </c>
      <c r="AC178" s="104">
        <v>2</v>
      </c>
      <c r="AD178" s="104">
        <v>2.68</v>
      </c>
      <c r="AE178" s="104">
        <v>2.68</v>
      </c>
      <c r="AF178" s="104">
        <v>2.68</v>
      </c>
      <c r="AG178" s="104">
        <f aca="true" t="shared" si="53" ref="AG178:AH180">SUM(AF178)</f>
        <v>2.68</v>
      </c>
      <c r="AH178" s="104">
        <f>SUM(AG178)</f>
        <v>2.68</v>
      </c>
      <c r="AI178" s="116">
        <f t="shared" si="52"/>
        <v>15.399999999999999</v>
      </c>
      <c r="AJ178" s="16">
        <v>2019</v>
      </c>
      <c r="AK178" s="8"/>
      <c r="AL178" s="8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</row>
    <row r="179" spans="1:213" s="4" customFormat="1" ht="33.75" customHeight="1" hidden="1">
      <c r="A179" s="6"/>
      <c r="B179" s="6"/>
      <c r="C179" s="56">
        <v>6</v>
      </c>
      <c r="D179" s="56">
        <v>5</v>
      </c>
      <c r="E179" s="56">
        <v>6</v>
      </c>
      <c r="F179" s="56">
        <v>0</v>
      </c>
      <c r="G179" s="56">
        <v>8</v>
      </c>
      <c r="H179" s="56">
        <v>0</v>
      </c>
      <c r="I179" s="56">
        <v>4</v>
      </c>
      <c r="J179" s="56">
        <v>0</v>
      </c>
      <c r="K179" s="56">
        <v>2</v>
      </c>
      <c r="L179" s="56">
        <v>9</v>
      </c>
      <c r="M179" s="56">
        <v>9</v>
      </c>
      <c r="N179" s="56">
        <v>0</v>
      </c>
      <c r="O179" s="56">
        <v>5</v>
      </c>
      <c r="P179" s="56">
        <v>9</v>
      </c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49" t="s">
        <v>174</v>
      </c>
      <c r="AB179" s="12" t="s">
        <v>85</v>
      </c>
      <c r="AC179" s="99">
        <v>0.1</v>
      </c>
      <c r="AD179" s="108">
        <v>0</v>
      </c>
      <c r="AE179" s="108">
        <v>0</v>
      </c>
      <c r="AF179" s="108">
        <v>0</v>
      </c>
      <c r="AG179" s="108">
        <f t="shared" si="53"/>
        <v>0</v>
      </c>
      <c r="AH179" s="108">
        <f t="shared" si="53"/>
        <v>0</v>
      </c>
      <c r="AI179" s="116">
        <f>SUM(AC179:AH179)</f>
        <v>0.1</v>
      </c>
      <c r="AJ179" s="16">
        <v>2019</v>
      </c>
      <c r="AK179" s="8"/>
      <c r="AL179" s="8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</row>
    <row r="180" spans="1:211" s="4" customFormat="1" ht="33.75" customHeight="1">
      <c r="A180" s="6"/>
      <c r="B180" s="6"/>
      <c r="C180" s="56">
        <v>6</v>
      </c>
      <c r="D180" s="56">
        <v>5</v>
      </c>
      <c r="E180" s="56">
        <v>6</v>
      </c>
      <c r="F180" s="56">
        <v>0</v>
      </c>
      <c r="G180" s="56">
        <v>7</v>
      </c>
      <c r="H180" s="56">
        <v>0</v>
      </c>
      <c r="I180" s="56">
        <v>5</v>
      </c>
      <c r="J180" s="56">
        <v>0</v>
      </c>
      <c r="K180" s="56">
        <v>2</v>
      </c>
      <c r="L180" s="56">
        <v>9</v>
      </c>
      <c r="M180" s="56">
        <v>9</v>
      </c>
      <c r="N180" s="56">
        <v>0</v>
      </c>
      <c r="O180" s="64">
        <v>5</v>
      </c>
      <c r="P180" s="64">
        <v>1</v>
      </c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9" t="s">
        <v>195</v>
      </c>
      <c r="AB180" s="12" t="s">
        <v>85</v>
      </c>
      <c r="AC180" s="52">
        <v>6</v>
      </c>
      <c r="AD180" s="108">
        <v>0</v>
      </c>
      <c r="AE180" s="108">
        <v>0</v>
      </c>
      <c r="AF180" s="108">
        <v>0</v>
      </c>
      <c r="AG180" s="108">
        <v>0</v>
      </c>
      <c r="AH180" s="108">
        <f t="shared" si="53"/>
        <v>0</v>
      </c>
      <c r="AI180" s="116">
        <f t="shared" si="52"/>
        <v>6</v>
      </c>
      <c r="AJ180" s="16">
        <v>2014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</row>
    <row r="181" spans="1:213" s="4" customFormat="1" ht="34.5" customHeight="1" hidden="1">
      <c r="A181" s="6"/>
      <c r="B181" s="6"/>
      <c r="C181" s="56">
        <v>6</v>
      </c>
      <c r="D181" s="56">
        <v>5</v>
      </c>
      <c r="E181" s="56">
        <v>6</v>
      </c>
      <c r="F181" s="141">
        <v>0</v>
      </c>
      <c r="G181" s="141">
        <v>7</v>
      </c>
      <c r="H181" s="141">
        <v>0</v>
      </c>
      <c r="I181" s="141">
        <v>5</v>
      </c>
      <c r="J181" s="56">
        <v>0</v>
      </c>
      <c r="K181" s="56">
        <v>2</v>
      </c>
      <c r="L181" s="56">
        <v>9</v>
      </c>
      <c r="M181" s="56">
        <v>9</v>
      </c>
      <c r="N181" s="56">
        <v>0</v>
      </c>
      <c r="O181" s="56">
        <v>5</v>
      </c>
      <c r="P181" s="56">
        <v>1</v>
      </c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49" t="s">
        <v>193</v>
      </c>
      <c r="AB181" s="12" t="s">
        <v>85</v>
      </c>
      <c r="AC181" s="132">
        <v>6</v>
      </c>
      <c r="AD181" s="135">
        <v>0</v>
      </c>
      <c r="AE181" s="114">
        <f>SUM(AE184,AE186)</f>
        <v>59.5</v>
      </c>
      <c r="AF181" s="114">
        <f>SUM(AF184,AF186)</f>
        <v>59.5</v>
      </c>
      <c r="AG181" s="114">
        <f>SUM(AG184,AG186)</f>
        <v>59.5</v>
      </c>
      <c r="AH181" s="114">
        <f>SUM(AH184,AH186)</f>
        <v>59.5</v>
      </c>
      <c r="AI181" s="116">
        <f>SUM(AC181:AH181)</f>
        <v>244</v>
      </c>
      <c r="AJ181" s="16">
        <v>2015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C181" s="1"/>
      <c r="HD181" s="1"/>
      <c r="HE181" s="1"/>
    </row>
    <row r="182" spans="1:213" s="4" customFormat="1" ht="30.75" customHeight="1">
      <c r="A182" s="6"/>
      <c r="B182" s="6"/>
      <c r="C182" s="56">
        <v>6</v>
      </c>
      <c r="D182" s="56">
        <v>5</v>
      </c>
      <c r="E182" s="56">
        <v>6</v>
      </c>
      <c r="F182" s="56">
        <v>0</v>
      </c>
      <c r="G182" s="56">
        <v>8</v>
      </c>
      <c r="H182" s="56">
        <v>0</v>
      </c>
      <c r="I182" s="56">
        <v>4</v>
      </c>
      <c r="J182" s="56">
        <v>0</v>
      </c>
      <c r="K182" s="56">
        <v>2</v>
      </c>
      <c r="L182" s="56">
        <v>9</v>
      </c>
      <c r="M182" s="56">
        <v>9</v>
      </c>
      <c r="N182" s="56">
        <v>0</v>
      </c>
      <c r="O182" s="56">
        <v>5</v>
      </c>
      <c r="P182" s="56">
        <v>0</v>
      </c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49" t="s">
        <v>194</v>
      </c>
      <c r="AB182" s="53" t="s">
        <v>85</v>
      </c>
      <c r="AC182" s="123">
        <f aca="true" t="shared" si="54" ref="AC182:AH182">SUM(AC185,AC186)</f>
        <v>1031.7</v>
      </c>
      <c r="AD182" s="114">
        <f>SUM(AD185,AD186)</f>
        <v>1047.3</v>
      </c>
      <c r="AE182" s="114">
        <f t="shared" si="54"/>
        <v>1047.3</v>
      </c>
      <c r="AF182" s="114">
        <f t="shared" si="54"/>
        <v>1047.3</v>
      </c>
      <c r="AG182" s="114">
        <f t="shared" si="54"/>
        <v>1047.3</v>
      </c>
      <c r="AH182" s="114">
        <f t="shared" si="54"/>
        <v>1047.3</v>
      </c>
      <c r="AI182" s="116">
        <f>SUM(AC182:AH182)</f>
        <v>6268.200000000001</v>
      </c>
      <c r="AJ182" s="16">
        <v>2019</v>
      </c>
      <c r="AK182" s="8"/>
      <c r="AL182" s="8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</row>
    <row r="183" spans="1:213" s="4" customFormat="1" ht="25.5" customHeight="1" hidden="1">
      <c r="A183" s="6"/>
      <c r="B183" s="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9" t="s">
        <v>82</v>
      </c>
      <c r="AB183" s="12" t="s">
        <v>56</v>
      </c>
      <c r="AC183" s="54">
        <v>2</v>
      </c>
      <c r="AD183" s="54">
        <v>2</v>
      </c>
      <c r="AE183" s="55">
        <v>2</v>
      </c>
      <c r="AF183" s="55">
        <v>2</v>
      </c>
      <c r="AG183" s="55">
        <v>2</v>
      </c>
      <c r="AH183" s="55">
        <v>2</v>
      </c>
      <c r="AI183" s="115">
        <v>2</v>
      </c>
      <c r="AJ183" s="16">
        <v>2019</v>
      </c>
      <c r="AK183" s="8"/>
      <c r="AL183" s="8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</row>
    <row r="184" spans="1:213" s="4" customFormat="1" ht="30" hidden="1">
      <c r="A184" s="6"/>
      <c r="B184" s="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9" t="s">
        <v>83</v>
      </c>
      <c r="AB184" s="12" t="s">
        <v>56</v>
      </c>
      <c r="AC184" s="54">
        <v>1</v>
      </c>
      <c r="AD184" s="54">
        <v>1</v>
      </c>
      <c r="AE184" s="55">
        <v>1</v>
      </c>
      <c r="AF184" s="55">
        <v>1</v>
      </c>
      <c r="AG184" s="55">
        <v>1</v>
      </c>
      <c r="AH184" s="55">
        <v>1</v>
      </c>
      <c r="AI184" s="115">
        <v>1</v>
      </c>
      <c r="AJ184" s="16">
        <v>2019</v>
      </c>
      <c r="AK184" s="8"/>
      <c r="AL184" s="8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</row>
    <row r="185" spans="1:213" s="4" customFormat="1" ht="45">
      <c r="A185" s="6"/>
      <c r="B185" s="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9" t="s">
        <v>41</v>
      </c>
      <c r="AB185" s="12" t="s">
        <v>85</v>
      </c>
      <c r="AC185" s="122">
        <v>975.9</v>
      </c>
      <c r="AD185" s="108">
        <v>988.8</v>
      </c>
      <c r="AE185" s="108">
        <f aca="true" t="shared" si="55" ref="AE185:AH186">SUM(AD185)</f>
        <v>988.8</v>
      </c>
      <c r="AF185" s="108">
        <f t="shared" si="55"/>
        <v>988.8</v>
      </c>
      <c r="AG185" s="108">
        <f t="shared" si="55"/>
        <v>988.8</v>
      </c>
      <c r="AH185" s="108">
        <f t="shared" si="55"/>
        <v>988.8</v>
      </c>
      <c r="AI185" s="116">
        <f>SUM(AC185:AH185)</f>
        <v>5919.900000000001</v>
      </c>
      <c r="AJ185" s="16">
        <v>2019</v>
      </c>
      <c r="AK185" s="8"/>
      <c r="AL185" s="8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</row>
    <row r="186" spans="1:213" s="4" customFormat="1" ht="36" customHeight="1">
      <c r="A186" s="6"/>
      <c r="B186" s="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9" t="s">
        <v>42</v>
      </c>
      <c r="AB186" s="12" t="s">
        <v>85</v>
      </c>
      <c r="AC186" s="122">
        <v>55.8</v>
      </c>
      <c r="AD186" s="108">
        <v>58.5</v>
      </c>
      <c r="AE186" s="108">
        <f t="shared" si="55"/>
        <v>58.5</v>
      </c>
      <c r="AF186" s="108">
        <f t="shared" si="55"/>
        <v>58.5</v>
      </c>
      <c r="AG186" s="108">
        <f t="shared" si="55"/>
        <v>58.5</v>
      </c>
      <c r="AH186" s="108">
        <f t="shared" si="55"/>
        <v>58.5</v>
      </c>
      <c r="AI186" s="116">
        <f t="shared" si="52"/>
        <v>348.3</v>
      </c>
      <c r="AJ186" s="16">
        <v>2019</v>
      </c>
      <c r="AK186" s="8"/>
      <c r="AL186" s="8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</row>
    <row r="187" spans="1:213" s="4" customFormat="1" ht="15.75" hidden="1">
      <c r="A187" s="86"/>
      <c r="B187" s="86"/>
      <c r="C187" s="78">
        <v>6</v>
      </c>
      <c r="D187" s="78">
        <v>5</v>
      </c>
      <c r="E187" s="78">
        <v>6</v>
      </c>
      <c r="F187" s="78">
        <v>0</v>
      </c>
      <c r="G187" s="78">
        <v>8</v>
      </c>
      <c r="H187" s="78">
        <v>0</v>
      </c>
      <c r="I187" s="78">
        <v>4</v>
      </c>
      <c r="J187" s="78">
        <v>0</v>
      </c>
      <c r="K187" s="78">
        <v>2</v>
      </c>
      <c r="L187" s="78">
        <v>9</v>
      </c>
      <c r="M187" s="78">
        <v>0</v>
      </c>
      <c r="N187" s="78">
        <v>0</v>
      </c>
      <c r="O187" s="78">
        <v>0</v>
      </c>
      <c r="P187" s="78">
        <v>0</v>
      </c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49" t="s">
        <v>148</v>
      </c>
      <c r="AB187" s="52"/>
      <c r="AC187" s="52">
        <f>SUM(V187:AA187)</f>
        <v>0</v>
      </c>
      <c r="AD187" s="108">
        <f>SUM(W187:AB187)</f>
        <v>0</v>
      </c>
      <c r="AE187" s="108">
        <f>SUM(X187:AD187)</f>
        <v>0</v>
      </c>
      <c r="AF187" s="108">
        <f>SUM(Y187:AE187)</f>
        <v>0</v>
      </c>
      <c r="AG187" s="108">
        <f>SUM(Z187:AF187)</f>
        <v>0</v>
      </c>
      <c r="AH187" s="108">
        <f>SUM(AA187:AG187)</f>
        <v>0</v>
      </c>
      <c r="AI187" s="116">
        <f t="shared" si="52"/>
        <v>0</v>
      </c>
      <c r="AJ187" s="16">
        <v>2019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</row>
    <row r="188" spans="1:213" s="4" customFormat="1" ht="64.5" customHeight="1" hidden="1">
      <c r="A188" s="6"/>
      <c r="B188" s="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9" t="s">
        <v>160</v>
      </c>
      <c r="AB188" s="12" t="s">
        <v>139</v>
      </c>
      <c r="AC188" s="55" t="s">
        <v>138</v>
      </c>
      <c r="AD188" s="55" t="s">
        <v>138</v>
      </c>
      <c r="AE188" s="55" t="s">
        <v>138</v>
      </c>
      <c r="AF188" s="55" t="s">
        <v>138</v>
      </c>
      <c r="AG188" s="55" t="s">
        <v>138</v>
      </c>
      <c r="AH188" s="55" t="s">
        <v>138</v>
      </c>
      <c r="AI188" s="115" t="s">
        <v>138</v>
      </c>
      <c r="AJ188" s="16">
        <v>2019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</row>
    <row r="189" spans="1:213" s="4" customFormat="1" ht="60" hidden="1">
      <c r="A189" s="6"/>
      <c r="B189" s="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73" t="s">
        <v>124</v>
      </c>
      <c r="AB189" s="12" t="s">
        <v>55</v>
      </c>
      <c r="AC189" s="55">
        <v>2</v>
      </c>
      <c r="AD189" s="55">
        <v>2</v>
      </c>
      <c r="AE189" s="55">
        <v>2</v>
      </c>
      <c r="AF189" s="55">
        <v>2</v>
      </c>
      <c r="AG189" s="55">
        <v>2</v>
      </c>
      <c r="AH189" s="55">
        <v>2</v>
      </c>
      <c r="AI189" s="115">
        <v>2</v>
      </c>
      <c r="AJ189" s="16">
        <v>2019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</row>
    <row r="190" spans="1:213" s="4" customFormat="1" ht="60" hidden="1">
      <c r="A190" s="6"/>
      <c r="B190" s="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9" t="s">
        <v>159</v>
      </c>
      <c r="AB190" s="12" t="s">
        <v>139</v>
      </c>
      <c r="AC190" s="55" t="s">
        <v>138</v>
      </c>
      <c r="AD190" s="55" t="s">
        <v>138</v>
      </c>
      <c r="AE190" s="55" t="s">
        <v>138</v>
      </c>
      <c r="AF190" s="55" t="s">
        <v>138</v>
      </c>
      <c r="AG190" s="55" t="s">
        <v>138</v>
      </c>
      <c r="AH190" s="55" t="s">
        <v>138</v>
      </c>
      <c r="AI190" s="115" t="s">
        <v>138</v>
      </c>
      <c r="AJ190" s="16">
        <v>2019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</row>
    <row r="191" spans="1:213" s="4" customFormat="1" ht="45" hidden="1">
      <c r="A191" s="6"/>
      <c r="B191" s="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73" t="s">
        <v>125</v>
      </c>
      <c r="AB191" s="12" t="s">
        <v>55</v>
      </c>
      <c r="AC191" s="55">
        <v>48</v>
      </c>
      <c r="AD191" s="55">
        <v>48</v>
      </c>
      <c r="AE191" s="55">
        <v>48</v>
      </c>
      <c r="AF191" s="55">
        <v>48</v>
      </c>
      <c r="AG191" s="55">
        <v>48</v>
      </c>
      <c r="AH191" s="55">
        <v>48</v>
      </c>
      <c r="AI191" s="115">
        <v>48</v>
      </c>
      <c r="AJ191" s="16">
        <v>2019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</row>
    <row r="192" spans="1:213" s="4" customFormat="1" ht="65.25" customHeight="1" hidden="1">
      <c r="A192" s="6"/>
      <c r="B192" s="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9" t="s">
        <v>161</v>
      </c>
      <c r="AB192" s="12" t="s">
        <v>139</v>
      </c>
      <c r="AC192" s="55" t="s">
        <v>138</v>
      </c>
      <c r="AD192" s="55" t="s">
        <v>138</v>
      </c>
      <c r="AE192" s="55" t="s">
        <v>138</v>
      </c>
      <c r="AF192" s="55" t="s">
        <v>138</v>
      </c>
      <c r="AG192" s="55" t="s">
        <v>138</v>
      </c>
      <c r="AH192" s="55" t="s">
        <v>138</v>
      </c>
      <c r="AI192" s="115" t="s">
        <v>138</v>
      </c>
      <c r="AJ192" s="16">
        <v>2019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</row>
    <row r="193" spans="1:213" s="4" customFormat="1" ht="55.5" customHeight="1" hidden="1">
      <c r="A193" s="6"/>
      <c r="B193" s="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73" t="s">
        <v>126</v>
      </c>
      <c r="AB193" s="12" t="s">
        <v>55</v>
      </c>
      <c r="AC193" s="55">
        <v>2</v>
      </c>
      <c r="AD193" s="55">
        <v>2</v>
      </c>
      <c r="AE193" s="55">
        <v>1</v>
      </c>
      <c r="AF193" s="55">
        <v>1</v>
      </c>
      <c r="AG193" s="55">
        <v>1</v>
      </c>
      <c r="AH193" s="55">
        <v>1</v>
      </c>
      <c r="AI193" s="115">
        <v>1</v>
      </c>
      <c r="AJ193" s="16">
        <v>2019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</row>
    <row r="194" spans="1:213" s="4" customFormat="1" ht="56.25" customHeight="1" hidden="1">
      <c r="A194" s="6"/>
      <c r="B194" s="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9" t="s">
        <v>162</v>
      </c>
      <c r="AB194" s="12" t="s">
        <v>139</v>
      </c>
      <c r="AC194" s="55" t="s">
        <v>138</v>
      </c>
      <c r="AD194" s="55" t="s">
        <v>138</v>
      </c>
      <c r="AE194" s="55" t="s">
        <v>138</v>
      </c>
      <c r="AF194" s="55" t="s">
        <v>138</v>
      </c>
      <c r="AG194" s="55" t="s">
        <v>138</v>
      </c>
      <c r="AH194" s="55" t="s">
        <v>138</v>
      </c>
      <c r="AI194" s="115" t="s">
        <v>138</v>
      </c>
      <c r="AJ194" s="16">
        <v>2019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</row>
    <row r="195" spans="1:213" s="4" customFormat="1" ht="58.5" customHeight="1" hidden="1">
      <c r="A195" s="6"/>
      <c r="B195" s="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73" t="s">
        <v>127</v>
      </c>
      <c r="AB195" s="12" t="s">
        <v>55</v>
      </c>
      <c r="AC195" s="55">
        <v>1</v>
      </c>
      <c r="AD195" s="55">
        <v>1</v>
      </c>
      <c r="AE195" s="55">
        <v>1</v>
      </c>
      <c r="AF195" s="55">
        <v>1</v>
      </c>
      <c r="AG195" s="55">
        <v>1</v>
      </c>
      <c r="AH195" s="55">
        <v>1</v>
      </c>
      <c r="AI195" s="115">
        <v>1</v>
      </c>
      <c r="AJ195" s="16">
        <v>2019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</row>
    <row r="196" spans="1:213" s="4" customFormat="1" ht="75" hidden="1">
      <c r="A196" s="6"/>
      <c r="B196" s="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9" t="s">
        <v>163</v>
      </c>
      <c r="AB196" s="12" t="s">
        <v>139</v>
      </c>
      <c r="AC196" s="55" t="s">
        <v>138</v>
      </c>
      <c r="AD196" s="55" t="s">
        <v>138</v>
      </c>
      <c r="AE196" s="55" t="s">
        <v>138</v>
      </c>
      <c r="AF196" s="55" t="s">
        <v>138</v>
      </c>
      <c r="AG196" s="55" t="s">
        <v>138</v>
      </c>
      <c r="AH196" s="55" t="s">
        <v>138</v>
      </c>
      <c r="AI196" s="115" t="s">
        <v>138</v>
      </c>
      <c r="AJ196" s="16">
        <v>2019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</row>
    <row r="197" spans="1:213" s="4" customFormat="1" ht="60" hidden="1">
      <c r="A197" s="6"/>
      <c r="B197" s="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73" t="s">
        <v>128</v>
      </c>
      <c r="AB197" s="12" t="s">
        <v>55</v>
      </c>
      <c r="AC197" s="55">
        <v>1</v>
      </c>
      <c r="AD197" s="55">
        <v>1</v>
      </c>
      <c r="AE197" s="55">
        <v>1</v>
      </c>
      <c r="AF197" s="55">
        <v>1</v>
      </c>
      <c r="AG197" s="55">
        <v>1</v>
      </c>
      <c r="AH197" s="55">
        <v>1</v>
      </c>
      <c r="AI197" s="115">
        <v>1</v>
      </c>
      <c r="AJ197" s="16">
        <v>2019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</row>
    <row r="198" spans="1:213" s="4" customFormat="1" ht="90.75" customHeight="1" hidden="1">
      <c r="A198" s="6"/>
      <c r="B198" s="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9" t="s">
        <v>164</v>
      </c>
      <c r="AB198" s="12" t="s">
        <v>139</v>
      </c>
      <c r="AC198" s="55" t="s">
        <v>138</v>
      </c>
      <c r="AD198" s="55" t="s">
        <v>138</v>
      </c>
      <c r="AE198" s="55" t="s">
        <v>138</v>
      </c>
      <c r="AF198" s="55" t="s">
        <v>138</v>
      </c>
      <c r="AG198" s="55" t="s">
        <v>138</v>
      </c>
      <c r="AH198" s="55" t="s">
        <v>138</v>
      </c>
      <c r="AI198" s="115" t="s">
        <v>138</v>
      </c>
      <c r="AJ198" s="16">
        <v>2019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</row>
    <row r="199" spans="1:213" s="4" customFormat="1" ht="90" hidden="1">
      <c r="A199" s="6"/>
      <c r="B199" s="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73" t="s">
        <v>129</v>
      </c>
      <c r="AB199" s="12" t="s">
        <v>55</v>
      </c>
      <c r="AC199" s="55">
        <v>17</v>
      </c>
      <c r="AD199" s="55">
        <v>17</v>
      </c>
      <c r="AE199" s="55">
        <v>16</v>
      </c>
      <c r="AF199" s="55">
        <v>17</v>
      </c>
      <c r="AG199" s="55">
        <v>17</v>
      </c>
      <c r="AH199" s="55">
        <v>17</v>
      </c>
      <c r="AI199" s="115">
        <v>17</v>
      </c>
      <c r="AJ199" s="16">
        <v>2019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</row>
    <row r="200" spans="1:213" s="4" customFormat="1" ht="60" hidden="1">
      <c r="A200" s="6"/>
      <c r="B200" s="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9" t="s">
        <v>48</v>
      </c>
      <c r="AB200" s="12" t="s">
        <v>139</v>
      </c>
      <c r="AC200" s="55" t="s">
        <v>138</v>
      </c>
      <c r="AD200" s="55" t="s">
        <v>138</v>
      </c>
      <c r="AE200" s="55" t="s">
        <v>138</v>
      </c>
      <c r="AF200" s="55" t="s">
        <v>138</v>
      </c>
      <c r="AG200" s="55" t="s">
        <v>138</v>
      </c>
      <c r="AH200" s="55" t="s">
        <v>138</v>
      </c>
      <c r="AI200" s="115" t="s">
        <v>138</v>
      </c>
      <c r="AJ200" s="16">
        <v>2019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</row>
    <row r="201" spans="1:213" s="4" customFormat="1" ht="45" hidden="1">
      <c r="A201" s="6"/>
      <c r="B201" s="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73" t="s">
        <v>187</v>
      </c>
      <c r="AB201" s="12" t="s">
        <v>130</v>
      </c>
      <c r="AC201" s="55">
        <v>10000</v>
      </c>
      <c r="AD201" s="55">
        <v>10000</v>
      </c>
      <c r="AE201" s="55">
        <v>11000</v>
      </c>
      <c r="AF201" s="55">
        <v>12000</v>
      </c>
      <c r="AG201" s="55">
        <v>12000</v>
      </c>
      <c r="AH201" s="55">
        <v>12000</v>
      </c>
      <c r="AI201" s="115">
        <v>12000</v>
      </c>
      <c r="AJ201" s="16">
        <v>2019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</row>
    <row r="202" spans="1:213" s="4" customFormat="1" ht="30.75" customHeight="1">
      <c r="A202" s="6"/>
      <c r="B202" s="6"/>
      <c r="C202" s="56">
        <v>6</v>
      </c>
      <c r="D202" s="56">
        <v>5</v>
      </c>
      <c r="E202" s="56">
        <v>6</v>
      </c>
      <c r="F202" s="56">
        <v>0</v>
      </c>
      <c r="G202" s="56">
        <v>8</v>
      </c>
      <c r="H202" s="56">
        <v>0</v>
      </c>
      <c r="I202" s="56">
        <v>4</v>
      </c>
      <c r="J202" s="56">
        <v>0</v>
      </c>
      <c r="K202" s="56">
        <v>2</v>
      </c>
      <c r="L202" s="56">
        <v>9</v>
      </c>
      <c r="M202" s="56">
        <v>9</v>
      </c>
      <c r="N202" s="56">
        <v>0</v>
      </c>
      <c r="O202" s="56">
        <v>5</v>
      </c>
      <c r="P202" s="56">
        <v>9</v>
      </c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49" t="s">
        <v>43</v>
      </c>
      <c r="AB202" s="53" t="s">
        <v>85</v>
      </c>
      <c r="AC202" s="123">
        <v>0.1</v>
      </c>
      <c r="AD202" s="114">
        <f>SUM(AD204,AD206)</f>
        <v>0</v>
      </c>
      <c r="AE202" s="114">
        <f>SUM(AE204,AE206)</f>
        <v>0</v>
      </c>
      <c r="AF202" s="114">
        <f>SUM(AF204,AF206)</f>
        <v>0</v>
      </c>
      <c r="AG202" s="114">
        <f>SUM(AG204,AG206)</f>
        <v>0</v>
      </c>
      <c r="AH202" s="114">
        <f>SUM(AH204,AH206)</f>
        <v>0</v>
      </c>
      <c r="AI202" s="116">
        <f>SUM(AC202:AH202)</f>
        <v>0.1</v>
      </c>
      <c r="AJ202" s="16">
        <v>2014</v>
      </c>
      <c r="AK202" s="8"/>
      <c r="AL202" s="8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</row>
    <row r="203" spans="1:213" s="4" customFormat="1" ht="15">
      <c r="A203" s="6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AA203" s="2"/>
      <c r="AB203" s="2"/>
      <c r="AC203" s="94"/>
      <c r="AD203" s="94"/>
      <c r="AE203" s="94"/>
      <c r="AF203" s="94"/>
      <c r="AG203" s="89"/>
      <c r="AH203" s="89"/>
      <c r="AI203" s="2"/>
      <c r="AJ203" s="2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</row>
    <row r="204" spans="1:213" s="4" customFormat="1" ht="15">
      <c r="A204" s="6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AA204" s="2"/>
      <c r="AB204" s="2"/>
      <c r="AC204" s="94"/>
      <c r="AD204" s="94"/>
      <c r="AE204" s="94"/>
      <c r="AF204" s="94"/>
      <c r="AG204" s="89"/>
      <c r="AH204" s="89"/>
      <c r="AI204" s="2"/>
      <c r="AJ204" s="2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</row>
    <row r="205" spans="1:213" s="4" customFormat="1" ht="15">
      <c r="A205" s="6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AA205" s="2"/>
      <c r="AB205" s="2"/>
      <c r="AC205" s="94"/>
      <c r="AD205" s="94"/>
      <c r="AE205" s="94"/>
      <c r="AF205" s="94"/>
      <c r="AG205" s="89"/>
      <c r="AH205" s="89"/>
      <c r="AI205" s="2"/>
      <c r="AJ205" s="2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</row>
    <row r="206" spans="1:213" s="4" customFormat="1" ht="15">
      <c r="A206" s="6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AA206" s="2"/>
      <c r="AB206" s="2"/>
      <c r="AC206" s="94"/>
      <c r="AD206" s="94"/>
      <c r="AE206" s="94"/>
      <c r="AF206" s="94"/>
      <c r="AG206" s="89"/>
      <c r="AH206" s="89"/>
      <c r="AI206" s="2"/>
      <c r="AJ206" s="2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</row>
    <row r="207" spans="1:213" s="4" customFormat="1" ht="15">
      <c r="A207" s="6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AA207" s="2"/>
      <c r="AB207" s="2"/>
      <c r="AC207" s="94"/>
      <c r="AD207" s="94"/>
      <c r="AE207" s="94"/>
      <c r="AF207" s="94"/>
      <c r="AG207" s="89"/>
      <c r="AH207" s="89"/>
      <c r="AI207" s="2"/>
      <c r="AJ207" s="2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</row>
    <row r="208" spans="1:213" s="4" customFormat="1" ht="15">
      <c r="A208" s="6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AA208" s="2"/>
      <c r="AB208" s="2"/>
      <c r="AC208" s="94"/>
      <c r="AD208" s="94"/>
      <c r="AE208" s="94"/>
      <c r="AF208" s="94"/>
      <c r="AG208" s="89"/>
      <c r="AH208" s="89"/>
      <c r="AI208" s="2"/>
      <c r="AJ208" s="2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</row>
    <row r="209" spans="1:213" s="4" customFormat="1" ht="15">
      <c r="A209" s="6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AA209" s="2"/>
      <c r="AB209" s="2"/>
      <c r="AC209" s="94"/>
      <c r="AD209" s="94"/>
      <c r="AE209" s="94"/>
      <c r="AF209" s="94"/>
      <c r="AG209" s="89"/>
      <c r="AH209" s="89"/>
      <c r="AI209" s="2"/>
      <c r="AJ209" s="2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</row>
    <row r="210" spans="1:213" s="4" customFormat="1" ht="15">
      <c r="A210" s="6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AA210" s="2"/>
      <c r="AB210" s="2"/>
      <c r="AC210" s="94"/>
      <c r="AD210" s="94"/>
      <c r="AE210" s="94"/>
      <c r="AF210" s="94"/>
      <c r="AG210" s="89"/>
      <c r="AH210" s="89"/>
      <c r="AI210" s="2"/>
      <c r="AJ210" s="2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</row>
    <row r="211" spans="1:213" s="4" customFormat="1" ht="15">
      <c r="A211" s="6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AA211" s="2"/>
      <c r="AB211" s="2"/>
      <c r="AC211" s="94"/>
      <c r="AD211" s="94"/>
      <c r="AE211" s="94"/>
      <c r="AF211" s="94"/>
      <c r="AG211" s="89"/>
      <c r="AH211" s="89"/>
      <c r="AI211" s="2"/>
      <c r="AJ211" s="2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</row>
    <row r="212" spans="1:213" s="4" customFormat="1" ht="15">
      <c r="A212" s="6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AA212" s="2"/>
      <c r="AB212" s="2"/>
      <c r="AC212" s="94"/>
      <c r="AD212" s="94"/>
      <c r="AE212" s="94"/>
      <c r="AF212" s="94"/>
      <c r="AG212" s="89"/>
      <c r="AH212" s="89"/>
      <c r="AI212" s="2"/>
      <c r="AJ212" s="2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</row>
    <row r="213" spans="1:213" s="4" customFormat="1" ht="15">
      <c r="A213" s="6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AA213" s="2"/>
      <c r="AB213" s="2"/>
      <c r="AC213" s="94"/>
      <c r="AD213" s="94"/>
      <c r="AE213" s="94"/>
      <c r="AF213" s="94"/>
      <c r="AG213" s="89"/>
      <c r="AH213" s="89"/>
      <c r="AI213" s="2"/>
      <c r="AJ213" s="2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</row>
    <row r="214" spans="1:213" s="4" customFormat="1" ht="15">
      <c r="A214" s="6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AA214" s="2"/>
      <c r="AB214" s="2"/>
      <c r="AC214" s="94"/>
      <c r="AD214" s="94"/>
      <c r="AE214" s="94"/>
      <c r="AF214" s="94"/>
      <c r="AG214" s="89"/>
      <c r="AH214" s="89"/>
      <c r="AI214" s="2"/>
      <c r="AJ214" s="2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</row>
    <row r="215" spans="1:213" s="4" customFormat="1" ht="15">
      <c r="A215" s="6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AA215" s="2"/>
      <c r="AB215" s="2"/>
      <c r="AC215" s="94"/>
      <c r="AD215" s="94"/>
      <c r="AE215" s="94"/>
      <c r="AF215" s="94"/>
      <c r="AG215" s="89"/>
      <c r="AH215" s="89"/>
      <c r="AI215" s="2"/>
      <c r="AJ215" s="2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</row>
    <row r="216" spans="1:213" s="4" customFormat="1" ht="15">
      <c r="A216" s="6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AA216" s="2"/>
      <c r="AB216" s="2"/>
      <c r="AC216" s="94"/>
      <c r="AD216" s="94"/>
      <c r="AE216" s="94"/>
      <c r="AF216" s="94"/>
      <c r="AG216" s="89"/>
      <c r="AH216" s="89"/>
      <c r="AI216" s="2"/>
      <c r="AJ216" s="2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</row>
    <row r="217" spans="1:213" s="4" customFormat="1" ht="15">
      <c r="A217" s="6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AA217" s="2"/>
      <c r="AB217" s="2"/>
      <c r="AC217" s="94"/>
      <c r="AD217" s="94"/>
      <c r="AE217" s="94"/>
      <c r="AF217" s="94"/>
      <c r="AG217" s="89"/>
      <c r="AH217" s="89"/>
      <c r="AI217" s="2"/>
      <c r="AJ217" s="2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</row>
    <row r="218" spans="1:213" s="4" customFormat="1" ht="15">
      <c r="A218" s="6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AA218" s="2"/>
      <c r="AB218" s="2"/>
      <c r="AC218" s="94"/>
      <c r="AD218" s="94"/>
      <c r="AE218" s="94"/>
      <c r="AF218" s="94"/>
      <c r="AG218" s="89"/>
      <c r="AH218" s="89"/>
      <c r="AI218" s="2"/>
      <c r="AJ218" s="2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</row>
    <row r="219" spans="1:213" s="4" customFormat="1" ht="15">
      <c r="A219" s="6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AA219" s="2"/>
      <c r="AB219" s="2"/>
      <c r="AC219" s="94"/>
      <c r="AD219" s="94"/>
      <c r="AE219" s="94"/>
      <c r="AF219" s="94"/>
      <c r="AG219" s="89"/>
      <c r="AH219" s="89"/>
      <c r="AI219" s="2"/>
      <c r="AJ219" s="2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</row>
    <row r="220" spans="1:213" s="4" customFormat="1" ht="15">
      <c r="A220" s="6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AA220" s="2"/>
      <c r="AB220" s="2"/>
      <c r="AC220" s="94"/>
      <c r="AD220" s="94"/>
      <c r="AE220" s="94"/>
      <c r="AF220" s="94"/>
      <c r="AG220" s="89"/>
      <c r="AH220" s="89"/>
      <c r="AI220" s="2"/>
      <c r="AJ220" s="2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</row>
    <row r="221" spans="1:213" s="4" customFormat="1" ht="15">
      <c r="A221" s="6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AA221" s="2"/>
      <c r="AB221" s="2"/>
      <c r="AC221" s="94"/>
      <c r="AD221" s="94"/>
      <c r="AE221" s="94"/>
      <c r="AF221" s="94"/>
      <c r="AG221" s="89"/>
      <c r="AH221" s="89"/>
      <c r="AI221" s="2"/>
      <c r="AJ221" s="2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</row>
    <row r="222" spans="1:213" s="4" customFormat="1" ht="15">
      <c r="A222" s="6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AA222" s="2"/>
      <c r="AB222" s="2"/>
      <c r="AC222" s="94"/>
      <c r="AD222" s="94"/>
      <c r="AE222" s="94"/>
      <c r="AF222" s="94"/>
      <c r="AG222" s="89"/>
      <c r="AH222" s="89"/>
      <c r="AI222" s="2"/>
      <c r="AJ222" s="2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</row>
    <row r="223" spans="1:213" s="4" customFormat="1" ht="15">
      <c r="A223" s="6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A223" s="2"/>
      <c r="AB223" s="2"/>
      <c r="AC223" s="94"/>
      <c r="AD223" s="94"/>
      <c r="AE223" s="94"/>
      <c r="AF223" s="94"/>
      <c r="AG223" s="89"/>
      <c r="AH223" s="89"/>
      <c r="AI223" s="2"/>
      <c r="AJ223" s="2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</row>
    <row r="224" spans="1:213" s="4" customFormat="1" ht="15">
      <c r="A224" s="6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A224" s="2"/>
      <c r="AB224" s="2"/>
      <c r="AC224" s="94"/>
      <c r="AD224" s="94"/>
      <c r="AE224" s="94"/>
      <c r="AF224" s="94"/>
      <c r="AG224" s="89"/>
      <c r="AH224" s="89"/>
      <c r="AI224" s="2"/>
      <c r="AJ224" s="2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</row>
    <row r="225" spans="1:213" s="4" customFormat="1" ht="15">
      <c r="A225" s="6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A225" s="2"/>
      <c r="AB225" s="2"/>
      <c r="AC225" s="94"/>
      <c r="AD225" s="94"/>
      <c r="AE225" s="94"/>
      <c r="AF225" s="94"/>
      <c r="AG225" s="89"/>
      <c r="AH225" s="89"/>
      <c r="AI225" s="2"/>
      <c r="AJ225" s="2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</row>
    <row r="226" spans="1:213" s="4" customFormat="1" ht="15">
      <c r="A226" s="6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A226" s="2"/>
      <c r="AB226" s="2"/>
      <c r="AC226" s="94"/>
      <c r="AD226" s="94"/>
      <c r="AE226" s="94"/>
      <c r="AF226" s="94"/>
      <c r="AG226" s="89"/>
      <c r="AH226" s="89"/>
      <c r="AI226" s="2"/>
      <c r="AJ226" s="2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</row>
    <row r="227" spans="1:213" s="4" customFormat="1" ht="15">
      <c r="A227" s="6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A227" s="2"/>
      <c r="AB227" s="2"/>
      <c r="AC227" s="94"/>
      <c r="AD227" s="94"/>
      <c r="AE227" s="94"/>
      <c r="AF227" s="94"/>
      <c r="AG227" s="89"/>
      <c r="AH227" s="89"/>
      <c r="AI227" s="2"/>
      <c r="AJ227" s="2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</row>
    <row r="228" spans="1:213" s="4" customFormat="1" ht="15">
      <c r="A228" s="6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A228" s="2"/>
      <c r="AB228" s="2"/>
      <c r="AC228" s="94"/>
      <c r="AD228" s="94"/>
      <c r="AE228" s="94"/>
      <c r="AF228" s="94"/>
      <c r="AG228" s="89"/>
      <c r="AH228" s="89"/>
      <c r="AI228" s="2"/>
      <c r="AJ228" s="2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</row>
    <row r="229" spans="1:213" s="4" customFormat="1" ht="15">
      <c r="A229" s="6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AA229" s="2"/>
      <c r="AB229" s="2"/>
      <c r="AC229" s="94"/>
      <c r="AD229" s="94"/>
      <c r="AE229" s="94"/>
      <c r="AF229" s="94"/>
      <c r="AG229" s="89"/>
      <c r="AH229" s="89"/>
      <c r="AI229" s="2"/>
      <c r="AJ229" s="2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</row>
    <row r="230" spans="1:213" s="4" customFormat="1" ht="15">
      <c r="A230" s="6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AA230" s="2"/>
      <c r="AB230" s="2"/>
      <c r="AC230" s="94"/>
      <c r="AD230" s="94"/>
      <c r="AE230" s="94"/>
      <c r="AF230" s="94"/>
      <c r="AG230" s="89"/>
      <c r="AH230" s="89"/>
      <c r="AI230" s="2"/>
      <c r="AJ230" s="2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</row>
    <row r="231" spans="1:213" s="4" customFormat="1" ht="15">
      <c r="A231" s="6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AA231" s="2"/>
      <c r="AB231" s="2"/>
      <c r="AC231" s="94"/>
      <c r="AD231" s="94"/>
      <c r="AE231" s="94"/>
      <c r="AF231" s="94"/>
      <c r="AG231" s="89"/>
      <c r="AH231" s="89"/>
      <c r="AI231" s="2"/>
      <c r="AJ231" s="2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</row>
    <row r="232" spans="1:213" s="4" customFormat="1" ht="15">
      <c r="A232" s="6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A232" s="2"/>
      <c r="AB232" s="2"/>
      <c r="AC232" s="94"/>
      <c r="AD232" s="94"/>
      <c r="AE232" s="94"/>
      <c r="AF232" s="94"/>
      <c r="AG232" s="89"/>
      <c r="AH232" s="89"/>
      <c r="AI232" s="2"/>
      <c r="AJ232" s="2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</row>
    <row r="233" spans="1:213" s="4" customFormat="1" ht="15">
      <c r="A233" s="6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A233" s="2"/>
      <c r="AB233" s="2"/>
      <c r="AC233" s="94"/>
      <c r="AD233" s="94"/>
      <c r="AE233" s="94"/>
      <c r="AF233" s="94"/>
      <c r="AG233" s="89"/>
      <c r="AH233" s="89"/>
      <c r="AI233" s="2"/>
      <c r="AJ233" s="2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</row>
    <row r="234" spans="1:213" s="4" customFormat="1" ht="15">
      <c r="A234" s="6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AA234" s="2"/>
      <c r="AB234" s="2"/>
      <c r="AC234" s="94"/>
      <c r="AD234" s="94"/>
      <c r="AE234" s="94"/>
      <c r="AF234" s="94"/>
      <c r="AG234" s="89"/>
      <c r="AH234" s="89"/>
      <c r="AI234" s="2"/>
      <c r="AJ234" s="2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</row>
    <row r="235" spans="1:213" s="4" customFormat="1" ht="15">
      <c r="A235" s="6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AA235" s="2"/>
      <c r="AB235" s="2"/>
      <c r="AC235" s="94"/>
      <c r="AD235" s="94"/>
      <c r="AE235" s="94"/>
      <c r="AF235" s="94"/>
      <c r="AG235" s="89"/>
      <c r="AH235" s="89"/>
      <c r="AI235" s="2"/>
      <c r="AJ235" s="2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</row>
    <row r="236" spans="1:213" s="4" customFormat="1" ht="15">
      <c r="A236" s="6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AA236" s="2"/>
      <c r="AB236" s="2"/>
      <c r="AC236" s="94"/>
      <c r="AD236" s="94"/>
      <c r="AE236" s="94"/>
      <c r="AF236" s="94"/>
      <c r="AG236" s="89"/>
      <c r="AH236" s="89"/>
      <c r="AI236" s="2"/>
      <c r="AJ236" s="2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</row>
    <row r="237" spans="1:213" s="4" customFormat="1" ht="15">
      <c r="A237" s="6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AA237" s="2"/>
      <c r="AB237" s="2"/>
      <c r="AC237" s="94"/>
      <c r="AD237" s="94"/>
      <c r="AE237" s="94"/>
      <c r="AF237" s="94"/>
      <c r="AG237" s="89"/>
      <c r="AH237" s="89"/>
      <c r="AI237" s="2"/>
      <c r="AJ237" s="2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</row>
    <row r="238" spans="1:213" s="4" customFormat="1" ht="15">
      <c r="A238" s="6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AA238" s="2"/>
      <c r="AB238" s="2"/>
      <c r="AC238" s="94"/>
      <c r="AD238" s="94"/>
      <c r="AE238" s="94"/>
      <c r="AF238" s="94"/>
      <c r="AG238" s="89"/>
      <c r="AH238" s="89"/>
      <c r="AI238" s="2"/>
      <c r="AJ238" s="2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</row>
    <row r="239" spans="1:213" s="4" customFormat="1" ht="15">
      <c r="A239" s="6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AA239" s="2"/>
      <c r="AB239" s="2"/>
      <c r="AC239" s="94"/>
      <c r="AD239" s="94"/>
      <c r="AE239" s="94"/>
      <c r="AF239" s="94"/>
      <c r="AG239" s="89"/>
      <c r="AH239" s="89"/>
      <c r="AI239" s="2"/>
      <c r="AJ239" s="2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</row>
    <row r="240" spans="1:213" s="4" customFormat="1" ht="15">
      <c r="A240" s="6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AA240" s="2"/>
      <c r="AB240" s="2"/>
      <c r="AC240" s="94"/>
      <c r="AD240" s="94"/>
      <c r="AE240" s="94"/>
      <c r="AF240" s="94"/>
      <c r="AG240" s="89"/>
      <c r="AH240" s="89"/>
      <c r="AI240" s="2"/>
      <c r="AJ240" s="2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</row>
    <row r="241" spans="1:213" s="4" customFormat="1" ht="15">
      <c r="A241" s="6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AA241" s="2"/>
      <c r="AB241" s="2"/>
      <c r="AC241" s="94"/>
      <c r="AD241" s="94"/>
      <c r="AE241" s="94"/>
      <c r="AF241" s="94"/>
      <c r="AG241" s="89"/>
      <c r="AH241" s="89"/>
      <c r="AI241" s="2"/>
      <c r="AJ241" s="2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</row>
    <row r="242" spans="1:213" s="4" customFormat="1" ht="15">
      <c r="A242" s="6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AA242" s="2"/>
      <c r="AB242" s="2"/>
      <c r="AC242" s="94"/>
      <c r="AD242" s="94"/>
      <c r="AE242" s="94"/>
      <c r="AF242" s="94"/>
      <c r="AG242" s="89"/>
      <c r="AH242" s="89"/>
      <c r="AI242" s="2"/>
      <c r="AJ242" s="2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</row>
    <row r="243" spans="1:213" s="4" customFormat="1" ht="15">
      <c r="A243" s="6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AA243" s="2"/>
      <c r="AB243" s="2"/>
      <c r="AC243" s="94"/>
      <c r="AD243" s="94"/>
      <c r="AE243" s="94"/>
      <c r="AF243" s="94"/>
      <c r="AG243" s="89"/>
      <c r="AH243" s="89"/>
      <c r="AI243" s="2"/>
      <c r="AJ243" s="2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</row>
    <row r="244" spans="1:213" s="4" customFormat="1" ht="15">
      <c r="A244" s="6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AA244" s="2"/>
      <c r="AB244" s="2"/>
      <c r="AC244" s="94"/>
      <c r="AD244" s="94"/>
      <c r="AE244" s="94"/>
      <c r="AF244" s="94"/>
      <c r="AG244" s="89"/>
      <c r="AH244" s="89"/>
      <c r="AI244" s="2"/>
      <c r="AJ244" s="2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</row>
    <row r="245" spans="1:213" s="4" customFormat="1" ht="15">
      <c r="A245" s="6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AA245" s="2"/>
      <c r="AB245" s="2"/>
      <c r="AC245" s="94"/>
      <c r="AD245" s="94"/>
      <c r="AE245" s="94"/>
      <c r="AF245" s="94"/>
      <c r="AG245" s="89"/>
      <c r="AH245" s="89"/>
      <c r="AI245" s="2"/>
      <c r="AJ245" s="2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</row>
    <row r="246" spans="1:213" s="4" customFormat="1" ht="15">
      <c r="A246" s="6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AA246" s="2"/>
      <c r="AB246" s="2"/>
      <c r="AC246" s="94"/>
      <c r="AD246" s="94"/>
      <c r="AE246" s="94"/>
      <c r="AF246" s="94"/>
      <c r="AG246" s="89"/>
      <c r="AH246" s="89"/>
      <c r="AI246" s="2"/>
      <c r="AJ246" s="2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</row>
    <row r="247" spans="1:213" s="4" customFormat="1" ht="15">
      <c r="A247" s="6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AA247" s="2"/>
      <c r="AB247" s="2"/>
      <c r="AC247" s="94"/>
      <c r="AD247" s="94"/>
      <c r="AE247" s="94"/>
      <c r="AF247" s="94"/>
      <c r="AG247" s="89"/>
      <c r="AH247" s="89"/>
      <c r="AI247" s="2"/>
      <c r="AJ247" s="2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</row>
    <row r="248" spans="1:213" s="4" customFormat="1" ht="15">
      <c r="A248" s="6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AA248" s="2"/>
      <c r="AB248" s="2"/>
      <c r="AC248" s="94"/>
      <c r="AD248" s="94"/>
      <c r="AE248" s="94"/>
      <c r="AF248" s="94"/>
      <c r="AG248" s="89"/>
      <c r="AH248" s="89"/>
      <c r="AI248" s="2"/>
      <c r="AJ248" s="2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</row>
    <row r="249" spans="1:213" s="4" customFormat="1" ht="15">
      <c r="A249" s="6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AA249" s="2"/>
      <c r="AB249" s="2"/>
      <c r="AC249" s="94"/>
      <c r="AD249" s="94"/>
      <c r="AE249" s="94"/>
      <c r="AF249" s="94"/>
      <c r="AG249" s="89"/>
      <c r="AH249" s="89"/>
      <c r="AI249" s="2"/>
      <c r="AJ249" s="2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</row>
    <row r="250" spans="1:213" s="4" customFormat="1" ht="15">
      <c r="A250" s="6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AA250" s="2"/>
      <c r="AB250" s="2"/>
      <c r="AC250" s="94"/>
      <c r="AD250" s="94"/>
      <c r="AE250" s="94"/>
      <c r="AF250" s="94"/>
      <c r="AG250" s="89"/>
      <c r="AH250" s="89"/>
      <c r="AI250" s="2"/>
      <c r="AJ250" s="2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</row>
    <row r="251" spans="1:213" s="4" customFormat="1" ht="15">
      <c r="A251" s="6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AA251" s="2"/>
      <c r="AB251" s="2"/>
      <c r="AC251" s="94"/>
      <c r="AD251" s="94"/>
      <c r="AE251" s="94"/>
      <c r="AF251" s="94"/>
      <c r="AG251" s="89"/>
      <c r="AH251" s="89"/>
      <c r="AI251" s="2"/>
      <c r="AJ251" s="2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</row>
    <row r="252" spans="1:213" s="4" customFormat="1" ht="15">
      <c r="A252" s="6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AA252" s="2"/>
      <c r="AB252" s="2"/>
      <c r="AC252" s="94"/>
      <c r="AD252" s="94"/>
      <c r="AE252" s="94"/>
      <c r="AF252" s="94"/>
      <c r="AG252" s="89"/>
      <c r="AH252" s="89"/>
      <c r="AI252" s="2"/>
      <c r="AJ252" s="2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</row>
    <row r="253" spans="1:213" s="4" customFormat="1" ht="15">
      <c r="A253" s="6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AA253" s="2"/>
      <c r="AB253" s="2"/>
      <c r="AC253" s="94"/>
      <c r="AD253" s="94"/>
      <c r="AE253" s="94"/>
      <c r="AF253" s="94"/>
      <c r="AG253" s="89"/>
      <c r="AH253" s="89"/>
      <c r="AI253" s="2"/>
      <c r="AJ253" s="2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</row>
    <row r="254" spans="1:213" s="4" customFormat="1" ht="15">
      <c r="A254" s="6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AA254" s="2"/>
      <c r="AB254" s="2"/>
      <c r="AC254" s="94"/>
      <c r="AD254" s="94"/>
      <c r="AE254" s="94"/>
      <c r="AF254" s="94"/>
      <c r="AG254" s="89"/>
      <c r="AH254" s="89"/>
      <c r="AI254" s="2"/>
      <c r="AJ254" s="2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</row>
    <row r="255" spans="1:213" s="4" customFormat="1" ht="15">
      <c r="A255" s="6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AA255" s="2"/>
      <c r="AB255" s="2"/>
      <c r="AC255" s="94"/>
      <c r="AD255" s="94"/>
      <c r="AE255" s="94"/>
      <c r="AF255" s="94"/>
      <c r="AG255" s="89"/>
      <c r="AH255" s="89"/>
      <c r="AI255" s="2"/>
      <c r="AJ255" s="2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</row>
    <row r="256" spans="1:213" s="4" customFormat="1" ht="15">
      <c r="A256" s="6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AA256" s="2"/>
      <c r="AB256" s="2"/>
      <c r="AC256" s="94"/>
      <c r="AD256" s="94"/>
      <c r="AE256" s="94"/>
      <c r="AF256" s="94"/>
      <c r="AG256" s="89"/>
      <c r="AH256" s="89"/>
      <c r="AI256" s="2"/>
      <c r="AJ256" s="2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</row>
    <row r="257" spans="1:213" s="4" customFormat="1" ht="15">
      <c r="A257" s="6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AA257" s="2"/>
      <c r="AB257" s="2"/>
      <c r="AC257" s="94"/>
      <c r="AD257" s="94"/>
      <c r="AE257" s="94"/>
      <c r="AF257" s="94"/>
      <c r="AG257" s="89"/>
      <c r="AH257" s="89"/>
      <c r="AI257" s="2"/>
      <c r="AJ257" s="2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</row>
    <row r="258" spans="1:213" s="4" customFormat="1" ht="15">
      <c r="A258" s="6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AA258" s="2"/>
      <c r="AB258" s="2"/>
      <c r="AC258" s="94"/>
      <c r="AD258" s="94"/>
      <c r="AE258" s="94"/>
      <c r="AF258" s="94"/>
      <c r="AG258" s="89"/>
      <c r="AH258" s="89"/>
      <c r="AI258" s="2"/>
      <c r="AJ258" s="2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</row>
    <row r="259" spans="1:213" s="4" customFormat="1" ht="15">
      <c r="A259" s="6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AA259" s="2"/>
      <c r="AB259" s="2"/>
      <c r="AC259" s="94"/>
      <c r="AD259" s="94"/>
      <c r="AE259" s="94"/>
      <c r="AF259" s="94"/>
      <c r="AG259" s="89"/>
      <c r="AH259" s="89"/>
      <c r="AI259" s="2"/>
      <c r="AJ259" s="2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</row>
    <row r="260" spans="1:213" s="4" customFormat="1" ht="15">
      <c r="A260" s="6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AA260" s="2"/>
      <c r="AB260" s="2"/>
      <c r="AC260" s="94"/>
      <c r="AD260" s="94"/>
      <c r="AE260" s="94"/>
      <c r="AF260" s="94"/>
      <c r="AG260" s="89"/>
      <c r="AH260" s="89"/>
      <c r="AI260" s="2"/>
      <c r="AJ260" s="2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</row>
    <row r="261" spans="1:213" s="4" customFormat="1" ht="15">
      <c r="A261" s="6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AA261" s="2"/>
      <c r="AB261" s="2"/>
      <c r="AC261" s="94"/>
      <c r="AD261" s="94"/>
      <c r="AE261" s="94"/>
      <c r="AF261" s="94"/>
      <c r="AG261" s="89"/>
      <c r="AH261" s="89"/>
      <c r="AI261" s="2"/>
      <c r="AJ261" s="2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</row>
    <row r="262" spans="1:213" s="4" customFormat="1" ht="15">
      <c r="A262" s="6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AA262" s="2"/>
      <c r="AB262" s="2"/>
      <c r="AC262" s="94"/>
      <c r="AD262" s="94"/>
      <c r="AE262" s="94"/>
      <c r="AF262" s="94"/>
      <c r="AG262" s="89"/>
      <c r="AH262" s="89"/>
      <c r="AI262" s="2"/>
      <c r="AJ262" s="2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</row>
    <row r="263" spans="1:213" s="4" customFormat="1" ht="15">
      <c r="A263" s="6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AA263" s="2"/>
      <c r="AB263" s="2"/>
      <c r="AC263" s="94"/>
      <c r="AD263" s="94"/>
      <c r="AE263" s="94"/>
      <c r="AF263" s="94"/>
      <c r="AG263" s="89"/>
      <c r="AH263" s="89"/>
      <c r="AI263" s="2"/>
      <c r="AJ263" s="2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</row>
    <row r="264" spans="1:213" s="4" customFormat="1" ht="15">
      <c r="A264" s="6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AA264" s="2"/>
      <c r="AB264" s="2"/>
      <c r="AC264" s="94"/>
      <c r="AD264" s="94"/>
      <c r="AE264" s="94"/>
      <c r="AF264" s="94"/>
      <c r="AG264" s="89"/>
      <c r="AH264" s="89"/>
      <c r="AI264" s="2"/>
      <c r="AJ264" s="2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</row>
    <row r="265" spans="1:213" s="4" customFormat="1" ht="15">
      <c r="A265" s="6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AA265" s="2"/>
      <c r="AB265" s="2"/>
      <c r="AC265" s="94"/>
      <c r="AD265" s="94"/>
      <c r="AE265" s="94"/>
      <c r="AF265" s="94"/>
      <c r="AG265" s="89"/>
      <c r="AH265" s="89"/>
      <c r="AI265" s="2"/>
      <c r="AJ265" s="2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</row>
    <row r="266" spans="1:213" s="4" customFormat="1" ht="15">
      <c r="A266" s="6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AA266" s="2"/>
      <c r="AB266" s="2"/>
      <c r="AC266" s="94"/>
      <c r="AD266" s="94"/>
      <c r="AE266" s="94"/>
      <c r="AF266" s="94"/>
      <c r="AG266" s="89"/>
      <c r="AH266" s="89"/>
      <c r="AI266" s="2"/>
      <c r="AJ266" s="2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</row>
    <row r="267" spans="1:213" s="4" customFormat="1" ht="15">
      <c r="A267" s="6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AA267" s="2"/>
      <c r="AB267" s="2"/>
      <c r="AC267" s="94"/>
      <c r="AD267" s="94"/>
      <c r="AE267" s="94"/>
      <c r="AF267" s="94"/>
      <c r="AG267" s="89"/>
      <c r="AH267" s="89"/>
      <c r="AI267" s="2"/>
      <c r="AJ267" s="2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</row>
    <row r="268" spans="1:213" s="4" customFormat="1" ht="15">
      <c r="A268" s="6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AA268" s="2"/>
      <c r="AB268" s="2"/>
      <c r="AC268" s="94"/>
      <c r="AD268" s="94"/>
      <c r="AE268" s="94"/>
      <c r="AF268" s="94"/>
      <c r="AG268" s="89"/>
      <c r="AH268" s="89"/>
      <c r="AI268" s="2"/>
      <c r="AJ268" s="2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</row>
    <row r="269" spans="1:213" s="4" customFormat="1" ht="15">
      <c r="A269" s="6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AA269" s="2"/>
      <c r="AB269" s="2"/>
      <c r="AC269" s="94"/>
      <c r="AD269" s="94"/>
      <c r="AE269" s="94"/>
      <c r="AF269" s="94"/>
      <c r="AG269" s="89"/>
      <c r="AH269" s="89"/>
      <c r="AI269" s="2"/>
      <c r="AJ269" s="2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</row>
    <row r="270" spans="1:213" s="4" customFormat="1" ht="15">
      <c r="A270" s="6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AA270" s="2"/>
      <c r="AB270" s="2"/>
      <c r="AC270" s="94"/>
      <c r="AD270" s="94"/>
      <c r="AE270" s="94"/>
      <c r="AF270" s="94"/>
      <c r="AG270" s="89"/>
      <c r="AH270" s="89"/>
      <c r="AI270" s="2"/>
      <c r="AJ270" s="2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</row>
    <row r="271" spans="1:213" s="4" customFormat="1" ht="15">
      <c r="A271" s="6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AA271" s="2"/>
      <c r="AB271" s="2"/>
      <c r="AC271" s="94"/>
      <c r="AD271" s="94"/>
      <c r="AE271" s="94"/>
      <c r="AF271" s="94"/>
      <c r="AG271" s="89"/>
      <c r="AH271" s="89"/>
      <c r="AI271" s="2"/>
      <c r="AJ271" s="2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</row>
    <row r="272" spans="1:213" s="4" customFormat="1" ht="15">
      <c r="A272" s="6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AA272" s="2"/>
      <c r="AB272" s="2"/>
      <c r="AC272" s="94"/>
      <c r="AD272" s="94"/>
      <c r="AE272" s="94"/>
      <c r="AF272" s="94"/>
      <c r="AG272" s="89"/>
      <c r="AH272" s="89"/>
      <c r="AI272" s="2"/>
      <c r="AJ272" s="2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</row>
    <row r="273" spans="1:213" s="4" customFormat="1" ht="15">
      <c r="A273" s="6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AA273" s="2"/>
      <c r="AB273" s="2"/>
      <c r="AC273" s="94"/>
      <c r="AD273" s="94"/>
      <c r="AE273" s="94"/>
      <c r="AF273" s="94"/>
      <c r="AG273" s="89"/>
      <c r="AH273" s="89"/>
      <c r="AI273" s="2"/>
      <c r="AJ273" s="2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</row>
    <row r="274" spans="1:213" s="4" customFormat="1" ht="15">
      <c r="A274" s="6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AA274" s="2"/>
      <c r="AB274" s="2"/>
      <c r="AC274" s="94"/>
      <c r="AD274" s="94"/>
      <c r="AE274" s="94"/>
      <c r="AF274" s="94"/>
      <c r="AG274" s="89"/>
      <c r="AH274" s="89"/>
      <c r="AI274" s="2"/>
      <c r="AJ274" s="2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</row>
    <row r="275" spans="1:213" s="4" customFormat="1" ht="15">
      <c r="A275" s="6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AA275" s="2"/>
      <c r="AB275" s="2"/>
      <c r="AC275" s="94"/>
      <c r="AD275" s="94"/>
      <c r="AE275" s="94"/>
      <c r="AF275" s="94"/>
      <c r="AG275" s="89"/>
      <c r="AH275" s="89"/>
      <c r="AI275" s="2"/>
      <c r="AJ275" s="2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</row>
    <row r="276" spans="1:213" s="4" customFormat="1" ht="15">
      <c r="A276" s="6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AA276" s="2"/>
      <c r="AB276" s="2"/>
      <c r="AC276" s="94"/>
      <c r="AD276" s="94"/>
      <c r="AE276" s="94"/>
      <c r="AF276" s="94"/>
      <c r="AG276" s="89"/>
      <c r="AH276" s="89"/>
      <c r="AI276" s="2"/>
      <c r="AJ276" s="2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</row>
    <row r="277" spans="1:213" s="4" customFormat="1" ht="15">
      <c r="A277" s="6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AA277" s="2"/>
      <c r="AB277" s="2"/>
      <c r="AC277" s="94"/>
      <c r="AD277" s="94"/>
      <c r="AE277" s="94"/>
      <c r="AF277" s="94"/>
      <c r="AG277" s="89"/>
      <c r="AH277" s="89"/>
      <c r="AI277" s="2"/>
      <c r="AJ277" s="2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</row>
    <row r="278" spans="1:213" s="4" customFormat="1" ht="15">
      <c r="A278" s="6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AA278" s="2"/>
      <c r="AB278" s="2"/>
      <c r="AC278" s="94"/>
      <c r="AD278" s="94"/>
      <c r="AE278" s="94"/>
      <c r="AF278" s="94"/>
      <c r="AG278" s="89"/>
      <c r="AH278" s="89"/>
      <c r="AI278" s="2"/>
      <c r="AJ278" s="2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</row>
    <row r="279" spans="1:213" s="4" customFormat="1" ht="15">
      <c r="A279" s="6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AA279" s="2"/>
      <c r="AB279" s="2"/>
      <c r="AC279" s="94"/>
      <c r="AD279" s="94"/>
      <c r="AE279" s="94"/>
      <c r="AF279" s="94"/>
      <c r="AG279" s="89"/>
      <c r="AH279" s="89"/>
      <c r="AI279" s="2"/>
      <c r="AJ279" s="2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</row>
    <row r="280" spans="1:213" s="4" customFormat="1" ht="15">
      <c r="A280" s="6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AA280" s="2"/>
      <c r="AB280" s="2"/>
      <c r="AC280" s="94"/>
      <c r="AD280" s="94"/>
      <c r="AE280" s="94"/>
      <c r="AF280" s="94"/>
      <c r="AG280" s="89"/>
      <c r="AH280" s="89"/>
      <c r="AI280" s="2"/>
      <c r="AJ280" s="2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</row>
    <row r="281" spans="1:213" s="4" customFormat="1" ht="15">
      <c r="A281" s="6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AA281" s="2"/>
      <c r="AB281" s="2"/>
      <c r="AC281" s="94"/>
      <c r="AD281" s="94"/>
      <c r="AE281" s="94"/>
      <c r="AF281" s="94"/>
      <c r="AG281" s="89"/>
      <c r="AH281" s="89"/>
      <c r="AI281" s="2"/>
      <c r="AJ281" s="2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</row>
    <row r="282" spans="1:213" s="4" customFormat="1" ht="15">
      <c r="A282" s="6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AA282" s="2"/>
      <c r="AB282" s="2"/>
      <c r="AC282" s="94"/>
      <c r="AD282" s="94"/>
      <c r="AE282" s="94"/>
      <c r="AF282" s="94"/>
      <c r="AG282" s="89"/>
      <c r="AH282" s="89"/>
      <c r="AI282" s="2"/>
      <c r="AJ282" s="2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</row>
    <row r="283" spans="1:213" s="4" customFormat="1" ht="15">
      <c r="A283" s="6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AA283" s="2"/>
      <c r="AB283" s="2"/>
      <c r="AC283" s="94"/>
      <c r="AD283" s="94"/>
      <c r="AE283" s="94"/>
      <c r="AF283" s="94"/>
      <c r="AG283" s="89"/>
      <c r="AH283" s="89"/>
      <c r="AI283" s="2"/>
      <c r="AJ283" s="2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</row>
    <row r="284" spans="1:213" s="4" customFormat="1" ht="15">
      <c r="A284" s="6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AA284" s="2"/>
      <c r="AB284" s="2"/>
      <c r="AC284" s="94"/>
      <c r="AD284" s="94"/>
      <c r="AE284" s="94"/>
      <c r="AF284" s="94"/>
      <c r="AG284" s="89"/>
      <c r="AH284" s="89"/>
      <c r="AI284" s="2"/>
      <c r="AJ284" s="2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</row>
    <row r="285" spans="1:213" s="4" customFormat="1" ht="15">
      <c r="A285" s="6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AA285" s="2"/>
      <c r="AB285" s="2"/>
      <c r="AC285" s="94"/>
      <c r="AD285" s="94"/>
      <c r="AE285" s="94"/>
      <c r="AF285" s="94"/>
      <c r="AG285" s="89"/>
      <c r="AH285" s="89"/>
      <c r="AI285" s="2"/>
      <c r="AJ285" s="2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</row>
    <row r="286" spans="1:213" s="4" customFormat="1" ht="15">
      <c r="A286" s="6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AA286" s="2"/>
      <c r="AB286" s="2"/>
      <c r="AC286" s="94"/>
      <c r="AD286" s="94"/>
      <c r="AE286" s="94"/>
      <c r="AF286" s="94"/>
      <c r="AG286" s="89"/>
      <c r="AH286" s="89"/>
      <c r="AI286" s="2"/>
      <c r="AJ286" s="2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</row>
    <row r="287" spans="1:213" s="4" customFormat="1" ht="15">
      <c r="A287" s="6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AA287" s="2"/>
      <c r="AB287" s="2"/>
      <c r="AC287" s="94"/>
      <c r="AD287" s="94"/>
      <c r="AE287" s="94"/>
      <c r="AF287" s="94"/>
      <c r="AG287" s="89"/>
      <c r="AH287" s="89"/>
      <c r="AI287" s="2"/>
      <c r="AJ287" s="2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</row>
    <row r="288" spans="1:213" s="4" customFormat="1" ht="15">
      <c r="A288" s="6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AA288" s="2"/>
      <c r="AB288" s="2"/>
      <c r="AC288" s="94"/>
      <c r="AD288" s="94"/>
      <c r="AE288" s="94"/>
      <c r="AF288" s="94"/>
      <c r="AG288" s="89"/>
      <c r="AH288" s="89"/>
      <c r="AI288" s="2"/>
      <c r="AJ288" s="2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</row>
    <row r="289" spans="1:213" s="4" customFormat="1" ht="15">
      <c r="A289" s="6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AA289" s="2"/>
      <c r="AB289" s="2"/>
      <c r="AC289" s="94"/>
      <c r="AD289" s="94"/>
      <c r="AE289" s="94"/>
      <c r="AF289" s="94"/>
      <c r="AG289" s="89"/>
      <c r="AH289" s="89"/>
      <c r="AI289" s="2"/>
      <c r="AJ289" s="2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</row>
    <row r="290" spans="1:213" s="4" customFormat="1" ht="15">
      <c r="A290" s="6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AA290" s="2"/>
      <c r="AB290" s="2"/>
      <c r="AC290" s="94"/>
      <c r="AD290" s="94"/>
      <c r="AE290" s="94"/>
      <c r="AF290" s="94"/>
      <c r="AG290" s="89"/>
      <c r="AH290" s="89"/>
      <c r="AI290" s="2"/>
      <c r="AJ290" s="2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</row>
    <row r="291" spans="1:213" s="4" customFormat="1" ht="15">
      <c r="A291" s="6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AA291" s="2"/>
      <c r="AB291" s="2"/>
      <c r="AC291" s="94"/>
      <c r="AD291" s="94"/>
      <c r="AE291" s="94"/>
      <c r="AF291" s="94"/>
      <c r="AG291" s="89"/>
      <c r="AH291" s="89"/>
      <c r="AI291" s="2"/>
      <c r="AJ291" s="2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</row>
    <row r="292" spans="1:213" s="4" customFormat="1" ht="15">
      <c r="A292" s="6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AA292" s="2"/>
      <c r="AB292" s="2"/>
      <c r="AC292" s="94"/>
      <c r="AD292" s="94"/>
      <c r="AE292" s="94"/>
      <c r="AF292" s="94"/>
      <c r="AG292" s="89"/>
      <c r="AH292" s="89"/>
      <c r="AI292" s="2"/>
      <c r="AJ292" s="2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</row>
    <row r="293" spans="1:213" s="4" customFormat="1" ht="15">
      <c r="A293" s="6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AA293" s="2"/>
      <c r="AB293" s="2"/>
      <c r="AC293" s="94"/>
      <c r="AD293" s="94"/>
      <c r="AE293" s="94"/>
      <c r="AF293" s="94"/>
      <c r="AG293" s="89"/>
      <c r="AH293" s="89"/>
      <c r="AI293" s="2"/>
      <c r="AJ293" s="2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</row>
    <row r="294" spans="1:213" s="4" customFormat="1" ht="15">
      <c r="A294" s="6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AA294" s="2"/>
      <c r="AB294" s="2"/>
      <c r="AC294" s="94"/>
      <c r="AD294" s="94"/>
      <c r="AE294" s="94"/>
      <c r="AF294" s="94"/>
      <c r="AG294" s="89"/>
      <c r="AH294" s="89"/>
      <c r="AI294" s="2"/>
      <c r="AJ294" s="2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</row>
    <row r="295" spans="1:213" s="4" customFormat="1" ht="15">
      <c r="A295" s="6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AA295" s="2"/>
      <c r="AB295" s="2"/>
      <c r="AC295" s="94"/>
      <c r="AD295" s="94"/>
      <c r="AE295" s="94"/>
      <c r="AF295" s="94"/>
      <c r="AG295" s="89"/>
      <c r="AH295" s="89"/>
      <c r="AI295" s="2"/>
      <c r="AJ295" s="2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</row>
    <row r="296" spans="1:213" s="4" customFormat="1" ht="15">
      <c r="A296" s="6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AA296" s="2"/>
      <c r="AB296" s="2"/>
      <c r="AC296" s="94"/>
      <c r="AD296" s="94"/>
      <c r="AE296" s="94"/>
      <c r="AF296" s="94"/>
      <c r="AG296" s="89"/>
      <c r="AH296" s="89"/>
      <c r="AI296" s="2"/>
      <c r="AJ296" s="2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</row>
    <row r="297" spans="1:213" s="4" customFormat="1" ht="15">
      <c r="A297" s="6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AA297" s="2"/>
      <c r="AB297" s="2"/>
      <c r="AC297" s="94"/>
      <c r="AD297" s="94"/>
      <c r="AE297" s="94"/>
      <c r="AF297" s="94"/>
      <c r="AG297" s="89"/>
      <c r="AH297" s="89"/>
      <c r="AI297" s="2"/>
      <c r="AJ297" s="2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</row>
    <row r="298" spans="1:213" s="4" customFormat="1" ht="15">
      <c r="A298" s="6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AA298" s="2"/>
      <c r="AB298" s="2"/>
      <c r="AC298" s="94"/>
      <c r="AD298" s="94"/>
      <c r="AE298" s="94"/>
      <c r="AF298" s="94"/>
      <c r="AG298" s="89"/>
      <c r="AH298" s="89"/>
      <c r="AI298" s="2"/>
      <c r="AJ298" s="2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</row>
    <row r="299" spans="1:213" s="4" customFormat="1" ht="15">
      <c r="A299" s="6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AA299" s="2"/>
      <c r="AB299" s="2"/>
      <c r="AC299" s="94"/>
      <c r="AD299" s="94"/>
      <c r="AE299" s="94"/>
      <c r="AF299" s="94"/>
      <c r="AG299" s="89"/>
      <c r="AH299" s="89"/>
      <c r="AI299" s="2"/>
      <c r="AJ299" s="2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</row>
    <row r="300" spans="1:213" s="4" customFormat="1" ht="15">
      <c r="A300" s="6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AA300" s="2"/>
      <c r="AB300" s="2"/>
      <c r="AC300" s="94"/>
      <c r="AD300" s="94"/>
      <c r="AE300" s="94"/>
      <c r="AF300" s="94"/>
      <c r="AG300" s="89"/>
      <c r="AH300" s="89"/>
      <c r="AI300" s="2"/>
      <c r="AJ300" s="2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</row>
    <row r="301" spans="1:213" s="4" customFormat="1" ht="15">
      <c r="A301" s="6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AA301" s="2"/>
      <c r="AB301" s="2"/>
      <c r="AC301" s="94"/>
      <c r="AD301" s="94"/>
      <c r="AE301" s="94"/>
      <c r="AF301" s="94"/>
      <c r="AG301" s="89"/>
      <c r="AH301" s="89"/>
      <c r="AI301" s="2"/>
      <c r="AJ301" s="2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</row>
    <row r="302" spans="1:213" s="4" customFormat="1" ht="15">
      <c r="A302" s="6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AA302" s="2"/>
      <c r="AB302" s="2"/>
      <c r="AC302" s="94"/>
      <c r="AD302" s="94"/>
      <c r="AE302" s="94"/>
      <c r="AF302" s="94"/>
      <c r="AG302" s="89"/>
      <c r="AH302" s="89"/>
      <c r="AI302" s="2"/>
      <c r="AJ302" s="2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</row>
    <row r="303" spans="1:213" s="4" customFormat="1" ht="15">
      <c r="A303" s="6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AA303" s="2"/>
      <c r="AB303" s="2"/>
      <c r="AC303" s="94"/>
      <c r="AD303" s="94"/>
      <c r="AE303" s="94"/>
      <c r="AF303" s="94"/>
      <c r="AG303" s="89"/>
      <c r="AH303" s="89"/>
      <c r="AI303" s="2"/>
      <c r="AJ303" s="2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</row>
    <row r="304" spans="1:213" s="4" customFormat="1" ht="15">
      <c r="A304" s="6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AA304" s="2"/>
      <c r="AB304" s="2"/>
      <c r="AC304" s="94"/>
      <c r="AD304" s="94"/>
      <c r="AE304" s="94"/>
      <c r="AF304" s="94"/>
      <c r="AG304" s="89"/>
      <c r="AH304" s="89"/>
      <c r="AI304" s="2"/>
      <c r="AJ304" s="2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</row>
    <row r="305" spans="1:213" s="4" customFormat="1" ht="15">
      <c r="A305" s="6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AA305" s="2"/>
      <c r="AB305" s="2"/>
      <c r="AC305" s="94"/>
      <c r="AD305" s="94"/>
      <c r="AE305" s="94"/>
      <c r="AF305" s="94"/>
      <c r="AG305" s="89"/>
      <c r="AH305" s="89"/>
      <c r="AI305" s="2"/>
      <c r="AJ305" s="2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</row>
    <row r="306" spans="1:213" s="4" customFormat="1" ht="15">
      <c r="A306" s="6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AA306" s="2"/>
      <c r="AB306" s="2"/>
      <c r="AC306" s="94"/>
      <c r="AD306" s="94"/>
      <c r="AE306" s="94"/>
      <c r="AF306" s="94"/>
      <c r="AG306" s="89"/>
      <c r="AH306" s="89"/>
      <c r="AI306" s="2"/>
      <c r="AJ306" s="2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</row>
    <row r="307" spans="1:213" s="4" customFormat="1" ht="15">
      <c r="A307" s="6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AA307" s="2"/>
      <c r="AB307" s="2"/>
      <c r="AC307" s="94"/>
      <c r="AD307" s="94"/>
      <c r="AE307" s="94"/>
      <c r="AF307" s="94"/>
      <c r="AG307" s="89"/>
      <c r="AH307" s="89"/>
      <c r="AI307" s="2"/>
      <c r="AJ307" s="2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</row>
    <row r="308" spans="1:213" s="4" customFormat="1" ht="15">
      <c r="A308" s="6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AA308" s="2"/>
      <c r="AB308" s="2"/>
      <c r="AC308" s="94"/>
      <c r="AD308" s="94"/>
      <c r="AE308" s="94"/>
      <c r="AF308" s="94"/>
      <c r="AG308" s="89"/>
      <c r="AH308" s="89"/>
      <c r="AI308" s="2"/>
      <c r="AJ308" s="2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</row>
    <row r="309" spans="1:213" s="4" customFormat="1" ht="15">
      <c r="A309" s="6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AA309" s="2"/>
      <c r="AB309" s="2"/>
      <c r="AC309" s="94"/>
      <c r="AD309" s="94"/>
      <c r="AE309" s="94"/>
      <c r="AF309" s="94"/>
      <c r="AG309" s="89"/>
      <c r="AH309" s="89"/>
      <c r="AI309" s="2"/>
      <c r="AJ309" s="2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</row>
    <row r="310" spans="1:213" s="4" customFormat="1" ht="15">
      <c r="A310" s="6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AA310" s="2"/>
      <c r="AB310" s="2"/>
      <c r="AC310" s="94"/>
      <c r="AD310" s="94"/>
      <c r="AE310" s="94"/>
      <c r="AF310" s="94"/>
      <c r="AG310" s="89"/>
      <c r="AH310" s="89"/>
      <c r="AI310" s="2"/>
      <c r="AJ310" s="2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</row>
    <row r="311" spans="1:213" s="4" customFormat="1" ht="15">
      <c r="A311" s="6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AA311" s="2"/>
      <c r="AB311" s="2"/>
      <c r="AC311" s="94"/>
      <c r="AD311" s="94"/>
      <c r="AE311" s="94"/>
      <c r="AF311" s="94"/>
      <c r="AG311" s="89"/>
      <c r="AH311" s="89"/>
      <c r="AI311" s="2"/>
      <c r="AJ311" s="2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</row>
    <row r="312" spans="1:213" s="4" customFormat="1" ht="15">
      <c r="A312" s="6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AA312" s="2"/>
      <c r="AB312" s="2"/>
      <c r="AC312" s="94"/>
      <c r="AD312" s="94"/>
      <c r="AE312" s="94"/>
      <c r="AF312" s="94"/>
      <c r="AG312" s="89"/>
      <c r="AH312" s="89"/>
      <c r="AI312" s="2"/>
      <c r="AJ312" s="2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</row>
    <row r="313" spans="1:213" s="4" customFormat="1" ht="15">
      <c r="A313" s="6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AA313" s="2"/>
      <c r="AB313" s="2"/>
      <c r="AC313" s="94"/>
      <c r="AD313" s="94"/>
      <c r="AE313" s="94"/>
      <c r="AF313" s="94"/>
      <c r="AG313" s="89"/>
      <c r="AH313" s="89"/>
      <c r="AI313" s="2"/>
      <c r="AJ313" s="2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</row>
    <row r="314" spans="1:213" s="4" customFormat="1" ht="15">
      <c r="A314" s="6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AA314" s="2"/>
      <c r="AB314" s="2"/>
      <c r="AC314" s="94"/>
      <c r="AD314" s="94"/>
      <c r="AE314" s="94"/>
      <c r="AF314" s="94"/>
      <c r="AG314" s="89"/>
      <c r="AH314" s="89"/>
      <c r="AI314" s="2"/>
      <c r="AJ314" s="2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</row>
    <row r="315" spans="1:213" s="4" customFormat="1" ht="15">
      <c r="A315" s="6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AA315" s="2"/>
      <c r="AB315" s="2"/>
      <c r="AC315" s="94"/>
      <c r="AD315" s="94"/>
      <c r="AE315" s="94"/>
      <c r="AF315" s="94"/>
      <c r="AG315" s="89"/>
      <c r="AH315" s="89"/>
      <c r="AI315" s="2"/>
      <c r="AJ315" s="2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</row>
    <row r="316" spans="1:213" s="4" customFormat="1" ht="15">
      <c r="A316" s="6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AA316" s="2"/>
      <c r="AB316" s="2"/>
      <c r="AC316" s="94"/>
      <c r="AD316" s="94"/>
      <c r="AE316" s="94"/>
      <c r="AF316" s="94"/>
      <c r="AG316" s="89"/>
      <c r="AH316" s="89"/>
      <c r="AI316" s="2"/>
      <c r="AJ316" s="2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</row>
    <row r="317" spans="1:213" s="4" customFormat="1" ht="15">
      <c r="A317" s="6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AA317" s="2"/>
      <c r="AB317" s="2"/>
      <c r="AC317" s="94"/>
      <c r="AD317" s="94"/>
      <c r="AE317" s="94"/>
      <c r="AF317" s="94"/>
      <c r="AG317" s="89"/>
      <c r="AH317" s="89"/>
      <c r="AI317" s="2"/>
      <c r="AJ317" s="2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</row>
    <row r="318" spans="1:213" s="4" customFormat="1" ht="15">
      <c r="A318" s="6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AA318" s="2"/>
      <c r="AB318" s="2"/>
      <c r="AC318" s="94"/>
      <c r="AD318" s="94"/>
      <c r="AE318" s="94"/>
      <c r="AF318" s="94"/>
      <c r="AG318" s="89"/>
      <c r="AH318" s="89"/>
      <c r="AI318" s="2"/>
      <c r="AJ318" s="2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</row>
    <row r="319" spans="1:213" s="4" customFormat="1" ht="15">
      <c r="A319" s="6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AA319" s="2"/>
      <c r="AB319" s="2"/>
      <c r="AC319" s="94"/>
      <c r="AD319" s="94"/>
      <c r="AE319" s="94"/>
      <c r="AF319" s="94"/>
      <c r="AG319" s="89"/>
      <c r="AH319" s="89"/>
      <c r="AI319" s="2"/>
      <c r="AJ319" s="2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</row>
    <row r="320" spans="1:213" s="4" customFormat="1" ht="15">
      <c r="A320" s="6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AA320" s="2"/>
      <c r="AB320" s="2"/>
      <c r="AC320" s="94"/>
      <c r="AD320" s="94"/>
      <c r="AE320" s="94"/>
      <c r="AF320" s="94"/>
      <c r="AG320" s="89"/>
      <c r="AH320" s="89"/>
      <c r="AI320" s="2"/>
      <c r="AJ320" s="2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</row>
    <row r="321" spans="1:213" s="4" customFormat="1" ht="15">
      <c r="A321" s="6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AA321" s="2"/>
      <c r="AB321" s="2"/>
      <c r="AC321" s="94"/>
      <c r="AD321" s="94"/>
      <c r="AE321" s="94"/>
      <c r="AF321" s="94"/>
      <c r="AG321" s="89"/>
      <c r="AH321" s="89"/>
      <c r="AI321" s="2"/>
      <c r="AJ321" s="2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</row>
    <row r="322" spans="1:213" s="4" customFormat="1" ht="15">
      <c r="A322" s="6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AA322" s="2"/>
      <c r="AB322" s="2"/>
      <c r="AC322" s="94"/>
      <c r="AD322" s="94"/>
      <c r="AE322" s="94"/>
      <c r="AF322" s="94"/>
      <c r="AG322" s="89"/>
      <c r="AH322" s="89"/>
      <c r="AI322" s="2"/>
      <c r="AJ322" s="2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</row>
    <row r="323" spans="1:213" s="4" customFormat="1" ht="15">
      <c r="A323" s="6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AA323" s="2"/>
      <c r="AB323" s="2"/>
      <c r="AC323" s="94"/>
      <c r="AD323" s="94"/>
      <c r="AE323" s="94"/>
      <c r="AF323" s="94"/>
      <c r="AG323" s="89"/>
      <c r="AH323" s="89"/>
      <c r="AI323" s="2"/>
      <c r="AJ323" s="2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</row>
    <row r="324" spans="1:213" s="4" customFormat="1" ht="15">
      <c r="A324" s="6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AA324" s="2"/>
      <c r="AB324" s="2"/>
      <c r="AC324" s="94"/>
      <c r="AD324" s="94"/>
      <c r="AE324" s="94"/>
      <c r="AF324" s="94"/>
      <c r="AG324" s="89"/>
      <c r="AH324" s="89"/>
      <c r="AI324" s="2"/>
      <c r="AJ324" s="2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</row>
    <row r="325" spans="1:213" s="4" customFormat="1" ht="15">
      <c r="A325" s="6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AA325" s="2"/>
      <c r="AB325" s="2"/>
      <c r="AC325" s="94"/>
      <c r="AD325" s="94"/>
      <c r="AE325" s="94"/>
      <c r="AF325" s="94"/>
      <c r="AG325" s="89"/>
      <c r="AH325" s="89"/>
      <c r="AI325" s="2"/>
      <c r="AJ325" s="2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</row>
    <row r="326" spans="1:213" s="4" customFormat="1" ht="15">
      <c r="A326" s="6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AA326" s="2"/>
      <c r="AB326" s="2"/>
      <c r="AC326" s="94"/>
      <c r="AD326" s="94"/>
      <c r="AE326" s="94"/>
      <c r="AF326" s="94"/>
      <c r="AG326" s="89"/>
      <c r="AH326" s="89"/>
      <c r="AI326" s="2"/>
      <c r="AJ326" s="2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</row>
    <row r="327" spans="1:213" s="4" customFormat="1" ht="15">
      <c r="A327" s="6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AA327" s="2"/>
      <c r="AB327" s="2"/>
      <c r="AC327" s="94"/>
      <c r="AD327" s="94"/>
      <c r="AE327" s="94"/>
      <c r="AF327" s="94"/>
      <c r="AG327" s="89"/>
      <c r="AH327" s="89"/>
      <c r="AI327" s="2"/>
      <c r="AJ327" s="2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</row>
    <row r="328" spans="1:213" s="4" customFormat="1" ht="15">
      <c r="A328" s="6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AA328" s="2"/>
      <c r="AB328" s="2"/>
      <c r="AC328" s="94"/>
      <c r="AD328" s="94"/>
      <c r="AE328" s="94"/>
      <c r="AF328" s="94"/>
      <c r="AG328" s="89"/>
      <c r="AH328" s="89"/>
      <c r="AI328" s="2"/>
      <c r="AJ328" s="2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</row>
    <row r="329" spans="1:213" s="4" customFormat="1" ht="15">
      <c r="A329" s="6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AA329" s="2"/>
      <c r="AB329" s="2"/>
      <c r="AC329" s="94"/>
      <c r="AD329" s="94"/>
      <c r="AE329" s="94"/>
      <c r="AF329" s="94"/>
      <c r="AG329" s="89"/>
      <c r="AH329" s="89"/>
      <c r="AI329" s="2"/>
      <c r="AJ329" s="2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</row>
    <row r="330" spans="1:213" s="4" customFormat="1" ht="15">
      <c r="A330" s="6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AA330" s="2"/>
      <c r="AB330" s="2"/>
      <c r="AC330" s="94"/>
      <c r="AD330" s="94"/>
      <c r="AE330" s="94"/>
      <c r="AF330" s="94"/>
      <c r="AG330" s="89"/>
      <c r="AH330" s="89"/>
      <c r="AI330" s="2"/>
      <c r="AJ330" s="2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</row>
    <row r="331" spans="1:213" s="4" customFormat="1" ht="15">
      <c r="A331" s="6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AA331" s="2"/>
      <c r="AB331" s="2"/>
      <c r="AC331" s="94"/>
      <c r="AD331" s="94"/>
      <c r="AE331" s="94"/>
      <c r="AF331" s="94"/>
      <c r="AG331" s="89"/>
      <c r="AH331" s="89"/>
      <c r="AI331" s="2"/>
      <c r="AJ331" s="2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</row>
    <row r="332" spans="1:213" s="4" customFormat="1" ht="15">
      <c r="A332" s="6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AA332" s="2"/>
      <c r="AB332" s="2"/>
      <c r="AC332" s="94"/>
      <c r="AD332" s="94"/>
      <c r="AE332" s="94"/>
      <c r="AF332" s="94"/>
      <c r="AG332" s="89"/>
      <c r="AH332" s="89"/>
      <c r="AI332" s="2"/>
      <c r="AJ332" s="2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</row>
    <row r="333" spans="1:213" s="4" customFormat="1" ht="15">
      <c r="A333" s="6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AA333" s="2"/>
      <c r="AB333" s="2"/>
      <c r="AC333" s="94"/>
      <c r="AD333" s="94"/>
      <c r="AE333" s="94"/>
      <c r="AF333" s="94"/>
      <c r="AG333" s="89"/>
      <c r="AH333" s="89"/>
      <c r="AI333" s="2"/>
      <c r="AJ333" s="2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</row>
    <row r="334" spans="1:213" s="4" customFormat="1" ht="15">
      <c r="A334" s="6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AA334" s="2"/>
      <c r="AB334" s="2"/>
      <c r="AC334" s="94"/>
      <c r="AD334" s="94"/>
      <c r="AE334" s="94"/>
      <c r="AF334" s="94"/>
      <c r="AG334" s="89"/>
      <c r="AH334" s="89"/>
      <c r="AI334" s="2"/>
      <c r="AJ334" s="2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</row>
    <row r="335" spans="1:213" s="4" customFormat="1" ht="15">
      <c r="A335" s="6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AA335" s="2"/>
      <c r="AB335" s="2"/>
      <c r="AC335" s="94"/>
      <c r="AD335" s="94"/>
      <c r="AE335" s="94"/>
      <c r="AF335" s="94"/>
      <c r="AG335" s="89"/>
      <c r="AH335" s="89"/>
      <c r="AI335" s="2"/>
      <c r="AJ335" s="2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</row>
    <row r="336" spans="1:213" s="4" customFormat="1" ht="15">
      <c r="A336" s="6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AA336" s="2"/>
      <c r="AB336" s="2"/>
      <c r="AC336" s="94"/>
      <c r="AD336" s="94"/>
      <c r="AE336" s="94"/>
      <c r="AF336" s="94"/>
      <c r="AG336" s="89"/>
      <c r="AH336" s="89"/>
      <c r="AI336" s="2"/>
      <c r="AJ336" s="2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</row>
    <row r="337" spans="1:213" s="4" customFormat="1" ht="15">
      <c r="A337" s="6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AA337" s="2"/>
      <c r="AB337" s="2"/>
      <c r="AC337" s="94"/>
      <c r="AD337" s="94"/>
      <c r="AE337" s="94"/>
      <c r="AF337" s="94"/>
      <c r="AG337" s="89"/>
      <c r="AH337" s="89"/>
      <c r="AI337" s="2"/>
      <c r="AJ337" s="2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</row>
    <row r="338" spans="1:213" s="4" customFormat="1" ht="15">
      <c r="A338" s="6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AA338" s="2"/>
      <c r="AB338" s="2"/>
      <c r="AC338" s="94"/>
      <c r="AD338" s="94"/>
      <c r="AE338" s="94"/>
      <c r="AF338" s="94"/>
      <c r="AG338" s="89"/>
      <c r="AH338" s="89"/>
      <c r="AI338" s="2"/>
      <c r="AJ338" s="2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</row>
    <row r="339" spans="1:213" s="4" customFormat="1" ht="15">
      <c r="A339" s="6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AA339" s="2"/>
      <c r="AB339" s="2"/>
      <c r="AC339" s="94"/>
      <c r="AD339" s="94"/>
      <c r="AE339" s="94"/>
      <c r="AF339" s="94"/>
      <c r="AG339" s="89"/>
      <c r="AH339" s="89"/>
      <c r="AI339" s="2"/>
      <c r="AJ339" s="2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</row>
    <row r="340" spans="1:213" s="4" customFormat="1" ht="15">
      <c r="A340" s="6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AA340" s="2"/>
      <c r="AB340" s="2"/>
      <c r="AC340" s="94"/>
      <c r="AD340" s="94"/>
      <c r="AE340" s="94"/>
      <c r="AF340" s="94"/>
      <c r="AG340" s="89"/>
      <c r="AH340" s="89"/>
      <c r="AI340" s="2"/>
      <c r="AJ340" s="2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</row>
    <row r="341" spans="1:213" s="4" customFormat="1" ht="15">
      <c r="A341" s="6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AA341" s="2"/>
      <c r="AB341" s="2"/>
      <c r="AC341" s="94"/>
      <c r="AD341" s="94"/>
      <c r="AE341" s="94"/>
      <c r="AF341" s="94"/>
      <c r="AG341" s="89"/>
      <c r="AH341" s="89"/>
      <c r="AI341" s="2"/>
      <c r="AJ341" s="2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</row>
    <row r="342" spans="1:213" s="4" customFormat="1" ht="15">
      <c r="A342" s="6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AA342" s="2"/>
      <c r="AB342" s="2"/>
      <c r="AC342" s="94"/>
      <c r="AD342" s="94"/>
      <c r="AE342" s="94"/>
      <c r="AF342" s="94"/>
      <c r="AG342" s="89"/>
      <c r="AH342" s="89"/>
      <c r="AI342" s="2"/>
      <c r="AJ342" s="2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</row>
    <row r="343" spans="1:213" s="4" customFormat="1" ht="15">
      <c r="A343" s="6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AA343" s="2"/>
      <c r="AB343" s="2"/>
      <c r="AC343" s="94"/>
      <c r="AD343" s="94"/>
      <c r="AE343" s="94"/>
      <c r="AF343" s="94"/>
      <c r="AG343" s="89"/>
      <c r="AH343" s="89"/>
      <c r="AI343" s="2"/>
      <c r="AJ343" s="2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</row>
    <row r="344" spans="1:213" s="4" customFormat="1" ht="15">
      <c r="A344" s="6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AA344" s="2"/>
      <c r="AB344" s="2"/>
      <c r="AC344" s="94"/>
      <c r="AD344" s="94"/>
      <c r="AE344" s="94"/>
      <c r="AF344" s="94"/>
      <c r="AG344" s="89"/>
      <c r="AH344" s="89"/>
      <c r="AI344" s="2"/>
      <c r="AJ344" s="2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</row>
    <row r="345" spans="1:213" s="4" customFormat="1" ht="15">
      <c r="A345" s="6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AA345" s="2"/>
      <c r="AB345" s="2"/>
      <c r="AC345" s="94"/>
      <c r="AD345" s="94"/>
      <c r="AE345" s="94"/>
      <c r="AF345" s="94"/>
      <c r="AG345" s="89"/>
      <c r="AH345" s="89"/>
      <c r="AI345" s="2"/>
      <c r="AJ345" s="2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</row>
    <row r="346" spans="1:213" s="4" customFormat="1" ht="15">
      <c r="A346" s="6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AA346" s="2"/>
      <c r="AB346" s="2"/>
      <c r="AC346" s="94"/>
      <c r="AD346" s="94"/>
      <c r="AE346" s="94"/>
      <c r="AF346" s="94"/>
      <c r="AG346" s="89"/>
      <c r="AH346" s="89"/>
      <c r="AI346" s="2"/>
      <c r="AJ346" s="2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</row>
    <row r="347" spans="1:213" s="4" customFormat="1" ht="15">
      <c r="A347" s="6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AA347" s="2"/>
      <c r="AB347" s="2"/>
      <c r="AC347" s="94"/>
      <c r="AD347" s="94"/>
      <c r="AE347" s="94"/>
      <c r="AF347" s="94"/>
      <c r="AG347" s="89"/>
      <c r="AH347" s="89"/>
      <c r="AI347" s="2"/>
      <c r="AJ347" s="2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</row>
    <row r="348" spans="1:213" s="4" customFormat="1" ht="15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AA348" s="2"/>
      <c r="AB348" s="2"/>
      <c r="AC348" s="94"/>
      <c r="AD348" s="94"/>
      <c r="AE348" s="94"/>
      <c r="AF348" s="94"/>
      <c r="AG348" s="89"/>
      <c r="AH348" s="89"/>
      <c r="AI348" s="2"/>
      <c r="AJ348" s="2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</row>
    <row r="349" spans="1:213" s="4" customFormat="1" ht="15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AA349" s="2"/>
      <c r="AB349" s="2"/>
      <c r="AC349" s="94"/>
      <c r="AD349" s="94"/>
      <c r="AE349" s="94"/>
      <c r="AF349" s="94"/>
      <c r="AG349" s="89"/>
      <c r="AH349" s="89"/>
      <c r="AI349" s="2"/>
      <c r="AJ349" s="2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</row>
    <row r="350" spans="1:213" s="4" customFormat="1" ht="15">
      <c r="A350" s="6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AA350" s="2"/>
      <c r="AB350" s="2"/>
      <c r="AC350" s="94"/>
      <c r="AD350" s="94"/>
      <c r="AE350" s="94"/>
      <c r="AF350" s="94"/>
      <c r="AG350" s="89"/>
      <c r="AH350" s="89"/>
      <c r="AI350" s="2"/>
      <c r="AJ350" s="2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</row>
    <row r="351" spans="1:213" s="4" customFormat="1" ht="15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AA351" s="2"/>
      <c r="AB351" s="2"/>
      <c r="AC351" s="94"/>
      <c r="AD351" s="94"/>
      <c r="AE351" s="94"/>
      <c r="AF351" s="94"/>
      <c r="AG351" s="89"/>
      <c r="AH351" s="89"/>
      <c r="AI351" s="2"/>
      <c r="AJ351" s="2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</row>
    <row r="352" spans="1:213" s="4" customFormat="1" ht="15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AA352" s="2"/>
      <c r="AB352" s="2"/>
      <c r="AC352" s="94"/>
      <c r="AD352" s="94"/>
      <c r="AE352" s="94"/>
      <c r="AF352" s="94"/>
      <c r="AG352" s="89"/>
      <c r="AH352" s="89"/>
      <c r="AI352" s="2"/>
      <c r="AJ352" s="2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</row>
    <row r="353" spans="1:213" s="4" customFormat="1" ht="15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AA353" s="2"/>
      <c r="AB353" s="2"/>
      <c r="AC353" s="94"/>
      <c r="AD353" s="94"/>
      <c r="AE353" s="94"/>
      <c r="AF353" s="94"/>
      <c r="AG353" s="89"/>
      <c r="AH353" s="89"/>
      <c r="AI353" s="2"/>
      <c r="AJ353" s="2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</row>
    <row r="354" spans="1:213" s="4" customFormat="1" ht="15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AA354" s="2"/>
      <c r="AB354" s="2"/>
      <c r="AC354" s="94"/>
      <c r="AD354" s="94"/>
      <c r="AE354" s="94"/>
      <c r="AF354" s="94"/>
      <c r="AG354" s="89"/>
      <c r="AH354" s="89"/>
      <c r="AI354" s="2"/>
      <c r="AJ354" s="2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</row>
    <row r="355" spans="1:213" s="4" customFormat="1" ht="15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AA355" s="2"/>
      <c r="AB355" s="2"/>
      <c r="AC355" s="94"/>
      <c r="AD355" s="94"/>
      <c r="AE355" s="94"/>
      <c r="AF355" s="94"/>
      <c r="AG355" s="89"/>
      <c r="AH355" s="89"/>
      <c r="AI355" s="2"/>
      <c r="AJ355" s="2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</row>
    <row r="356" spans="1:213" s="4" customFormat="1" ht="15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AA356" s="2"/>
      <c r="AB356" s="2"/>
      <c r="AC356" s="94"/>
      <c r="AD356" s="94"/>
      <c r="AE356" s="94"/>
      <c r="AF356" s="94"/>
      <c r="AG356" s="89"/>
      <c r="AH356" s="89"/>
      <c r="AI356" s="2"/>
      <c r="AJ356" s="2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</row>
    <row r="357" spans="1:213" s="4" customFormat="1" ht="15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AA357" s="2"/>
      <c r="AB357" s="2"/>
      <c r="AC357" s="94"/>
      <c r="AD357" s="94"/>
      <c r="AE357" s="94"/>
      <c r="AF357" s="94"/>
      <c r="AG357" s="89"/>
      <c r="AH357" s="89"/>
      <c r="AI357" s="2"/>
      <c r="AJ357" s="2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</row>
    <row r="358" spans="1:213" s="4" customFormat="1" ht="15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AA358" s="2"/>
      <c r="AB358" s="2"/>
      <c r="AC358" s="94"/>
      <c r="AD358" s="94"/>
      <c r="AE358" s="94"/>
      <c r="AF358" s="94"/>
      <c r="AG358" s="89"/>
      <c r="AH358" s="89"/>
      <c r="AI358" s="2"/>
      <c r="AJ358" s="2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</row>
    <row r="359" spans="1:213" s="4" customFormat="1" ht="15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AA359" s="2"/>
      <c r="AB359" s="2"/>
      <c r="AC359" s="94"/>
      <c r="AD359" s="94"/>
      <c r="AE359" s="94"/>
      <c r="AF359" s="94"/>
      <c r="AG359" s="89"/>
      <c r="AH359" s="89"/>
      <c r="AI359" s="2"/>
      <c r="AJ359" s="2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</row>
    <row r="360" spans="1:213" s="4" customFormat="1" ht="15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AA360" s="2"/>
      <c r="AB360" s="2"/>
      <c r="AC360" s="94"/>
      <c r="AD360" s="94"/>
      <c r="AE360" s="94"/>
      <c r="AF360" s="94"/>
      <c r="AG360" s="89"/>
      <c r="AH360" s="89"/>
      <c r="AI360" s="2"/>
      <c r="AJ360" s="2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</row>
    <row r="361" spans="1:213" s="4" customFormat="1" ht="15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AA361" s="2"/>
      <c r="AB361" s="2"/>
      <c r="AC361" s="94"/>
      <c r="AD361" s="94"/>
      <c r="AE361" s="94"/>
      <c r="AF361" s="94"/>
      <c r="AG361" s="89"/>
      <c r="AH361" s="89"/>
      <c r="AI361" s="2"/>
      <c r="AJ361" s="2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</row>
    <row r="362" spans="1:213" s="4" customFormat="1" ht="15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AA362" s="2"/>
      <c r="AB362" s="2"/>
      <c r="AC362" s="94"/>
      <c r="AD362" s="94"/>
      <c r="AE362" s="94"/>
      <c r="AF362" s="94"/>
      <c r="AG362" s="89"/>
      <c r="AH362" s="89"/>
      <c r="AI362" s="2"/>
      <c r="AJ362" s="2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</row>
    <row r="363" spans="1:213" s="4" customFormat="1" ht="15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AA363" s="2"/>
      <c r="AB363" s="2"/>
      <c r="AC363" s="94"/>
      <c r="AD363" s="94"/>
      <c r="AE363" s="94"/>
      <c r="AF363" s="94"/>
      <c r="AG363" s="89"/>
      <c r="AH363" s="89"/>
      <c r="AI363" s="2"/>
      <c r="AJ363" s="2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</row>
    <row r="364" spans="1:213" s="4" customFormat="1" ht="15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AA364" s="2"/>
      <c r="AB364" s="2"/>
      <c r="AC364" s="94"/>
      <c r="AD364" s="94"/>
      <c r="AE364" s="94"/>
      <c r="AF364" s="94"/>
      <c r="AG364" s="89"/>
      <c r="AH364" s="89"/>
      <c r="AI364" s="2"/>
      <c r="AJ364" s="2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</row>
    <row r="365" spans="1:213" s="4" customFormat="1" ht="15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AA365" s="2"/>
      <c r="AB365" s="2"/>
      <c r="AC365" s="94"/>
      <c r="AD365" s="94"/>
      <c r="AE365" s="94"/>
      <c r="AF365" s="94"/>
      <c r="AG365" s="89"/>
      <c r="AH365" s="89"/>
      <c r="AI365" s="2"/>
      <c r="AJ365" s="2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</row>
    <row r="366" spans="1:213" s="4" customFormat="1" ht="15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AA366" s="2"/>
      <c r="AB366" s="2"/>
      <c r="AC366" s="94"/>
      <c r="AD366" s="94"/>
      <c r="AE366" s="94"/>
      <c r="AF366" s="94"/>
      <c r="AG366" s="89"/>
      <c r="AH366" s="89"/>
      <c r="AI366" s="2"/>
      <c r="AJ366" s="2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</row>
    <row r="367" spans="1:213" s="4" customFormat="1" ht="15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AA367" s="2"/>
      <c r="AB367" s="2"/>
      <c r="AC367" s="94"/>
      <c r="AD367" s="94"/>
      <c r="AE367" s="94"/>
      <c r="AF367" s="94"/>
      <c r="AG367" s="89"/>
      <c r="AH367" s="89"/>
      <c r="AI367" s="2"/>
      <c r="AJ367" s="2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</row>
    <row r="368" spans="1:213" s="4" customFormat="1" ht="15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AA368" s="2"/>
      <c r="AB368" s="2"/>
      <c r="AC368" s="94"/>
      <c r="AD368" s="94"/>
      <c r="AE368" s="94"/>
      <c r="AF368" s="94"/>
      <c r="AG368" s="89"/>
      <c r="AH368" s="89"/>
      <c r="AI368" s="2"/>
      <c r="AJ368" s="2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</row>
    <row r="369" spans="1:213" s="4" customFormat="1" ht="15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AA369" s="2"/>
      <c r="AB369" s="2"/>
      <c r="AC369" s="94"/>
      <c r="AD369" s="94"/>
      <c r="AE369" s="94"/>
      <c r="AF369" s="94"/>
      <c r="AG369" s="89"/>
      <c r="AH369" s="89"/>
      <c r="AI369" s="2"/>
      <c r="AJ369" s="2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</row>
    <row r="370" spans="1:213" s="4" customFormat="1" ht="15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AA370" s="2"/>
      <c r="AB370" s="2"/>
      <c r="AC370" s="94"/>
      <c r="AD370" s="94"/>
      <c r="AE370" s="94"/>
      <c r="AF370" s="94"/>
      <c r="AG370" s="89"/>
      <c r="AH370" s="89"/>
      <c r="AI370" s="2"/>
      <c r="AJ370" s="2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</row>
    <row r="371" spans="1:213" s="4" customFormat="1" ht="15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AA371" s="2"/>
      <c r="AB371" s="2"/>
      <c r="AC371" s="94"/>
      <c r="AD371" s="94"/>
      <c r="AE371" s="94"/>
      <c r="AF371" s="94"/>
      <c r="AG371" s="89"/>
      <c r="AH371" s="89"/>
      <c r="AI371" s="2"/>
      <c r="AJ371" s="2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</row>
    <row r="372" spans="1:213" s="4" customFormat="1" ht="15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AA372" s="2"/>
      <c r="AB372" s="2"/>
      <c r="AC372" s="94"/>
      <c r="AD372" s="94"/>
      <c r="AE372" s="94"/>
      <c r="AF372" s="94"/>
      <c r="AG372" s="89"/>
      <c r="AH372" s="89"/>
      <c r="AI372" s="2"/>
      <c r="AJ372" s="2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</row>
    <row r="373" spans="1:213" s="4" customFormat="1" ht="15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AA373" s="2"/>
      <c r="AB373" s="2"/>
      <c r="AC373" s="94"/>
      <c r="AD373" s="94"/>
      <c r="AE373" s="94"/>
      <c r="AF373" s="94"/>
      <c r="AG373" s="89"/>
      <c r="AH373" s="89"/>
      <c r="AI373" s="2"/>
      <c r="AJ373" s="2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</row>
    <row r="374" spans="1:213" s="4" customFormat="1" ht="15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AA374" s="2"/>
      <c r="AB374" s="2"/>
      <c r="AC374" s="94"/>
      <c r="AD374" s="94"/>
      <c r="AE374" s="94"/>
      <c r="AF374" s="94"/>
      <c r="AG374" s="89"/>
      <c r="AH374" s="89"/>
      <c r="AI374" s="2"/>
      <c r="AJ374" s="2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</row>
    <row r="375" spans="1:213" s="4" customFormat="1" ht="15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AA375" s="2"/>
      <c r="AB375" s="2"/>
      <c r="AC375" s="94"/>
      <c r="AD375" s="94"/>
      <c r="AE375" s="94"/>
      <c r="AF375" s="94"/>
      <c r="AG375" s="89"/>
      <c r="AH375" s="89"/>
      <c r="AI375" s="2"/>
      <c r="AJ375" s="2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</row>
    <row r="376" spans="1:213" s="4" customFormat="1" ht="15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AA376" s="2"/>
      <c r="AB376" s="2"/>
      <c r="AC376" s="94"/>
      <c r="AD376" s="94"/>
      <c r="AE376" s="94"/>
      <c r="AF376" s="94"/>
      <c r="AG376" s="89"/>
      <c r="AH376" s="89"/>
      <c r="AI376" s="2"/>
      <c r="AJ376" s="2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</row>
    <row r="377" spans="1:213" s="4" customFormat="1" ht="15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AA377" s="2"/>
      <c r="AB377" s="2"/>
      <c r="AC377" s="94"/>
      <c r="AD377" s="94"/>
      <c r="AE377" s="94"/>
      <c r="AF377" s="94"/>
      <c r="AG377" s="89"/>
      <c r="AH377" s="89"/>
      <c r="AI377" s="2"/>
      <c r="AJ377" s="2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</row>
    <row r="378" spans="1:213" s="4" customFormat="1" ht="15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AA378" s="2"/>
      <c r="AB378" s="2"/>
      <c r="AC378" s="94"/>
      <c r="AD378" s="94"/>
      <c r="AE378" s="94"/>
      <c r="AF378" s="94"/>
      <c r="AG378" s="89"/>
      <c r="AH378" s="89"/>
      <c r="AI378" s="2"/>
      <c r="AJ378" s="2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</row>
    <row r="379" spans="1:213" s="4" customFormat="1" ht="15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A379" s="2"/>
      <c r="AB379" s="2"/>
      <c r="AC379" s="94"/>
      <c r="AD379" s="94"/>
      <c r="AE379" s="94"/>
      <c r="AF379" s="94"/>
      <c r="AG379" s="89"/>
      <c r="AH379" s="89"/>
      <c r="AI379" s="2"/>
      <c r="AJ379" s="2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</row>
    <row r="380" spans="1:213" s="4" customFormat="1" ht="15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A380" s="2"/>
      <c r="AB380" s="2"/>
      <c r="AC380" s="94"/>
      <c r="AD380" s="94"/>
      <c r="AE380" s="94"/>
      <c r="AF380" s="94"/>
      <c r="AG380" s="89"/>
      <c r="AH380" s="89"/>
      <c r="AI380" s="2"/>
      <c r="AJ380" s="2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</row>
    <row r="381" spans="1:213" s="4" customFormat="1" ht="15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AA381" s="2"/>
      <c r="AB381" s="2"/>
      <c r="AC381" s="94"/>
      <c r="AD381" s="94"/>
      <c r="AE381" s="94"/>
      <c r="AF381" s="94"/>
      <c r="AG381" s="89"/>
      <c r="AH381" s="89"/>
      <c r="AI381" s="2"/>
      <c r="AJ381" s="2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</row>
    <row r="382" spans="1:213" s="4" customFormat="1" ht="15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AA382" s="2"/>
      <c r="AB382" s="2"/>
      <c r="AC382" s="94"/>
      <c r="AD382" s="94"/>
      <c r="AE382" s="94"/>
      <c r="AF382" s="94"/>
      <c r="AG382" s="89"/>
      <c r="AH382" s="89"/>
      <c r="AI382" s="2"/>
      <c r="AJ382" s="2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</row>
    <row r="383" spans="1:213" s="4" customFormat="1" ht="15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AA383" s="2"/>
      <c r="AB383" s="2"/>
      <c r="AC383" s="94"/>
      <c r="AD383" s="94"/>
      <c r="AE383" s="94"/>
      <c r="AF383" s="94"/>
      <c r="AG383" s="89"/>
      <c r="AH383" s="89"/>
      <c r="AI383" s="2"/>
      <c r="AJ383" s="2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</row>
    <row r="384" spans="1:213" s="4" customFormat="1" ht="15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A384" s="2"/>
      <c r="AB384" s="2"/>
      <c r="AC384" s="94"/>
      <c r="AD384" s="94"/>
      <c r="AE384" s="94"/>
      <c r="AF384" s="94"/>
      <c r="AG384" s="89"/>
      <c r="AH384" s="89"/>
      <c r="AI384" s="2"/>
      <c r="AJ384" s="2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</row>
    <row r="385" spans="1:213" s="4" customFormat="1" ht="15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AA385" s="2"/>
      <c r="AB385" s="2"/>
      <c r="AC385" s="94"/>
      <c r="AD385" s="94"/>
      <c r="AE385" s="94"/>
      <c r="AF385" s="94"/>
      <c r="AG385" s="89"/>
      <c r="AH385" s="89"/>
      <c r="AI385" s="2"/>
      <c r="AJ385" s="2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</row>
    <row r="386" spans="1:213" s="4" customFormat="1" ht="15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AA386" s="2"/>
      <c r="AB386" s="2"/>
      <c r="AC386" s="94"/>
      <c r="AD386" s="94"/>
      <c r="AE386" s="94"/>
      <c r="AF386" s="94"/>
      <c r="AG386" s="89"/>
      <c r="AH386" s="89"/>
      <c r="AI386" s="2"/>
      <c r="AJ386" s="2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</row>
    <row r="387" spans="1:213" s="4" customFormat="1" ht="15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AA387" s="2"/>
      <c r="AB387" s="2"/>
      <c r="AC387" s="94"/>
      <c r="AD387" s="94"/>
      <c r="AE387" s="94"/>
      <c r="AF387" s="94"/>
      <c r="AG387" s="89"/>
      <c r="AH387" s="89"/>
      <c r="AI387" s="2"/>
      <c r="AJ387" s="2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</row>
    <row r="388" spans="1:213" s="4" customFormat="1" ht="15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AA388" s="2"/>
      <c r="AB388" s="2"/>
      <c r="AC388" s="94"/>
      <c r="AD388" s="94"/>
      <c r="AE388" s="94"/>
      <c r="AF388" s="94"/>
      <c r="AG388" s="89"/>
      <c r="AH388" s="89"/>
      <c r="AI388" s="2"/>
      <c r="AJ388" s="2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</row>
    <row r="389" spans="1:213" s="4" customFormat="1" ht="15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AA389" s="2"/>
      <c r="AB389" s="2"/>
      <c r="AC389" s="94"/>
      <c r="AD389" s="94"/>
      <c r="AE389" s="94"/>
      <c r="AF389" s="94"/>
      <c r="AG389" s="89"/>
      <c r="AH389" s="89"/>
      <c r="AI389" s="2"/>
      <c r="AJ389" s="2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</row>
    <row r="390" spans="1:213" s="4" customFormat="1" ht="15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AA390" s="2"/>
      <c r="AB390" s="2"/>
      <c r="AC390" s="94"/>
      <c r="AD390" s="94"/>
      <c r="AE390" s="94"/>
      <c r="AF390" s="94"/>
      <c r="AG390" s="89"/>
      <c r="AH390" s="89"/>
      <c r="AI390" s="2"/>
      <c r="AJ390" s="2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</row>
    <row r="391" spans="1:213" s="4" customFormat="1" ht="15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AA391" s="2"/>
      <c r="AB391" s="2"/>
      <c r="AC391" s="94"/>
      <c r="AD391" s="94"/>
      <c r="AE391" s="94"/>
      <c r="AF391" s="94"/>
      <c r="AG391" s="89"/>
      <c r="AH391" s="89"/>
      <c r="AI391" s="2"/>
      <c r="AJ391" s="2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</row>
    <row r="392" spans="1:213" s="4" customFormat="1" ht="15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AA392" s="2"/>
      <c r="AB392" s="2"/>
      <c r="AC392" s="94"/>
      <c r="AD392" s="94"/>
      <c r="AE392" s="94"/>
      <c r="AF392" s="94"/>
      <c r="AG392" s="89"/>
      <c r="AH392" s="89"/>
      <c r="AI392" s="2"/>
      <c r="AJ392" s="2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</row>
    <row r="393" spans="1:213" s="4" customFormat="1" ht="15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AA393" s="2"/>
      <c r="AB393" s="2"/>
      <c r="AC393" s="94"/>
      <c r="AD393" s="94"/>
      <c r="AE393" s="94"/>
      <c r="AF393" s="94"/>
      <c r="AG393" s="89"/>
      <c r="AH393" s="89"/>
      <c r="AI393" s="2"/>
      <c r="AJ393" s="2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</row>
    <row r="394" spans="1:213" s="4" customFormat="1" ht="15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AA394" s="2"/>
      <c r="AB394" s="2"/>
      <c r="AC394" s="94"/>
      <c r="AD394" s="94"/>
      <c r="AE394" s="94"/>
      <c r="AF394" s="94"/>
      <c r="AG394" s="89"/>
      <c r="AH394" s="89"/>
      <c r="AI394" s="2"/>
      <c r="AJ394" s="2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</row>
    <row r="395" spans="1:213" s="4" customFormat="1" ht="15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AA395" s="2"/>
      <c r="AB395" s="2"/>
      <c r="AC395" s="94"/>
      <c r="AD395" s="94"/>
      <c r="AE395" s="94"/>
      <c r="AF395" s="94"/>
      <c r="AG395" s="89"/>
      <c r="AH395" s="89"/>
      <c r="AI395" s="2"/>
      <c r="AJ395" s="2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</row>
    <row r="396" spans="1:213" s="4" customFormat="1" ht="15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AA396" s="2"/>
      <c r="AB396" s="2"/>
      <c r="AC396" s="94"/>
      <c r="AD396" s="94"/>
      <c r="AE396" s="94"/>
      <c r="AF396" s="94"/>
      <c r="AG396" s="89"/>
      <c r="AH396" s="89"/>
      <c r="AI396" s="2"/>
      <c r="AJ396" s="2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</row>
    <row r="397" spans="1:213" s="4" customFormat="1" ht="15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AA397" s="2"/>
      <c r="AB397" s="2"/>
      <c r="AC397" s="94"/>
      <c r="AD397" s="94"/>
      <c r="AE397" s="94"/>
      <c r="AF397" s="94"/>
      <c r="AG397" s="89"/>
      <c r="AH397" s="89"/>
      <c r="AI397" s="2"/>
      <c r="AJ397" s="2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</row>
    <row r="398" spans="1:213" s="4" customFormat="1" ht="15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AA398" s="2"/>
      <c r="AB398" s="2"/>
      <c r="AC398" s="94"/>
      <c r="AD398" s="94"/>
      <c r="AE398" s="94"/>
      <c r="AF398" s="94"/>
      <c r="AG398" s="89"/>
      <c r="AH398" s="89"/>
      <c r="AI398" s="2"/>
      <c r="AJ398" s="2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</row>
    <row r="399" spans="1:213" s="4" customFormat="1" ht="15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AA399" s="2"/>
      <c r="AB399" s="2"/>
      <c r="AC399" s="94"/>
      <c r="AD399" s="94"/>
      <c r="AE399" s="94"/>
      <c r="AF399" s="94"/>
      <c r="AG399" s="89"/>
      <c r="AH399" s="89"/>
      <c r="AI399" s="2"/>
      <c r="AJ399" s="2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</row>
    <row r="400" spans="1:213" s="4" customFormat="1" ht="15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AA400" s="2"/>
      <c r="AB400" s="2"/>
      <c r="AC400" s="94"/>
      <c r="AD400" s="94"/>
      <c r="AE400" s="94"/>
      <c r="AF400" s="94"/>
      <c r="AG400" s="89"/>
      <c r="AH400" s="89"/>
      <c r="AI400" s="2"/>
      <c r="AJ400" s="2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</row>
    <row r="401" spans="1:213" s="4" customFormat="1" ht="15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A401" s="2"/>
      <c r="AB401" s="2"/>
      <c r="AC401" s="94"/>
      <c r="AD401" s="94"/>
      <c r="AE401" s="94"/>
      <c r="AF401" s="94"/>
      <c r="AG401" s="89"/>
      <c r="AH401" s="89"/>
      <c r="AI401" s="2"/>
      <c r="AJ401" s="2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</row>
    <row r="402" spans="1:213" s="4" customFormat="1" ht="15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A402" s="2"/>
      <c r="AB402" s="2"/>
      <c r="AC402" s="94"/>
      <c r="AD402" s="94"/>
      <c r="AE402" s="94"/>
      <c r="AF402" s="94"/>
      <c r="AG402" s="89"/>
      <c r="AH402" s="89"/>
      <c r="AI402" s="2"/>
      <c r="AJ402" s="2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</row>
    <row r="403" spans="1:213" s="4" customFormat="1" ht="15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AA403" s="2"/>
      <c r="AB403" s="2"/>
      <c r="AC403" s="94"/>
      <c r="AD403" s="94"/>
      <c r="AE403" s="94"/>
      <c r="AF403" s="94"/>
      <c r="AG403" s="89"/>
      <c r="AH403" s="89"/>
      <c r="AI403" s="2"/>
      <c r="AJ403" s="2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</row>
    <row r="404" spans="1:213" s="4" customFormat="1" ht="15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AA404" s="2"/>
      <c r="AB404" s="2"/>
      <c r="AC404" s="94"/>
      <c r="AD404" s="94"/>
      <c r="AE404" s="94"/>
      <c r="AF404" s="94"/>
      <c r="AG404" s="89"/>
      <c r="AH404" s="89"/>
      <c r="AI404" s="2"/>
      <c r="AJ404" s="2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</row>
    <row r="405" spans="1:213" s="4" customFormat="1" ht="15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AA405" s="2"/>
      <c r="AB405" s="2"/>
      <c r="AC405" s="94"/>
      <c r="AD405" s="94"/>
      <c r="AE405" s="94"/>
      <c r="AF405" s="94"/>
      <c r="AG405" s="89"/>
      <c r="AH405" s="89"/>
      <c r="AI405" s="2"/>
      <c r="AJ405" s="2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</row>
    <row r="406" spans="1:213" s="4" customFormat="1" ht="15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A406" s="2"/>
      <c r="AB406" s="2"/>
      <c r="AC406" s="94"/>
      <c r="AD406" s="94"/>
      <c r="AE406" s="94"/>
      <c r="AF406" s="94"/>
      <c r="AG406" s="89"/>
      <c r="AH406" s="89"/>
      <c r="AI406" s="2"/>
      <c r="AJ406" s="2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</row>
    <row r="407" spans="1:213" s="4" customFormat="1" ht="15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AA407" s="2"/>
      <c r="AB407" s="2"/>
      <c r="AC407" s="94"/>
      <c r="AD407" s="94"/>
      <c r="AE407" s="94"/>
      <c r="AF407" s="94"/>
      <c r="AG407" s="89"/>
      <c r="AH407" s="89"/>
      <c r="AI407" s="2"/>
      <c r="AJ407" s="2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</row>
    <row r="408" spans="1:213" s="4" customFormat="1" ht="15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AA408" s="2"/>
      <c r="AB408" s="2"/>
      <c r="AC408" s="94"/>
      <c r="AD408" s="94"/>
      <c r="AE408" s="94"/>
      <c r="AF408" s="94"/>
      <c r="AG408" s="89"/>
      <c r="AH408" s="89"/>
      <c r="AI408" s="2"/>
      <c r="AJ408" s="2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</row>
    <row r="409" spans="1:213" s="4" customFormat="1" ht="15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AA409" s="2"/>
      <c r="AB409" s="2"/>
      <c r="AC409" s="94"/>
      <c r="AD409" s="94"/>
      <c r="AE409" s="94"/>
      <c r="AF409" s="94"/>
      <c r="AG409" s="89"/>
      <c r="AH409" s="89"/>
      <c r="AI409" s="2"/>
      <c r="AJ409" s="2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</row>
    <row r="410" spans="1:213" s="4" customFormat="1" ht="15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AA410" s="2"/>
      <c r="AB410" s="2"/>
      <c r="AC410" s="94"/>
      <c r="AD410" s="94"/>
      <c r="AE410" s="94"/>
      <c r="AF410" s="94"/>
      <c r="AG410" s="89"/>
      <c r="AH410" s="89"/>
      <c r="AI410" s="2"/>
      <c r="AJ410" s="2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</row>
    <row r="411" spans="1:213" s="4" customFormat="1" ht="15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AA411" s="2"/>
      <c r="AB411" s="2"/>
      <c r="AC411" s="94"/>
      <c r="AD411" s="94"/>
      <c r="AE411" s="94"/>
      <c r="AF411" s="94"/>
      <c r="AG411" s="89"/>
      <c r="AH411" s="89"/>
      <c r="AI411" s="2"/>
      <c r="AJ411" s="2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</row>
    <row r="412" spans="1:213" s="4" customFormat="1" ht="15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AA412" s="2"/>
      <c r="AB412" s="2"/>
      <c r="AC412" s="94"/>
      <c r="AD412" s="94"/>
      <c r="AE412" s="94"/>
      <c r="AF412" s="94"/>
      <c r="AG412" s="89"/>
      <c r="AH412" s="89"/>
      <c r="AI412" s="2"/>
      <c r="AJ412" s="2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</row>
    <row r="413" spans="1:213" s="4" customFormat="1" ht="15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AA413" s="2"/>
      <c r="AB413" s="2"/>
      <c r="AC413" s="94"/>
      <c r="AD413" s="94"/>
      <c r="AE413" s="94"/>
      <c r="AF413" s="94"/>
      <c r="AG413" s="89"/>
      <c r="AH413" s="89"/>
      <c r="AI413" s="2"/>
      <c r="AJ413" s="2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</row>
    <row r="414" spans="1:213" s="4" customFormat="1" ht="15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AA414" s="2"/>
      <c r="AB414" s="2"/>
      <c r="AC414" s="94"/>
      <c r="AD414" s="94"/>
      <c r="AE414" s="94"/>
      <c r="AF414" s="94"/>
      <c r="AG414" s="89"/>
      <c r="AH414" s="89"/>
      <c r="AI414" s="2"/>
      <c r="AJ414" s="2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</row>
    <row r="415" spans="1:213" s="4" customFormat="1" ht="15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AA415" s="2"/>
      <c r="AB415" s="2"/>
      <c r="AC415" s="94"/>
      <c r="AD415" s="94"/>
      <c r="AE415" s="94"/>
      <c r="AF415" s="94"/>
      <c r="AG415" s="89"/>
      <c r="AH415" s="89"/>
      <c r="AI415" s="2"/>
      <c r="AJ415" s="2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</row>
    <row r="416" spans="1:213" s="4" customFormat="1" ht="15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AA416" s="2"/>
      <c r="AB416" s="2"/>
      <c r="AC416" s="94"/>
      <c r="AD416" s="94"/>
      <c r="AE416" s="94"/>
      <c r="AF416" s="94"/>
      <c r="AG416" s="89"/>
      <c r="AH416" s="89"/>
      <c r="AI416" s="2"/>
      <c r="AJ416" s="2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</row>
    <row r="417" spans="1:213" s="4" customFormat="1" ht="15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AA417" s="2"/>
      <c r="AB417" s="2"/>
      <c r="AC417" s="94"/>
      <c r="AD417" s="94"/>
      <c r="AE417" s="94"/>
      <c r="AF417" s="94"/>
      <c r="AG417" s="89"/>
      <c r="AH417" s="89"/>
      <c r="AI417" s="2"/>
      <c r="AJ417" s="2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</row>
    <row r="418" spans="1:213" s="4" customFormat="1" ht="15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AA418" s="2"/>
      <c r="AB418" s="2"/>
      <c r="AC418" s="94"/>
      <c r="AD418" s="94"/>
      <c r="AE418" s="94"/>
      <c r="AF418" s="94"/>
      <c r="AG418" s="89"/>
      <c r="AH418" s="89"/>
      <c r="AI418" s="2"/>
      <c r="AJ418" s="2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</row>
    <row r="419" spans="1:213" s="4" customFormat="1" ht="15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AA419" s="2"/>
      <c r="AB419" s="2"/>
      <c r="AC419" s="94"/>
      <c r="AD419" s="94"/>
      <c r="AE419" s="94"/>
      <c r="AF419" s="94"/>
      <c r="AG419" s="89"/>
      <c r="AH419" s="89"/>
      <c r="AI419" s="2"/>
      <c r="AJ419" s="2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</row>
    <row r="420" spans="1:213" s="4" customFormat="1" ht="15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AA420" s="2"/>
      <c r="AB420" s="2"/>
      <c r="AC420" s="94"/>
      <c r="AD420" s="94"/>
      <c r="AE420" s="94"/>
      <c r="AF420" s="94"/>
      <c r="AG420" s="89"/>
      <c r="AH420" s="89"/>
      <c r="AI420" s="2"/>
      <c r="AJ420" s="2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</row>
    <row r="421" spans="1:213" s="4" customFormat="1" ht="15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AA421" s="2"/>
      <c r="AB421" s="2"/>
      <c r="AC421" s="94"/>
      <c r="AD421" s="94"/>
      <c r="AE421" s="94"/>
      <c r="AF421" s="94"/>
      <c r="AG421" s="89"/>
      <c r="AH421" s="89"/>
      <c r="AI421" s="2"/>
      <c r="AJ421" s="2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</row>
    <row r="422" spans="1:213" s="4" customFormat="1" ht="15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AA422" s="2"/>
      <c r="AB422" s="2"/>
      <c r="AC422" s="94"/>
      <c r="AD422" s="94"/>
      <c r="AE422" s="94"/>
      <c r="AF422" s="94"/>
      <c r="AG422" s="89"/>
      <c r="AH422" s="89"/>
      <c r="AI422" s="2"/>
      <c r="AJ422" s="2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</row>
    <row r="423" spans="1:213" s="4" customFormat="1" ht="15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AA423" s="2"/>
      <c r="AB423" s="2"/>
      <c r="AC423" s="94"/>
      <c r="AD423" s="94"/>
      <c r="AE423" s="94"/>
      <c r="AF423" s="94"/>
      <c r="AG423" s="89"/>
      <c r="AH423" s="89"/>
      <c r="AI423" s="2"/>
      <c r="AJ423" s="2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</row>
    <row r="424" spans="1:213" s="4" customFormat="1" ht="15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AA424" s="2"/>
      <c r="AB424" s="2"/>
      <c r="AC424" s="94"/>
      <c r="AD424" s="94"/>
      <c r="AE424" s="94"/>
      <c r="AF424" s="94"/>
      <c r="AG424" s="89"/>
      <c r="AH424" s="89"/>
      <c r="AI424" s="2"/>
      <c r="AJ424" s="2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</row>
    <row r="425" spans="1:213" s="4" customFormat="1" ht="15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AA425" s="2"/>
      <c r="AB425" s="2"/>
      <c r="AC425" s="94"/>
      <c r="AD425" s="94"/>
      <c r="AE425" s="94"/>
      <c r="AF425" s="94"/>
      <c r="AG425" s="89"/>
      <c r="AH425" s="89"/>
      <c r="AI425" s="2"/>
      <c r="AJ425" s="2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</row>
    <row r="426" spans="1:213" s="4" customFormat="1" ht="15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AA426" s="2"/>
      <c r="AB426" s="2"/>
      <c r="AC426" s="94"/>
      <c r="AD426" s="94"/>
      <c r="AE426" s="94"/>
      <c r="AF426" s="94"/>
      <c r="AG426" s="89"/>
      <c r="AH426" s="89"/>
      <c r="AI426" s="2"/>
      <c r="AJ426" s="2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</row>
    <row r="427" spans="1:213" s="4" customFormat="1" ht="15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AA427" s="2"/>
      <c r="AB427" s="2"/>
      <c r="AC427" s="94"/>
      <c r="AD427" s="94"/>
      <c r="AE427" s="94"/>
      <c r="AF427" s="94"/>
      <c r="AG427" s="89"/>
      <c r="AH427" s="89"/>
      <c r="AI427" s="2"/>
      <c r="AJ427" s="2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</row>
    <row r="428" spans="1:213" s="4" customFormat="1" ht="15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AA428" s="2"/>
      <c r="AB428" s="2"/>
      <c r="AC428" s="94"/>
      <c r="AD428" s="94"/>
      <c r="AE428" s="94"/>
      <c r="AF428" s="94"/>
      <c r="AG428" s="89"/>
      <c r="AH428" s="89"/>
      <c r="AI428" s="2"/>
      <c r="AJ428" s="2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</row>
    <row r="429" spans="1:213" s="4" customFormat="1" ht="15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AA429" s="2"/>
      <c r="AB429" s="2"/>
      <c r="AC429" s="94"/>
      <c r="AD429" s="94"/>
      <c r="AE429" s="94"/>
      <c r="AF429" s="94"/>
      <c r="AG429" s="89"/>
      <c r="AH429" s="89"/>
      <c r="AI429" s="2"/>
      <c r="AJ429" s="2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</row>
    <row r="430" spans="1:213" s="4" customFormat="1" ht="15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AA430" s="2"/>
      <c r="AB430" s="2"/>
      <c r="AC430" s="94"/>
      <c r="AD430" s="94"/>
      <c r="AE430" s="94"/>
      <c r="AF430" s="94"/>
      <c r="AG430" s="89"/>
      <c r="AH430" s="89"/>
      <c r="AI430" s="2"/>
      <c r="AJ430" s="2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</row>
    <row r="431" spans="1:213" s="4" customFormat="1" ht="15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AA431" s="2"/>
      <c r="AB431" s="2"/>
      <c r="AC431" s="94"/>
      <c r="AD431" s="94"/>
      <c r="AE431" s="94"/>
      <c r="AF431" s="94"/>
      <c r="AG431" s="89"/>
      <c r="AH431" s="89"/>
      <c r="AI431" s="2"/>
      <c r="AJ431" s="2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</row>
    <row r="432" spans="1:213" s="4" customFormat="1" ht="15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AA432" s="2"/>
      <c r="AB432" s="2"/>
      <c r="AC432" s="94"/>
      <c r="AD432" s="94"/>
      <c r="AE432" s="94"/>
      <c r="AF432" s="94"/>
      <c r="AG432" s="89"/>
      <c r="AH432" s="89"/>
      <c r="AI432" s="2"/>
      <c r="AJ432" s="2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</row>
    <row r="433" spans="1:213" s="4" customFormat="1" ht="15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AA433" s="2"/>
      <c r="AB433" s="2"/>
      <c r="AC433" s="94"/>
      <c r="AD433" s="94"/>
      <c r="AE433" s="94"/>
      <c r="AF433" s="94"/>
      <c r="AG433" s="89"/>
      <c r="AH433" s="89"/>
      <c r="AI433" s="2"/>
      <c r="AJ433" s="2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</row>
    <row r="434" spans="1:213" s="4" customFormat="1" ht="15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AA434" s="2"/>
      <c r="AB434" s="2"/>
      <c r="AC434" s="94"/>
      <c r="AD434" s="94"/>
      <c r="AE434" s="94"/>
      <c r="AF434" s="94"/>
      <c r="AG434" s="89"/>
      <c r="AH434" s="89"/>
      <c r="AI434" s="2"/>
      <c r="AJ434" s="2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</row>
    <row r="435" spans="1:213" s="4" customFormat="1" ht="15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AA435" s="2"/>
      <c r="AB435" s="2"/>
      <c r="AC435" s="94"/>
      <c r="AD435" s="94"/>
      <c r="AE435" s="94"/>
      <c r="AF435" s="94"/>
      <c r="AG435" s="89"/>
      <c r="AH435" s="89"/>
      <c r="AI435" s="2"/>
      <c r="AJ435" s="2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</row>
    <row r="436" spans="1:213" s="4" customFormat="1" ht="15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AA436" s="2"/>
      <c r="AB436" s="2"/>
      <c r="AC436" s="94"/>
      <c r="AD436" s="94"/>
      <c r="AE436" s="94"/>
      <c r="AF436" s="94"/>
      <c r="AG436" s="89"/>
      <c r="AH436" s="89"/>
      <c r="AI436" s="2"/>
      <c r="AJ436" s="2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</row>
    <row r="437" spans="1:213" s="4" customFormat="1" ht="15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AA437" s="2"/>
      <c r="AB437" s="2"/>
      <c r="AC437" s="94"/>
      <c r="AD437" s="94"/>
      <c r="AE437" s="94"/>
      <c r="AF437" s="94"/>
      <c r="AG437" s="89"/>
      <c r="AH437" s="89"/>
      <c r="AI437" s="2"/>
      <c r="AJ437" s="2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</row>
    <row r="438" spans="1:213" s="4" customFormat="1" ht="15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AA438" s="2"/>
      <c r="AB438" s="2"/>
      <c r="AC438" s="94"/>
      <c r="AD438" s="94"/>
      <c r="AE438" s="94"/>
      <c r="AF438" s="94"/>
      <c r="AG438" s="89"/>
      <c r="AH438" s="89"/>
      <c r="AI438" s="2"/>
      <c r="AJ438" s="2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</row>
    <row r="439" spans="1:213" s="4" customFormat="1" ht="15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AA439" s="2"/>
      <c r="AB439" s="2"/>
      <c r="AC439" s="94"/>
      <c r="AD439" s="94"/>
      <c r="AE439" s="94"/>
      <c r="AF439" s="94"/>
      <c r="AG439" s="89"/>
      <c r="AH439" s="89"/>
      <c r="AI439" s="2"/>
      <c r="AJ439" s="2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</row>
    <row r="440" spans="1:213" s="4" customFormat="1" ht="15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AA440" s="2"/>
      <c r="AB440" s="2"/>
      <c r="AC440" s="94"/>
      <c r="AD440" s="94"/>
      <c r="AE440" s="94"/>
      <c r="AF440" s="94"/>
      <c r="AG440" s="89"/>
      <c r="AH440" s="89"/>
      <c r="AI440" s="2"/>
      <c r="AJ440" s="2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</row>
    <row r="441" spans="1:213" s="4" customFormat="1" ht="15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AA441" s="2"/>
      <c r="AB441" s="2"/>
      <c r="AC441" s="94"/>
      <c r="AD441" s="94"/>
      <c r="AE441" s="94"/>
      <c r="AF441" s="94"/>
      <c r="AG441" s="89"/>
      <c r="AH441" s="89"/>
      <c r="AI441" s="2"/>
      <c r="AJ441" s="2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</row>
    <row r="442" spans="1:213" s="4" customFormat="1" ht="15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AA442" s="2"/>
      <c r="AB442" s="2"/>
      <c r="AC442" s="94"/>
      <c r="AD442" s="94"/>
      <c r="AE442" s="94"/>
      <c r="AF442" s="94"/>
      <c r="AG442" s="89"/>
      <c r="AH442" s="89"/>
      <c r="AI442" s="2"/>
      <c r="AJ442" s="2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</row>
    <row r="443" spans="1:213" s="4" customFormat="1" ht="15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AA443" s="2"/>
      <c r="AB443" s="2"/>
      <c r="AC443" s="94"/>
      <c r="AD443" s="94"/>
      <c r="AE443" s="94"/>
      <c r="AF443" s="94"/>
      <c r="AG443" s="89"/>
      <c r="AH443" s="89"/>
      <c r="AI443" s="2"/>
      <c r="AJ443" s="2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</row>
    <row r="444" spans="1:213" s="4" customFormat="1" ht="15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AA444" s="2"/>
      <c r="AB444" s="2"/>
      <c r="AC444" s="94"/>
      <c r="AD444" s="94"/>
      <c r="AE444" s="94"/>
      <c r="AF444" s="94"/>
      <c r="AG444" s="89"/>
      <c r="AH444" s="89"/>
      <c r="AI444" s="2"/>
      <c r="AJ444" s="2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</row>
    <row r="445" spans="1:213" s="4" customFormat="1" ht="15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AA445" s="2"/>
      <c r="AB445" s="2"/>
      <c r="AC445" s="94"/>
      <c r="AD445" s="94"/>
      <c r="AE445" s="94"/>
      <c r="AF445" s="94"/>
      <c r="AG445" s="89"/>
      <c r="AH445" s="89"/>
      <c r="AI445" s="2"/>
      <c r="AJ445" s="2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</row>
    <row r="446" spans="1:213" s="4" customFormat="1" ht="15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AA446" s="2"/>
      <c r="AB446" s="2"/>
      <c r="AC446" s="94"/>
      <c r="AD446" s="94"/>
      <c r="AE446" s="94"/>
      <c r="AF446" s="94"/>
      <c r="AG446" s="89"/>
      <c r="AH446" s="89"/>
      <c r="AI446" s="2"/>
      <c r="AJ446" s="2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</row>
    <row r="447" spans="1:213" s="4" customFormat="1" ht="15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AA447" s="2"/>
      <c r="AB447" s="2"/>
      <c r="AC447" s="94"/>
      <c r="AD447" s="94"/>
      <c r="AE447" s="94"/>
      <c r="AF447" s="94"/>
      <c r="AG447" s="89"/>
      <c r="AH447" s="89"/>
      <c r="AI447" s="2"/>
      <c r="AJ447" s="2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</row>
    <row r="448" spans="1:213" s="4" customFormat="1" ht="15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AA448" s="2"/>
      <c r="AB448" s="2"/>
      <c r="AC448" s="94"/>
      <c r="AD448" s="94"/>
      <c r="AE448" s="94"/>
      <c r="AF448" s="94"/>
      <c r="AG448" s="89"/>
      <c r="AH448" s="89"/>
      <c r="AI448" s="2"/>
      <c r="AJ448" s="2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</row>
    <row r="449" spans="1:213" s="4" customFormat="1" ht="15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AA449" s="2"/>
      <c r="AB449" s="2"/>
      <c r="AC449" s="94"/>
      <c r="AD449" s="94"/>
      <c r="AE449" s="94"/>
      <c r="AF449" s="94"/>
      <c r="AG449" s="89"/>
      <c r="AH449" s="89"/>
      <c r="AI449" s="2"/>
      <c r="AJ449" s="2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</row>
    <row r="450" spans="1:213" s="4" customFormat="1" ht="15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AA450" s="2"/>
      <c r="AB450" s="2"/>
      <c r="AC450" s="94"/>
      <c r="AD450" s="94"/>
      <c r="AE450" s="94"/>
      <c r="AF450" s="94"/>
      <c r="AG450" s="89"/>
      <c r="AH450" s="89"/>
      <c r="AI450" s="2"/>
      <c r="AJ450" s="2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</row>
    <row r="451" spans="1:213" s="4" customFormat="1" ht="15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AA451" s="2"/>
      <c r="AB451" s="2"/>
      <c r="AC451" s="94"/>
      <c r="AD451" s="94"/>
      <c r="AE451" s="94"/>
      <c r="AF451" s="94"/>
      <c r="AG451" s="89"/>
      <c r="AH451" s="89"/>
      <c r="AI451" s="2"/>
      <c r="AJ451" s="2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</row>
    <row r="452" spans="1:213" s="4" customFormat="1" ht="15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AA452" s="2"/>
      <c r="AB452" s="2"/>
      <c r="AC452" s="94"/>
      <c r="AD452" s="94"/>
      <c r="AE452" s="94"/>
      <c r="AF452" s="94"/>
      <c r="AG452" s="89"/>
      <c r="AH452" s="89"/>
      <c r="AI452" s="2"/>
      <c r="AJ452" s="2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</row>
    <row r="453" spans="1:213" s="4" customFormat="1" ht="15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AA453" s="2"/>
      <c r="AB453" s="2"/>
      <c r="AC453" s="94"/>
      <c r="AD453" s="94"/>
      <c r="AE453" s="94"/>
      <c r="AF453" s="94"/>
      <c r="AG453" s="89"/>
      <c r="AH453" s="89"/>
      <c r="AI453" s="2"/>
      <c r="AJ453" s="2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</row>
    <row r="454" spans="1:213" s="4" customFormat="1" ht="15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AA454" s="2"/>
      <c r="AB454" s="2"/>
      <c r="AC454" s="94"/>
      <c r="AD454" s="94"/>
      <c r="AE454" s="94"/>
      <c r="AF454" s="94"/>
      <c r="AG454" s="89"/>
      <c r="AH454" s="89"/>
      <c r="AI454" s="2"/>
      <c r="AJ454" s="2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</row>
    <row r="455" spans="1:213" s="4" customFormat="1" ht="15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AA455" s="2"/>
      <c r="AB455" s="2"/>
      <c r="AC455" s="94"/>
      <c r="AD455" s="94"/>
      <c r="AE455" s="94"/>
      <c r="AF455" s="94"/>
      <c r="AG455" s="89"/>
      <c r="AH455" s="89"/>
      <c r="AI455" s="2"/>
      <c r="AJ455" s="2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</row>
    <row r="456" spans="1:213" s="4" customFormat="1" ht="15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AA456" s="2"/>
      <c r="AB456" s="2"/>
      <c r="AC456" s="94"/>
      <c r="AD456" s="94"/>
      <c r="AE456" s="94"/>
      <c r="AF456" s="94"/>
      <c r="AG456" s="89"/>
      <c r="AH456" s="89"/>
      <c r="AI456" s="2"/>
      <c r="AJ456" s="2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</row>
    <row r="457" spans="1:213" s="4" customFormat="1" ht="15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AA457" s="2"/>
      <c r="AB457" s="2"/>
      <c r="AC457" s="94"/>
      <c r="AD457" s="94"/>
      <c r="AE457" s="94"/>
      <c r="AF457" s="94"/>
      <c r="AG457" s="89"/>
      <c r="AH457" s="89"/>
      <c r="AI457" s="2"/>
      <c r="AJ457" s="2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</row>
    <row r="458" spans="1:213" s="4" customFormat="1" ht="15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AA458" s="2"/>
      <c r="AB458" s="2"/>
      <c r="AC458" s="94"/>
      <c r="AD458" s="94"/>
      <c r="AE458" s="94"/>
      <c r="AF458" s="94"/>
      <c r="AG458" s="89"/>
      <c r="AH458" s="89"/>
      <c r="AI458" s="2"/>
      <c r="AJ458" s="2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</row>
    <row r="459" spans="1:213" s="4" customFormat="1" ht="15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AA459" s="2"/>
      <c r="AB459" s="2"/>
      <c r="AC459" s="94"/>
      <c r="AD459" s="94"/>
      <c r="AE459" s="94"/>
      <c r="AF459" s="94"/>
      <c r="AG459" s="89"/>
      <c r="AH459" s="89"/>
      <c r="AI459" s="2"/>
      <c r="AJ459" s="2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</row>
    <row r="460" spans="1:213" s="4" customFormat="1" ht="15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AA460" s="2"/>
      <c r="AB460" s="2"/>
      <c r="AC460" s="94"/>
      <c r="AD460" s="94"/>
      <c r="AE460" s="94"/>
      <c r="AF460" s="94"/>
      <c r="AG460" s="89"/>
      <c r="AH460" s="89"/>
      <c r="AI460" s="2"/>
      <c r="AJ460" s="2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</row>
    <row r="461" spans="1:213" s="4" customFormat="1" ht="15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AA461" s="2"/>
      <c r="AB461" s="2"/>
      <c r="AC461" s="94"/>
      <c r="AD461" s="94"/>
      <c r="AE461" s="94"/>
      <c r="AF461" s="94"/>
      <c r="AG461" s="89"/>
      <c r="AH461" s="89"/>
      <c r="AI461" s="2"/>
      <c r="AJ461" s="2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</row>
    <row r="462" spans="1:213" s="4" customFormat="1" ht="15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AA462" s="2"/>
      <c r="AB462" s="2"/>
      <c r="AC462" s="94"/>
      <c r="AD462" s="94"/>
      <c r="AE462" s="94"/>
      <c r="AF462" s="94"/>
      <c r="AG462" s="89"/>
      <c r="AH462" s="89"/>
      <c r="AI462" s="2"/>
      <c r="AJ462" s="2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</row>
    <row r="463" spans="1:213" s="4" customFormat="1" ht="15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AA463" s="2"/>
      <c r="AB463" s="2"/>
      <c r="AC463" s="94"/>
      <c r="AD463" s="94"/>
      <c r="AE463" s="94"/>
      <c r="AF463" s="94"/>
      <c r="AG463" s="89"/>
      <c r="AH463" s="89"/>
      <c r="AI463" s="2"/>
      <c r="AJ463" s="2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</row>
    <row r="464" spans="1:213" s="4" customFormat="1" ht="15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AA464" s="2"/>
      <c r="AB464" s="2"/>
      <c r="AC464" s="94"/>
      <c r="AD464" s="94"/>
      <c r="AE464" s="94"/>
      <c r="AF464" s="94"/>
      <c r="AG464" s="89"/>
      <c r="AH464" s="89"/>
      <c r="AI464" s="2"/>
      <c r="AJ464" s="2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</row>
    <row r="465" spans="1:213" s="4" customFormat="1" ht="15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AA465" s="2"/>
      <c r="AB465" s="2"/>
      <c r="AC465" s="94"/>
      <c r="AD465" s="94"/>
      <c r="AE465" s="94"/>
      <c r="AF465" s="94"/>
      <c r="AG465" s="89"/>
      <c r="AH465" s="89"/>
      <c r="AI465" s="2"/>
      <c r="AJ465" s="2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</row>
    <row r="466" spans="1:213" s="4" customFormat="1" ht="15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AA466" s="2"/>
      <c r="AB466" s="2"/>
      <c r="AC466" s="94"/>
      <c r="AD466" s="94"/>
      <c r="AE466" s="94"/>
      <c r="AF466" s="94"/>
      <c r="AG466" s="89"/>
      <c r="AH466" s="89"/>
      <c r="AI466" s="2"/>
      <c r="AJ466" s="2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</row>
    <row r="467" spans="1:213" s="4" customFormat="1" ht="15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AA467" s="2"/>
      <c r="AB467" s="2"/>
      <c r="AC467" s="94"/>
      <c r="AD467" s="94"/>
      <c r="AE467" s="94"/>
      <c r="AF467" s="94"/>
      <c r="AG467" s="89"/>
      <c r="AH467" s="89"/>
      <c r="AI467" s="2"/>
      <c r="AJ467" s="2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</row>
    <row r="468" spans="1:213" s="4" customFormat="1" ht="15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AA468" s="2"/>
      <c r="AB468" s="2"/>
      <c r="AC468" s="94"/>
      <c r="AD468" s="94"/>
      <c r="AE468" s="94"/>
      <c r="AF468" s="94"/>
      <c r="AG468" s="89"/>
      <c r="AH468" s="89"/>
      <c r="AI468" s="2"/>
      <c r="AJ468" s="2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</row>
    <row r="469" spans="1:213" s="4" customFormat="1" ht="15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AA469" s="2"/>
      <c r="AB469" s="2"/>
      <c r="AC469" s="94"/>
      <c r="AD469" s="94"/>
      <c r="AE469" s="94"/>
      <c r="AF469" s="94"/>
      <c r="AG469" s="89"/>
      <c r="AH469" s="89"/>
      <c r="AI469" s="2"/>
      <c r="AJ469" s="2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</row>
    <row r="470" spans="1:213" s="4" customFormat="1" ht="15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AA470" s="2"/>
      <c r="AB470" s="2"/>
      <c r="AC470" s="94"/>
      <c r="AD470" s="94"/>
      <c r="AE470" s="94"/>
      <c r="AF470" s="94"/>
      <c r="AG470" s="89"/>
      <c r="AH470" s="89"/>
      <c r="AI470" s="2"/>
      <c r="AJ470" s="2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</row>
    <row r="471" spans="1:213" s="4" customFormat="1" ht="15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AA471" s="2"/>
      <c r="AB471" s="2"/>
      <c r="AC471" s="94"/>
      <c r="AD471" s="94"/>
      <c r="AE471" s="94"/>
      <c r="AF471" s="94"/>
      <c r="AG471" s="89"/>
      <c r="AH471" s="89"/>
      <c r="AI471" s="2"/>
      <c r="AJ471" s="2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</row>
    <row r="472" spans="1:213" s="4" customFormat="1" ht="15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AA472" s="2"/>
      <c r="AB472" s="2"/>
      <c r="AC472" s="94"/>
      <c r="AD472" s="94"/>
      <c r="AE472" s="94"/>
      <c r="AF472" s="94"/>
      <c r="AG472" s="89"/>
      <c r="AH472" s="89"/>
      <c r="AI472" s="2"/>
      <c r="AJ472" s="2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</row>
    <row r="473" spans="1:213" s="4" customFormat="1" ht="15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AA473" s="2"/>
      <c r="AB473" s="2"/>
      <c r="AC473" s="94"/>
      <c r="AD473" s="94"/>
      <c r="AE473" s="94"/>
      <c r="AF473" s="94"/>
      <c r="AG473" s="89"/>
      <c r="AH473" s="89"/>
      <c r="AI473" s="2"/>
      <c r="AJ473" s="2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</row>
    <row r="474" spans="1:213" s="4" customFormat="1" ht="15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AA474" s="2"/>
      <c r="AB474" s="2"/>
      <c r="AC474" s="94"/>
      <c r="AD474" s="94"/>
      <c r="AE474" s="94"/>
      <c r="AF474" s="94"/>
      <c r="AG474" s="89"/>
      <c r="AH474" s="89"/>
      <c r="AI474" s="2"/>
      <c r="AJ474" s="2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</row>
    <row r="475" spans="1:213" s="4" customFormat="1" ht="15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AA475" s="2"/>
      <c r="AB475" s="2"/>
      <c r="AC475" s="94"/>
      <c r="AD475" s="94"/>
      <c r="AE475" s="94"/>
      <c r="AF475" s="94"/>
      <c r="AG475" s="89"/>
      <c r="AH475" s="89"/>
      <c r="AI475" s="2"/>
      <c r="AJ475" s="2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</row>
    <row r="476" spans="1:213" s="4" customFormat="1" ht="15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AA476" s="2"/>
      <c r="AB476" s="2"/>
      <c r="AC476" s="94"/>
      <c r="AD476" s="94"/>
      <c r="AE476" s="94"/>
      <c r="AF476" s="94"/>
      <c r="AG476" s="89"/>
      <c r="AH476" s="89"/>
      <c r="AI476" s="2"/>
      <c r="AJ476" s="2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</row>
    <row r="477" spans="1:213" s="4" customFormat="1" ht="15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AA477" s="2"/>
      <c r="AB477" s="2"/>
      <c r="AC477" s="94"/>
      <c r="AD477" s="94"/>
      <c r="AE477" s="94"/>
      <c r="AF477" s="94"/>
      <c r="AG477" s="89"/>
      <c r="AH477" s="89"/>
      <c r="AI477" s="2"/>
      <c r="AJ477" s="2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</row>
    <row r="478" spans="1:213" s="4" customFormat="1" ht="15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AA478" s="2"/>
      <c r="AB478" s="2"/>
      <c r="AC478" s="94"/>
      <c r="AD478" s="94"/>
      <c r="AE478" s="94"/>
      <c r="AF478" s="94"/>
      <c r="AG478" s="89"/>
      <c r="AH478" s="89"/>
      <c r="AI478" s="2"/>
      <c r="AJ478" s="2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</row>
    <row r="479" spans="1:213" s="4" customFormat="1" ht="15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AA479" s="2"/>
      <c r="AB479" s="2"/>
      <c r="AC479" s="94"/>
      <c r="AD479" s="94"/>
      <c r="AE479" s="94"/>
      <c r="AF479" s="94"/>
      <c r="AG479" s="89"/>
      <c r="AH479" s="89"/>
      <c r="AI479" s="2"/>
      <c r="AJ479" s="2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</row>
    <row r="480" spans="1:213" s="4" customFormat="1" ht="15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AA480" s="2"/>
      <c r="AB480" s="2"/>
      <c r="AC480" s="94"/>
      <c r="AD480" s="94"/>
      <c r="AE480" s="94"/>
      <c r="AF480" s="94"/>
      <c r="AG480" s="89"/>
      <c r="AH480" s="89"/>
      <c r="AI480" s="2"/>
      <c r="AJ480" s="2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</row>
    <row r="481" spans="1:213" s="4" customFormat="1" ht="15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AA481" s="2"/>
      <c r="AB481" s="2"/>
      <c r="AC481" s="94"/>
      <c r="AD481" s="94"/>
      <c r="AE481" s="94"/>
      <c r="AF481" s="94"/>
      <c r="AG481" s="89"/>
      <c r="AH481" s="89"/>
      <c r="AI481" s="2"/>
      <c r="AJ481" s="2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</row>
    <row r="482" spans="1:213" s="4" customFormat="1" ht="15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AA482" s="2"/>
      <c r="AB482" s="2"/>
      <c r="AC482" s="94"/>
      <c r="AD482" s="94"/>
      <c r="AE482" s="94"/>
      <c r="AF482" s="94"/>
      <c r="AG482" s="89"/>
      <c r="AH482" s="89"/>
      <c r="AI482" s="2"/>
      <c r="AJ482" s="2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</row>
    <row r="483" spans="1:213" s="4" customFormat="1" ht="15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AA483" s="2"/>
      <c r="AB483" s="2"/>
      <c r="AC483" s="94"/>
      <c r="AD483" s="94"/>
      <c r="AE483" s="94"/>
      <c r="AF483" s="94"/>
      <c r="AG483" s="89"/>
      <c r="AH483" s="89"/>
      <c r="AI483" s="2"/>
      <c r="AJ483" s="2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</row>
    <row r="484" spans="1:213" s="4" customFormat="1" ht="15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AA484" s="2"/>
      <c r="AB484" s="2"/>
      <c r="AC484" s="94"/>
      <c r="AD484" s="94"/>
      <c r="AE484" s="94"/>
      <c r="AF484" s="94"/>
      <c r="AG484" s="89"/>
      <c r="AH484" s="89"/>
      <c r="AI484" s="2"/>
      <c r="AJ484" s="2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</row>
    <row r="485" spans="1:213" s="4" customFormat="1" ht="15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AA485" s="2"/>
      <c r="AB485" s="2"/>
      <c r="AC485" s="94"/>
      <c r="AD485" s="94"/>
      <c r="AE485" s="94"/>
      <c r="AF485" s="94"/>
      <c r="AG485" s="89"/>
      <c r="AH485" s="89"/>
      <c r="AI485" s="2"/>
      <c r="AJ485" s="2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</row>
    <row r="486" spans="1:213" s="4" customFormat="1" ht="15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AA486" s="2"/>
      <c r="AB486" s="2"/>
      <c r="AC486" s="94"/>
      <c r="AD486" s="94"/>
      <c r="AE486" s="94"/>
      <c r="AF486" s="94"/>
      <c r="AG486" s="89"/>
      <c r="AH486" s="89"/>
      <c r="AI486" s="2"/>
      <c r="AJ486" s="2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</row>
    <row r="487" spans="1:213" s="4" customFormat="1" ht="15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AA487" s="2"/>
      <c r="AB487" s="2"/>
      <c r="AC487" s="94"/>
      <c r="AD487" s="94"/>
      <c r="AE487" s="94"/>
      <c r="AF487" s="94"/>
      <c r="AG487" s="89"/>
      <c r="AH487" s="89"/>
      <c r="AI487" s="2"/>
      <c r="AJ487" s="2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</row>
    <row r="488" spans="1:213" s="4" customFormat="1" ht="15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AA488" s="2"/>
      <c r="AB488" s="2"/>
      <c r="AC488" s="94"/>
      <c r="AD488" s="94"/>
      <c r="AE488" s="94"/>
      <c r="AF488" s="94"/>
      <c r="AG488" s="89"/>
      <c r="AH488" s="89"/>
      <c r="AI488" s="2"/>
      <c r="AJ488" s="2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</row>
    <row r="489" spans="1:213" s="4" customFormat="1" ht="15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AA489" s="2"/>
      <c r="AB489" s="2"/>
      <c r="AC489" s="94"/>
      <c r="AD489" s="94"/>
      <c r="AE489" s="94"/>
      <c r="AF489" s="94"/>
      <c r="AG489" s="89"/>
      <c r="AH489" s="89"/>
      <c r="AI489" s="2"/>
      <c r="AJ489" s="2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</row>
    <row r="490" spans="1:213" s="4" customFormat="1" ht="15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AA490" s="2"/>
      <c r="AB490" s="2"/>
      <c r="AC490" s="94"/>
      <c r="AD490" s="94"/>
      <c r="AE490" s="94"/>
      <c r="AF490" s="94"/>
      <c r="AG490" s="89"/>
      <c r="AH490" s="89"/>
      <c r="AI490" s="2"/>
      <c r="AJ490" s="2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</row>
    <row r="491" spans="1:213" s="4" customFormat="1" ht="15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AA491" s="2"/>
      <c r="AB491" s="2"/>
      <c r="AC491" s="94"/>
      <c r="AD491" s="94"/>
      <c r="AE491" s="94"/>
      <c r="AF491" s="94"/>
      <c r="AG491" s="89"/>
      <c r="AH491" s="89"/>
      <c r="AI491" s="2"/>
      <c r="AJ491" s="2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</row>
    <row r="492" spans="1:213" s="4" customFormat="1" ht="15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AA492" s="2"/>
      <c r="AB492" s="2"/>
      <c r="AC492" s="94"/>
      <c r="AD492" s="94"/>
      <c r="AE492" s="94"/>
      <c r="AF492" s="94"/>
      <c r="AG492" s="89"/>
      <c r="AH492" s="89"/>
      <c r="AI492" s="2"/>
      <c r="AJ492" s="2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</row>
    <row r="493" spans="1:213" s="4" customFormat="1" ht="15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AA493" s="2"/>
      <c r="AB493" s="2"/>
      <c r="AC493" s="94"/>
      <c r="AD493" s="94"/>
      <c r="AE493" s="94"/>
      <c r="AF493" s="94"/>
      <c r="AG493" s="89"/>
      <c r="AH493" s="89"/>
      <c r="AI493" s="2"/>
      <c r="AJ493" s="2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</row>
    <row r="494" spans="1:213" s="4" customFormat="1" ht="15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AA494" s="2"/>
      <c r="AB494" s="2"/>
      <c r="AC494" s="94"/>
      <c r="AD494" s="94"/>
      <c r="AE494" s="94"/>
      <c r="AF494" s="94"/>
      <c r="AG494" s="89"/>
      <c r="AH494" s="89"/>
      <c r="AI494" s="2"/>
      <c r="AJ494" s="2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</row>
    <row r="495" spans="1:213" s="4" customFormat="1" ht="15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AA495" s="2"/>
      <c r="AB495" s="2"/>
      <c r="AC495" s="94"/>
      <c r="AD495" s="94"/>
      <c r="AE495" s="94"/>
      <c r="AF495" s="94"/>
      <c r="AG495" s="89"/>
      <c r="AH495" s="89"/>
      <c r="AI495" s="2"/>
      <c r="AJ495" s="2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</row>
    <row r="496" spans="1:213" s="4" customFormat="1" ht="15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AA496" s="2"/>
      <c r="AB496" s="2"/>
      <c r="AC496" s="94"/>
      <c r="AD496" s="94"/>
      <c r="AE496" s="94"/>
      <c r="AF496" s="94"/>
      <c r="AG496" s="89"/>
      <c r="AH496" s="89"/>
      <c r="AI496" s="2"/>
      <c r="AJ496" s="2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</row>
    <row r="497" spans="1:213" s="4" customFormat="1" ht="15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AA497" s="2"/>
      <c r="AB497" s="2"/>
      <c r="AC497" s="94"/>
      <c r="AD497" s="94"/>
      <c r="AE497" s="94"/>
      <c r="AF497" s="94"/>
      <c r="AG497" s="89"/>
      <c r="AH497" s="89"/>
      <c r="AI497" s="2"/>
      <c r="AJ497" s="2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</row>
    <row r="498" spans="1:213" s="4" customFormat="1" ht="15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AA498" s="2"/>
      <c r="AB498" s="2"/>
      <c r="AC498" s="94"/>
      <c r="AD498" s="94"/>
      <c r="AE498" s="94"/>
      <c r="AF498" s="94"/>
      <c r="AG498" s="89"/>
      <c r="AH498" s="89"/>
      <c r="AI498" s="2"/>
      <c r="AJ498" s="2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</row>
    <row r="499" spans="1:213" s="4" customFormat="1" ht="15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AA499" s="2"/>
      <c r="AB499" s="2"/>
      <c r="AC499" s="94"/>
      <c r="AD499" s="94"/>
      <c r="AE499" s="94"/>
      <c r="AF499" s="94"/>
      <c r="AG499" s="89"/>
      <c r="AH499" s="89"/>
      <c r="AI499" s="2"/>
      <c r="AJ499" s="2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</row>
    <row r="500" spans="1:213" s="4" customFormat="1" ht="15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AA500" s="2"/>
      <c r="AB500" s="2"/>
      <c r="AC500" s="94"/>
      <c r="AD500" s="94"/>
      <c r="AE500" s="94"/>
      <c r="AF500" s="94"/>
      <c r="AG500" s="89"/>
      <c r="AH500" s="89"/>
      <c r="AI500" s="2"/>
      <c r="AJ500" s="2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</row>
    <row r="501" spans="1:213" s="4" customFormat="1" ht="15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AA501" s="2"/>
      <c r="AB501" s="2"/>
      <c r="AC501" s="94"/>
      <c r="AD501" s="94"/>
      <c r="AE501" s="94"/>
      <c r="AF501" s="94"/>
      <c r="AG501" s="89"/>
      <c r="AH501" s="89"/>
      <c r="AI501" s="2"/>
      <c r="AJ501" s="2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</row>
    <row r="502" spans="1:213" s="4" customFormat="1" ht="15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AA502" s="2"/>
      <c r="AB502" s="2"/>
      <c r="AC502" s="94"/>
      <c r="AD502" s="94"/>
      <c r="AE502" s="94"/>
      <c r="AF502" s="94"/>
      <c r="AG502" s="89"/>
      <c r="AH502" s="89"/>
      <c r="AI502" s="2"/>
      <c r="AJ502" s="2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</row>
    <row r="503" spans="1:213" s="4" customFormat="1" ht="15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AA503" s="2"/>
      <c r="AB503" s="2"/>
      <c r="AC503" s="94"/>
      <c r="AD503" s="94"/>
      <c r="AE503" s="94"/>
      <c r="AF503" s="94"/>
      <c r="AG503" s="89"/>
      <c r="AH503" s="89"/>
      <c r="AI503" s="2"/>
      <c r="AJ503" s="2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</row>
    <row r="504" spans="1:213" s="4" customFormat="1" ht="15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AA504" s="2"/>
      <c r="AB504" s="2"/>
      <c r="AC504" s="94"/>
      <c r="AD504" s="94"/>
      <c r="AE504" s="94"/>
      <c r="AF504" s="94"/>
      <c r="AG504" s="89"/>
      <c r="AH504" s="89"/>
      <c r="AI504" s="2"/>
      <c r="AJ504" s="2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</row>
    <row r="505" spans="1:213" s="4" customFormat="1" ht="15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AA505" s="2"/>
      <c r="AB505" s="2"/>
      <c r="AC505" s="94"/>
      <c r="AD505" s="94"/>
      <c r="AE505" s="94"/>
      <c r="AF505" s="94"/>
      <c r="AG505" s="89"/>
      <c r="AH505" s="89"/>
      <c r="AI505" s="2"/>
      <c r="AJ505" s="2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</row>
    <row r="506" spans="1:213" s="4" customFormat="1" ht="15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AA506" s="2"/>
      <c r="AB506" s="2"/>
      <c r="AC506" s="94"/>
      <c r="AD506" s="94"/>
      <c r="AE506" s="94"/>
      <c r="AF506" s="94"/>
      <c r="AG506" s="89"/>
      <c r="AH506" s="89"/>
      <c r="AI506" s="2"/>
      <c r="AJ506" s="2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</row>
    <row r="507" spans="1:213" s="4" customFormat="1" ht="15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AA507" s="2"/>
      <c r="AB507" s="2"/>
      <c r="AC507" s="94"/>
      <c r="AD507" s="94"/>
      <c r="AE507" s="94"/>
      <c r="AF507" s="94"/>
      <c r="AG507" s="89"/>
      <c r="AH507" s="89"/>
      <c r="AI507" s="2"/>
      <c r="AJ507" s="2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</row>
    <row r="508" spans="1:213" s="4" customFormat="1" ht="15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AA508" s="2"/>
      <c r="AB508" s="2"/>
      <c r="AC508" s="94"/>
      <c r="AD508" s="94"/>
      <c r="AE508" s="94"/>
      <c r="AF508" s="94"/>
      <c r="AG508" s="89"/>
      <c r="AH508" s="89"/>
      <c r="AI508" s="2"/>
      <c r="AJ508" s="2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</row>
    <row r="509" spans="1:213" s="4" customFormat="1" ht="15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AA509" s="2"/>
      <c r="AB509" s="2"/>
      <c r="AC509" s="94"/>
      <c r="AD509" s="94"/>
      <c r="AE509" s="94"/>
      <c r="AF509" s="94"/>
      <c r="AG509" s="89"/>
      <c r="AH509" s="89"/>
      <c r="AI509" s="2"/>
      <c r="AJ509" s="2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</row>
    <row r="510" spans="1:213" s="4" customFormat="1" ht="15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AA510" s="2"/>
      <c r="AB510" s="2"/>
      <c r="AC510" s="94"/>
      <c r="AD510" s="94"/>
      <c r="AE510" s="94"/>
      <c r="AF510" s="94"/>
      <c r="AG510" s="89"/>
      <c r="AH510" s="89"/>
      <c r="AI510" s="2"/>
      <c r="AJ510" s="2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</row>
    <row r="511" spans="1:213" s="4" customFormat="1" ht="15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AA511" s="2"/>
      <c r="AB511" s="2"/>
      <c r="AC511" s="94"/>
      <c r="AD511" s="94"/>
      <c r="AE511" s="94"/>
      <c r="AF511" s="94"/>
      <c r="AG511" s="89"/>
      <c r="AH511" s="89"/>
      <c r="AI511" s="2"/>
      <c r="AJ511" s="2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</row>
    <row r="512" spans="1:213" s="4" customFormat="1" ht="15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AA512" s="2"/>
      <c r="AB512" s="2"/>
      <c r="AC512" s="94"/>
      <c r="AD512" s="94"/>
      <c r="AE512" s="94"/>
      <c r="AF512" s="94"/>
      <c r="AG512" s="89"/>
      <c r="AH512" s="89"/>
      <c r="AI512" s="2"/>
      <c r="AJ512" s="2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</row>
    <row r="513" spans="1:213" s="4" customFormat="1" ht="15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AA513" s="2"/>
      <c r="AB513" s="2"/>
      <c r="AC513" s="94"/>
      <c r="AD513" s="94"/>
      <c r="AE513" s="94"/>
      <c r="AF513" s="94"/>
      <c r="AG513" s="89"/>
      <c r="AH513" s="89"/>
      <c r="AI513" s="2"/>
      <c r="AJ513" s="2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</row>
    <row r="514" spans="1:213" s="4" customFormat="1" ht="15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AA514" s="2"/>
      <c r="AB514" s="2"/>
      <c r="AC514" s="94"/>
      <c r="AD514" s="94"/>
      <c r="AE514" s="94"/>
      <c r="AF514" s="94"/>
      <c r="AG514" s="89"/>
      <c r="AH514" s="89"/>
      <c r="AI514" s="2"/>
      <c r="AJ514" s="2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</row>
    <row r="515" spans="1:213" s="4" customFormat="1" ht="15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AA515" s="2"/>
      <c r="AB515" s="2"/>
      <c r="AC515" s="94"/>
      <c r="AD515" s="94"/>
      <c r="AE515" s="94"/>
      <c r="AF515" s="94"/>
      <c r="AG515" s="89"/>
      <c r="AH515" s="89"/>
      <c r="AI515" s="2"/>
      <c r="AJ515" s="2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</row>
    <row r="516" spans="1:213" s="4" customFormat="1" ht="15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AA516" s="2"/>
      <c r="AB516" s="2"/>
      <c r="AC516" s="94"/>
      <c r="AD516" s="94"/>
      <c r="AE516" s="94"/>
      <c r="AF516" s="94"/>
      <c r="AG516" s="89"/>
      <c r="AH516" s="89"/>
      <c r="AI516" s="2"/>
      <c r="AJ516" s="2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</row>
    <row r="517" spans="1:213" s="4" customFormat="1" ht="15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AA517" s="2"/>
      <c r="AB517" s="2"/>
      <c r="AC517" s="94"/>
      <c r="AD517" s="94"/>
      <c r="AE517" s="94"/>
      <c r="AF517" s="94"/>
      <c r="AG517" s="89"/>
      <c r="AH517" s="89"/>
      <c r="AI517" s="2"/>
      <c r="AJ517" s="2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</row>
    <row r="518" spans="1:213" s="4" customFormat="1" ht="15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AA518" s="2"/>
      <c r="AB518" s="2"/>
      <c r="AC518" s="94"/>
      <c r="AD518" s="94"/>
      <c r="AE518" s="94"/>
      <c r="AF518" s="94"/>
      <c r="AG518" s="89"/>
      <c r="AH518" s="89"/>
      <c r="AI518" s="2"/>
      <c r="AJ518" s="2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</row>
    <row r="519" spans="1:213" s="4" customFormat="1" ht="15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AA519" s="2"/>
      <c r="AB519" s="2"/>
      <c r="AC519" s="94"/>
      <c r="AD519" s="94"/>
      <c r="AE519" s="94"/>
      <c r="AF519" s="94"/>
      <c r="AG519" s="89"/>
      <c r="AH519" s="89"/>
      <c r="AI519" s="2"/>
      <c r="AJ519" s="2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</row>
    <row r="520" spans="1:213" s="4" customFormat="1" ht="15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AA520" s="2"/>
      <c r="AB520" s="2"/>
      <c r="AC520" s="94"/>
      <c r="AD520" s="94"/>
      <c r="AE520" s="94"/>
      <c r="AF520" s="94"/>
      <c r="AG520" s="89"/>
      <c r="AH520" s="89"/>
      <c r="AI520" s="2"/>
      <c r="AJ520" s="2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</row>
    <row r="521" spans="1:213" s="4" customFormat="1" ht="15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AA521" s="2"/>
      <c r="AB521" s="2"/>
      <c r="AC521" s="94"/>
      <c r="AD521" s="94"/>
      <c r="AE521" s="94"/>
      <c r="AF521" s="94"/>
      <c r="AG521" s="89"/>
      <c r="AH521" s="89"/>
      <c r="AI521" s="2"/>
      <c r="AJ521" s="2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</row>
    <row r="522" spans="1:213" s="4" customFormat="1" ht="15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AA522" s="2"/>
      <c r="AB522" s="2"/>
      <c r="AC522" s="94"/>
      <c r="AD522" s="94"/>
      <c r="AE522" s="94"/>
      <c r="AF522" s="94"/>
      <c r="AG522" s="89"/>
      <c r="AH522" s="89"/>
      <c r="AI522" s="2"/>
      <c r="AJ522" s="2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</row>
    <row r="523" spans="1:213" s="4" customFormat="1" ht="15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AA523" s="2"/>
      <c r="AB523" s="2"/>
      <c r="AC523" s="94"/>
      <c r="AD523" s="94"/>
      <c r="AE523" s="94"/>
      <c r="AF523" s="94"/>
      <c r="AG523" s="89"/>
      <c r="AH523" s="89"/>
      <c r="AI523" s="2"/>
      <c r="AJ523" s="2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</row>
    <row r="524" spans="1:213" s="4" customFormat="1" ht="15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AA524" s="2"/>
      <c r="AB524" s="2"/>
      <c r="AC524" s="94"/>
      <c r="AD524" s="94"/>
      <c r="AE524" s="94"/>
      <c r="AF524" s="94"/>
      <c r="AG524" s="89"/>
      <c r="AH524" s="89"/>
      <c r="AI524" s="2"/>
      <c r="AJ524" s="2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</row>
    <row r="525" spans="1:213" s="4" customFormat="1" ht="15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AA525" s="2"/>
      <c r="AB525" s="2"/>
      <c r="AC525" s="94"/>
      <c r="AD525" s="94"/>
      <c r="AE525" s="94"/>
      <c r="AF525" s="94"/>
      <c r="AG525" s="89"/>
      <c r="AH525" s="89"/>
      <c r="AI525" s="2"/>
      <c r="AJ525" s="2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</row>
    <row r="526" spans="1:213" s="4" customFormat="1" ht="15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AA526" s="2"/>
      <c r="AB526" s="2"/>
      <c r="AC526" s="94"/>
      <c r="AD526" s="94"/>
      <c r="AE526" s="94"/>
      <c r="AF526" s="94"/>
      <c r="AG526" s="89"/>
      <c r="AH526" s="89"/>
      <c r="AI526" s="2"/>
      <c r="AJ526" s="2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</row>
    <row r="527" spans="1:213" s="4" customFormat="1" ht="15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AA527" s="2"/>
      <c r="AB527" s="2"/>
      <c r="AC527" s="94"/>
      <c r="AD527" s="94"/>
      <c r="AE527" s="94"/>
      <c r="AF527" s="94"/>
      <c r="AG527" s="89"/>
      <c r="AH527" s="89"/>
      <c r="AI527" s="2"/>
      <c r="AJ527" s="2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</row>
    <row r="528" spans="1:213" s="4" customFormat="1" ht="15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AA528" s="2"/>
      <c r="AB528" s="2"/>
      <c r="AC528" s="94"/>
      <c r="AD528" s="94"/>
      <c r="AE528" s="94"/>
      <c r="AF528" s="94"/>
      <c r="AG528" s="89"/>
      <c r="AH528" s="89"/>
      <c r="AI528" s="2"/>
      <c r="AJ528" s="2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</row>
    <row r="529" spans="1:213" s="4" customFormat="1" ht="15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AA529" s="2"/>
      <c r="AB529" s="2"/>
      <c r="AC529" s="94"/>
      <c r="AD529" s="94"/>
      <c r="AE529" s="94"/>
      <c r="AF529" s="94"/>
      <c r="AG529" s="89"/>
      <c r="AH529" s="89"/>
      <c r="AI529" s="2"/>
      <c r="AJ529" s="2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</row>
    <row r="530" spans="1:213" s="4" customFormat="1" ht="15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AA530" s="2"/>
      <c r="AB530" s="2"/>
      <c r="AC530" s="94"/>
      <c r="AD530" s="94"/>
      <c r="AE530" s="94"/>
      <c r="AF530" s="94"/>
      <c r="AG530" s="89"/>
      <c r="AH530" s="89"/>
      <c r="AI530" s="2"/>
      <c r="AJ530" s="2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</row>
    <row r="531" spans="1:213" s="4" customFormat="1" ht="15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AA531" s="2"/>
      <c r="AB531" s="2"/>
      <c r="AC531" s="94"/>
      <c r="AD531" s="94"/>
      <c r="AE531" s="94"/>
      <c r="AF531" s="94"/>
      <c r="AG531" s="89"/>
      <c r="AH531" s="89"/>
      <c r="AI531" s="2"/>
      <c r="AJ531" s="2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</row>
    <row r="532" spans="1:213" s="4" customFormat="1" ht="15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AA532" s="2"/>
      <c r="AB532" s="2"/>
      <c r="AC532" s="94"/>
      <c r="AD532" s="94"/>
      <c r="AE532" s="94"/>
      <c r="AF532" s="94"/>
      <c r="AG532" s="89"/>
      <c r="AH532" s="89"/>
      <c r="AI532" s="2"/>
      <c r="AJ532" s="2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</row>
    <row r="533" spans="1:213" s="4" customFormat="1" ht="15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AA533" s="2"/>
      <c r="AB533" s="2"/>
      <c r="AC533" s="94"/>
      <c r="AD533" s="94"/>
      <c r="AE533" s="94"/>
      <c r="AF533" s="94"/>
      <c r="AG533" s="89"/>
      <c r="AH533" s="89"/>
      <c r="AI533" s="2"/>
      <c r="AJ533" s="2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</row>
    <row r="534" spans="1:213" s="4" customFormat="1" ht="15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AA534" s="2"/>
      <c r="AB534" s="2"/>
      <c r="AC534" s="94"/>
      <c r="AD534" s="94"/>
      <c r="AE534" s="94"/>
      <c r="AF534" s="94"/>
      <c r="AG534" s="89"/>
      <c r="AH534" s="89"/>
      <c r="AI534" s="2"/>
      <c r="AJ534" s="2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</row>
    <row r="535" spans="1:213" s="4" customFormat="1" ht="15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AA535" s="2"/>
      <c r="AB535" s="2"/>
      <c r="AC535" s="94"/>
      <c r="AD535" s="94"/>
      <c r="AE535" s="94"/>
      <c r="AF535" s="94"/>
      <c r="AG535" s="89"/>
      <c r="AH535" s="89"/>
      <c r="AI535" s="2"/>
      <c r="AJ535" s="2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</row>
    <row r="536" spans="1:213" s="4" customFormat="1" ht="15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AA536" s="2"/>
      <c r="AB536" s="2"/>
      <c r="AC536" s="94"/>
      <c r="AD536" s="94"/>
      <c r="AE536" s="94"/>
      <c r="AF536" s="94"/>
      <c r="AG536" s="89"/>
      <c r="AH536" s="89"/>
      <c r="AI536" s="2"/>
      <c r="AJ536" s="2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</row>
    <row r="537" spans="1:213" s="4" customFormat="1" ht="15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AA537" s="2"/>
      <c r="AB537" s="2"/>
      <c r="AC537" s="94"/>
      <c r="AD537" s="94"/>
      <c r="AE537" s="94"/>
      <c r="AF537" s="94"/>
      <c r="AG537" s="89"/>
      <c r="AH537" s="89"/>
      <c r="AI537" s="2"/>
      <c r="AJ537" s="2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</row>
    <row r="538" spans="1:213" s="4" customFormat="1" ht="15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AA538" s="2"/>
      <c r="AB538" s="2"/>
      <c r="AC538" s="94"/>
      <c r="AD538" s="94"/>
      <c r="AE538" s="94"/>
      <c r="AF538" s="94"/>
      <c r="AG538" s="89"/>
      <c r="AH538" s="89"/>
      <c r="AI538" s="2"/>
      <c r="AJ538" s="2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</row>
    <row r="539" spans="1:213" s="4" customFormat="1" ht="15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AA539" s="2"/>
      <c r="AB539" s="2"/>
      <c r="AC539" s="94"/>
      <c r="AD539" s="94"/>
      <c r="AE539" s="94"/>
      <c r="AF539" s="94"/>
      <c r="AG539" s="89"/>
      <c r="AH539" s="89"/>
      <c r="AI539" s="2"/>
      <c r="AJ539" s="2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</row>
    <row r="540" spans="1:213" s="4" customFormat="1" ht="15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AA540" s="2"/>
      <c r="AB540" s="2"/>
      <c r="AC540" s="94"/>
      <c r="AD540" s="94"/>
      <c r="AE540" s="94"/>
      <c r="AF540" s="94"/>
      <c r="AG540" s="89"/>
      <c r="AH540" s="89"/>
      <c r="AI540" s="2"/>
      <c r="AJ540" s="2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</row>
    <row r="541" spans="1:213" s="4" customFormat="1" ht="15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AA541" s="2"/>
      <c r="AB541" s="2"/>
      <c r="AC541" s="94"/>
      <c r="AD541" s="94"/>
      <c r="AE541" s="94"/>
      <c r="AF541" s="94"/>
      <c r="AG541" s="89"/>
      <c r="AH541" s="89"/>
      <c r="AI541" s="2"/>
      <c r="AJ541" s="2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</row>
    <row r="542" spans="1:213" s="4" customFormat="1" ht="15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AA542" s="2"/>
      <c r="AB542" s="2"/>
      <c r="AC542" s="94"/>
      <c r="AD542" s="94"/>
      <c r="AE542" s="94"/>
      <c r="AF542" s="94"/>
      <c r="AG542" s="89"/>
      <c r="AH542" s="89"/>
      <c r="AI542" s="2"/>
      <c r="AJ542" s="2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</row>
    <row r="543" spans="1:213" s="4" customFormat="1" ht="15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AA543" s="2"/>
      <c r="AB543" s="2"/>
      <c r="AC543" s="94"/>
      <c r="AD543" s="94"/>
      <c r="AE543" s="94"/>
      <c r="AF543" s="94"/>
      <c r="AG543" s="89"/>
      <c r="AH543" s="89"/>
      <c r="AI543" s="2"/>
      <c r="AJ543" s="2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</row>
    <row r="544" spans="1:213" s="4" customFormat="1" ht="15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AA544" s="2"/>
      <c r="AB544" s="2"/>
      <c r="AC544" s="94"/>
      <c r="AD544" s="94"/>
      <c r="AE544" s="94"/>
      <c r="AF544" s="94"/>
      <c r="AG544" s="89"/>
      <c r="AH544" s="89"/>
      <c r="AI544" s="2"/>
      <c r="AJ544" s="2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</row>
    <row r="545" spans="1:213" s="4" customFormat="1" ht="15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AA545" s="2"/>
      <c r="AB545" s="2"/>
      <c r="AC545" s="94"/>
      <c r="AD545" s="94"/>
      <c r="AE545" s="94"/>
      <c r="AF545" s="94"/>
      <c r="AG545" s="89"/>
      <c r="AH545" s="89"/>
      <c r="AI545" s="2"/>
      <c r="AJ545" s="2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</row>
    <row r="546" spans="1:213" s="4" customFormat="1" ht="15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AA546" s="2"/>
      <c r="AB546" s="2"/>
      <c r="AC546" s="94"/>
      <c r="AD546" s="94"/>
      <c r="AE546" s="94"/>
      <c r="AF546" s="94"/>
      <c r="AG546" s="89"/>
      <c r="AH546" s="89"/>
      <c r="AI546" s="2"/>
      <c r="AJ546" s="2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</row>
    <row r="547" spans="1:213" s="4" customFormat="1" ht="15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AA547" s="2"/>
      <c r="AB547" s="2"/>
      <c r="AC547" s="94"/>
      <c r="AD547" s="94"/>
      <c r="AE547" s="94"/>
      <c r="AF547" s="94"/>
      <c r="AG547" s="89"/>
      <c r="AH547" s="89"/>
      <c r="AI547" s="2"/>
      <c r="AJ547" s="2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</row>
    <row r="548" spans="1:213" s="4" customFormat="1" ht="15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AA548" s="2"/>
      <c r="AB548" s="2"/>
      <c r="AC548" s="94"/>
      <c r="AD548" s="94"/>
      <c r="AE548" s="94"/>
      <c r="AF548" s="94"/>
      <c r="AG548" s="89"/>
      <c r="AH548" s="89"/>
      <c r="AI548" s="2"/>
      <c r="AJ548" s="2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</row>
    <row r="549" spans="1:213" s="4" customFormat="1" ht="15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AA549" s="2"/>
      <c r="AB549" s="2"/>
      <c r="AC549" s="94"/>
      <c r="AD549" s="94"/>
      <c r="AE549" s="94"/>
      <c r="AF549" s="94"/>
      <c r="AG549" s="89"/>
      <c r="AH549" s="89"/>
      <c r="AI549" s="2"/>
      <c r="AJ549" s="2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</row>
    <row r="550" spans="1:213" s="4" customFormat="1" ht="15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AA550" s="2"/>
      <c r="AB550" s="2"/>
      <c r="AC550" s="94"/>
      <c r="AD550" s="94"/>
      <c r="AE550" s="94"/>
      <c r="AF550" s="94"/>
      <c r="AG550" s="89"/>
      <c r="AH550" s="89"/>
      <c r="AI550" s="2"/>
      <c r="AJ550" s="2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</row>
    <row r="551" spans="1:213" s="4" customFormat="1" ht="15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AA551" s="2"/>
      <c r="AB551" s="2"/>
      <c r="AC551" s="94"/>
      <c r="AD551" s="94"/>
      <c r="AE551" s="94"/>
      <c r="AF551" s="94"/>
      <c r="AG551" s="89"/>
      <c r="AH551" s="89"/>
      <c r="AI551" s="2"/>
      <c r="AJ551" s="2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</row>
    <row r="552" spans="1:213" s="4" customFormat="1" ht="15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AA552" s="2"/>
      <c r="AB552" s="2"/>
      <c r="AC552" s="94"/>
      <c r="AD552" s="94"/>
      <c r="AE552" s="94"/>
      <c r="AF552" s="94"/>
      <c r="AG552" s="89"/>
      <c r="AH552" s="89"/>
      <c r="AI552" s="2"/>
      <c r="AJ552" s="2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</row>
    <row r="553" spans="1:213" s="4" customFormat="1" ht="15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AA553" s="2"/>
      <c r="AB553" s="2"/>
      <c r="AC553" s="94"/>
      <c r="AD553" s="94"/>
      <c r="AE553" s="94"/>
      <c r="AF553" s="94"/>
      <c r="AG553" s="89"/>
      <c r="AH553" s="89"/>
      <c r="AI553" s="2"/>
      <c r="AJ553" s="2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</row>
    <row r="554" spans="1:213" s="4" customFormat="1" ht="15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AA554" s="2"/>
      <c r="AB554" s="2"/>
      <c r="AC554" s="94"/>
      <c r="AD554" s="94"/>
      <c r="AE554" s="94"/>
      <c r="AF554" s="94"/>
      <c r="AG554" s="89"/>
      <c r="AH554" s="89"/>
      <c r="AI554" s="2"/>
      <c r="AJ554" s="2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</row>
    <row r="555" spans="1:213" s="4" customFormat="1" ht="15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AA555" s="2"/>
      <c r="AB555" s="2"/>
      <c r="AC555" s="94"/>
      <c r="AD555" s="94"/>
      <c r="AE555" s="94"/>
      <c r="AF555" s="94"/>
      <c r="AG555" s="89"/>
      <c r="AH555" s="89"/>
      <c r="AI555" s="2"/>
      <c r="AJ555" s="2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</row>
    <row r="556" spans="1:213" s="4" customFormat="1" ht="15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AA556" s="2"/>
      <c r="AB556" s="2"/>
      <c r="AC556" s="94"/>
      <c r="AD556" s="94"/>
      <c r="AE556" s="94"/>
      <c r="AF556" s="94"/>
      <c r="AG556" s="89"/>
      <c r="AH556" s="89"/>
      <c r="AI556" s="2"/>
      <c r="AJ556" s="2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</row>
    <row r="557" spans="1:213" s="4" customFormat="1" ht="15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AA557" s="2"/>
      <c r="AB557" s="2"/>
      <c r="AC557" s="94"/>
      <c r="AD557" s="94"/>
      <c r="AE557" s="94"/>
      <c r="AF557" s="94"/>
      <c r="AG557" s="89"/>
      <c r="AH557" s="89"/>
      <c r="AI557" s="2"/>
      <c r="AJ557" s="2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</row>
    <row r="558" spans="1:213" s="4" customFormat="1" ht="15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AA558" s="2"/>
      <c r="AB558" s="2"/>
      <c r="AC558" s="94"/>
      <c r="AD558" s="94"/>
      <c r="AE558" s="94"/>
      <c r="AF558" s="94"/>
      <c r="AG558" s="89"/>
      <c r="AH558" s="89"/>
      <c r="AI558" s="2"/>
      <c r="AJ558" s="2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</row>
    <row r="559" spans="1:213" s="4" customFormat="1" ht="15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AA559" s="2"/>
      <c r="AB559" s="2"/>
      <c r="AC559" s="94"/>
      <c r="AD559" s="94"/>
      <c r="AE559" s="94"/>
      <c r="AF559" s="94"/>
      <c r="AG559" s="89"/>
      <c r="AH559" s="89"/>
      <c r="AI559" s="2"/>
      <c r="AJ559" s="2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</row>
    <row r="560" spans="1:213" s="4" customFormat="1" ht="15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AA560" s="2"/>
      <c r="AB560" s="2"/>
      <c r="AC560" s="94"/>
      <c r="AD560" s="94"/>
      <c r="AE560" s="94"/>
      <c r="AF560" s="94"/>
      <c r="AG560" s="89"/>
      <c r="AH560" s="89"/>
      <c r="AI560" s="2"/>
      <c r="AJ560" s="2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</row>
    <row r="561" spans="1:213" s="4" customFormat="1" ht="15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AA561" s="2"/>
      <c r="AB561" s="2"/>
      <c r="AC561" s="94"/>
      <c r="AD561" s="94"/>
      <c r="AE561" s="94"/>
      <c r="AF561" s="94"/>
      <c r="AG561" s="89"/>
      <c r="AH561" s="89"/>
      <c r="AI561" s="2"/>
      <c r="AJ561" s="2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</row>
    <row r="562" spans="1:213" s="4" customFormat="1" ht="15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AA562" s="2"/>
      <c r="AB562" s="2"/>
      <c r="AC562" s="94"/>
      <c r="AD562" s="94"/>
      <c r="AE562" s="94"/>
      <c r="AF562" s="94"/>
      <c r="AG562" s="89"/>
      <c r="AH562" s="89"/>
      <c r="AI562" s="2"/>
      <c r="AJ562" s="2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</row>
    <row r="563" spans="1:213" s="4" customFormat="1" ht="15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AA563" s="2"/>
      <c r="AB563" s="2"/>
      <c r="AC563" s="94"/>
      <c r="AD563" s="94"/>
      <c r="AE563" s="94"/>
      <c r="AF563" s="94"/>
      <c r="AG563" s="89"/>
      <c r="AH563" s="89"/>
      <c r="AI563" s="2"/>
      <c r="AJ563" s="2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</row>
    <row r="564" spans="1:213" s="4" customFormat="1" ht="15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AA564" s="2"/>
      <c r="AB564" s="2"/>
      <c r="AC564" s="94"/>
      <c r="AD564" s="94"/>
      <c r="AE564" s="94"/>
      <c r="AF564" s="94"/>
      <c r="AG564" s="89"/>
      <c r="AH564" s="89"/>
      <c r="AI564" s="2"/>
      <c r="AJ564" s="2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</row>
    <row r="565" spans="1:213" s="4" customFormat="1" ht="15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AA565" s="2"/>
      <c r="AB565" s="2"/>
      <c r="AC565" s="94"/>
      <c r="AD565" s="94"/>
      <c r="AE565" s="94"/>
      <c r="AF565" s="94"/>
      <c r="AG565" s="89"/>
      <c r="AH565" s="89"/>
      <c r="AI565" s="2"/>
      <c r="AJ565" s="2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</row>
    <row r="566" spans="1:213" s="4" customFormat="1" ht="15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AA566" s="2"/>
      <c r="AB566" s="2"/>
      <c r="AC566" s="94"/>
      <c r="AD566" s="94"/>
      <c r="AE566" s="94"/>
      <c r="AF566" s="94"/>
      <c r="AG566" s="89"/>
      <c r="AH566" s="89"/>
      <c r="AI566" s="2"/>
      <c r="AJ566" s="2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</row>
    <row r="567" spans="1:213" s="4" customFormat="1" ht="15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AA567" s="2"/>
      <c r="AB567" s="2"/>
      <c r="AC567" s="94"/>
      <c r="AD567" s="94"/>
      <c r="AE567" s="94"/>
      <c r="AF567" s="94"/>
      <c r="AG567" s="89"/>
      <c r="AH567" s="89"/>
      <c r="AI567" s="2"/>
      <c r="AJ567" s="2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</row>
    <row r="568" spans="1:213" s="4" customFormat="1" ht="15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AA568" s="2"/>
      <c r="AB568" s="2"/>
      <c r="AC568" s="94"/>
      <c r="AD568" s="94"/>
      <c r="AE568" s="94"/>
      <c r="AF568" s="94"/>
      <c r="AG568" s="89"/>
      <c r="AH568" s="89"/>
      <c r="AI568" s="2"/>
      <c r="AJ568" s="2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</row>
    <row r="569" spans="1:213" s="4" customFormat="1" ht="15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AA569" s="2"/>
      <c r="AB569" s="2"/>
      <c r="AC569" s="94"/>
      <c r="AD569" s="94"/>
      <c r="AE569" s="94"/>
      <c r="AF569" s="94"/>
      <c r="AG569" s="89"/>
      <c r="AH569" s="89"/>
      <c r="AI569" s="2"/>
      <c r="AJ569" s="2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</row>
    <row r="570" spans="1:213" s="4" customFormat="1" ht="15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AA570" s="2"/>
      <c r="AB570" s="2"/>
      <c r="AC570" s="94"/>
      <c r="AD570" s="94"/>
      <c r="AE570" s="94"/>
      <c r="AF570" s="94"/>
      <c r="AG570" s="89"/>
      <c r="AH570" s="89"/>
      <c r="AI570" s="2"/>
      <c r="AJ570" s="2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</row>
    <row r="571" spans="1:213" s="4" customFormat="1" ht="15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AA571" s="2"/>
      <c r="AB571" s="2"/>
      <c r="AC571" s="94"/>
      <c r="AD571" s="94"/>
      <c r="AE571" s="94"/>
      <c r="AF571" s="94"/>
      <c r="AG571" s="89"/>
      <c r="AH571" s="89"/>
      <c r="AI571" s="2"/>
      <c r="AJ571" s="2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</row>
    <row r="572" spans="1:213" s="4" customFormat="1" ht="15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AA572" s="2"/>
      <c r="AB572" s="2"/>
      <c r="AC572" s="94"/>
      <c r="AD572" s="94"/>
      <c r="AE572" s="94"/>
      <c r="AF572" s="94"/>
      <c r="AG572" s="89"/>
      <c r="AH572" s="89"/>
      <c r="AI572" s="2"/>
      <c r="AJ572" s="2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</row>
    <row r="573" spans="1:213" s="4" customFormat="1" ht="15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AA573" s="2"/>
      <c r="AB573" s="2"/>
      <c r="AC573" s="94"/>
      <c r="AD573" s="94"/>
      <c r="AE573" s="94"/>
      <c r="AF573" s="94"/>
      <c r="AG573" s="89"/>
      <c r="AH573" s="89"/>
      <c r="AI573" s="2"/>
      <c r="AJ573" s="2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</row>
    <row r="574" spans="1:213" s="4" customFormat="1" ht="15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AA574" s="2"/>
      <c r="AB574" s="2"/>
      <c r="AC574" s="94"/>
      <c r="AD574" s="94"/>
      <c r="AE574" s="94"/>
      <c r="AF574" s="94"/>
      <c r="AG574" s="89"/>
      <c r="AH574" s="89"/>
      <c r="AI574" s="2"/>
      <c r="AJ574" s="2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</row>
    <row r="575" spans="1:213" s="4" customFormat="1" ht="15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AA575" s="2"/>
      <c r="AB575" s="2"/>
      <c r="AC575" s="94"/>
      <c r="AD575" s="94"/>
      <c r="AE575" s="94"/>
      <c r="AF575" s="94"/>
      <c r="AG575" s="89"/>
      <c r="AH575" s="89"/>
      <c r="AI575" s="2"/>
      <c r="AJ575" s="2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</row>
    <row r="576" spans="1:213" s="4" customFormat="1" ht="15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AA576" s="2"/>
      <c r="AB576" s="2"/>
      <c r="AC576" s="94"/>
      <c r="AD576" s="94"/>
      <c r="AE576" s="94"/>
      <c r="AF576" s="94"/>
      <c r="AG576" s="89"/>
      <c r="AH576" s="89"/>
      <c r="AI576" s="2"/>
      <c r="AJ576" s="2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</row>
    <row r="577" spans="1:213" s="4" customFormat="1" ht="15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AA577" s="2"/>
      <c r="AB577" s="2"/>
      <c r="AC577" s="94"/>
      <c r="AD577" s="94"/>
      <c r="AE577" s="94"/>
      <c r="AF577" s="94"/>
      <c r="AG577" s="89"/>
      <c r="AH577" s="89"/>
      <c r="AI577" s="2"/>
      <c r="AJ577" s="2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</row>
    <row r="578" spans="1:213" s="4" customFormat="1" ht="15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AA578" s="2"/>
      <c r="AB578" s="2"/>
      <c r="AC578" s="94"/>
      <c r="AD578" s="94"/>
      <c r="AE578" s="94"/>
      <c r="AF578" s="94"/>
      <c r="AG578" s="89"/>
      <c r="AH578" s="89"/>
      <c r="AI578" s="2"/>
      <c r="AJ578" s="2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</row>
    <row r="579" spans="1:213" s="4" customFormat="1" ht="15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AA579" s="2"/>
      <c r="AB579" s="2"/>
      <c r="AC579" s="94"/>
      <c r="AD579" s="94"/>
      <c r="AE579" s="94"/>
      <c r="AF579" s="94"/>
      <c r="AG579" s="89"/>
      <c r="AH579" s="89"/>
      <c r="AI579" s="2"/>
      <c r="AJ579" s="2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</row>
    <row r="580" spans="1:213" s="4" customFormat="1" ht="15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AA580" s="2"/>
      <c r="AB580" s="2"/>
      <c r="AC580" s="94"/>
      <c r="AD580" s="94"/>
      <c r="AE580" s="94"/>
      <c r="AF580" s="94"/>
      <c r="AG580" s="89"/>
      <c r="AH580" s="89"/>
      <c r="AI580" s="2"/>
      <c r="AJ580" s="2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</row>
    <row r="581" spans="1:213" s="4" customFormat="1" ht="15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AA581" s="2"/>
      <c r="AB581" s="2"/>
      <c r="AC581" s="94"/>
      <c r="AD581" s="94"/>
      <c r="AE581" s="94"/>
      <c r="AF581" s="94"/>
      <c r="AG581" s="89"/>
      <c r="AH581" s="89"/>
      <c r="AI581" s="2"/>
      <c r="AJ581" s="2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</row>
    <row r="582" spans="1:213" s="4" customFormat="1" ht="15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AA582" s="2"/>
      <c r="AB582" s="2"/>
      <c r="AC582" s="94"/>
      <c r="AD582" s="94"/>
      <c r="AE582" s="94"/>
      <c r="AF582" s="94"/>
      <c r="AG582" s="89"/>
      <c r="AH582" s="89"/>
      <c r="AI582" s="2"/>
      <c r="AJ582" s="2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</row>
    <row r="583" spans="1:213" s="4" customFormat="1" ht="15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AA583" s="2"/>
      <c r="AB583" s="2"/>
      <c r="AC583" s="94"/>
      <c r="AD583" s="94"/>
      <c r="AE583" s="94"/>
      <c r="AF583" s="94"/>
      <c r="AG583" s="89"/>
      <c r="AH583" s="89"/>
      <c r="AI583" s="2"/>
      <c r="AJ583" s="2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</row>
    <row r="584" spans="1:213" s="4" customFormat="1" ht="15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AA584" s="2"/>
      <c r="AB584" s="2"/>
      <c r="AC584" s="94"/>
      <c r="AD584" s="94"/>
      <c r="AE584" s="94"/>
      <c r="AF584" s="94"/>
      <c r="AG584" s="89"/>
      <c r="AH584" s="89"/>
      <c r="AI584" s="2"/>
      <c r="AJ584" s="2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</row>
    <row r="585" spans="1:213" s="4" customFormat="1" ht="15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AA585" s="2"/>
      <c r="AB585" s="2"/>
      <c r="AC585" s="94"/>
      <c r="AD585" s="94"/>
      <c r="AE585" s="94"/>
      <c r="AF585" s="94"/>
      <c r="AG585" s="89"/>
      <c r="AH585" s="89"/>
      <c r="AI585" s="2"/>
      <c r="AJ585" s="2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</row>
    <row r="586" spans="1:213" s="4" customFormat="1" ht="15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AA586" s="2"/>
      <c r="AB586" s="2"/>
      <c r="AC586" s="94"/>
      <c r="AD586" s="94"/>
      <c r="AE586" s="94"/>
      <c r="AF586" s="94"/>
      <c r="AG586" s="89"/>
      <c r="AH586" s="89"/>
      <c r="AI586" s="2"/>
      <c r="AJ586" s="2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</row>
    <row r="587" spans="1:213" s="4" customFormat="1" ht="15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AA587" s="2"/>
      <c r="AB587" s="2"/>
      <c r="AC587" s="94"/>
      <c r="AD587" s="94"/>
      <c r="AE587" s="94"/>
      <c r="AF587" s="94"/>
      <c r="AG587" s="89"/>
      <c r="AH587" s="89"/>
      <c r="AI587" s="2"/>
      <c r="AJ587" s="2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</row>
    <row r="588" spans="1:213" s="4" customFormat="1" ht="15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AA588" s="2"/>
      <c r="AB588" s="2"/>
      <c r="AC588" s="94"/>
      <c r="AD588" s="94"/>
      <c r="AE588" s="94"/>
      <c r="AF588" s="94"/>
      <c r="AG588" s="89"/>
      <c r="AH588" s="89"/>
      <c r="AI588" s="2"/>
      <c r="AJ588" s="2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</row>
    <row r="589" spans="1:213" s="4" customFormat="1" ht="15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AA589" s="2"/>
      <c r="AB589" s="2"/>
      <c r="AC589" s="94"/>
      <c r="AD589" s="94"/>
      <c r="AE589" s="94"/>
      <c r="AF589" s="94"/>
      <c r="AG589" s="89"/>
      <c r="AH589" s="89"/>
      <c r="AI589" s="2"/>
      <c r="AJ589" s="2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</row>
    <row r="590" spans="1:213" s="4" customFormat="1" ht="15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AA590" s="2"/>
      <c r="AB590" s="2"/>
      <c r="AC590" s="94"/>
      <c r="AD590" s="94"/>
      <c r="AE590" s="94"/>
      <c r="AF590" s="94"/>
      <c r="AG590" s="89"/>
      <c r="AH590" s="89"/>
      <c r="AI590" s="2"/>
      <c r="AJ590" s="2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</row>
    <row r="591" spans="1:213" s="4" customFormat="1" ht="15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AA591" s="2"/>
      <c r="AB591" s="2"/>
      <c r="AC591" s="94"/>
      <c r="AD591" s="94"/>
      <c r="AE591" s="94"/>
      <c r="AF591" s="94"/>
      <c r="AG591" s="89"/>
      <c r="AH591" s="89"/>
      <c r="AI591" s="2"/>
      <c r="AJ591" s="2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</row>
    <row r="592" spans="1:213" s="4" customFormat="1" ht="15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AA592" s="2"/>
      <c r="AB592" s="2"/>
      <c r="AC592" s="94"/>
      <c r="AD592" s="94"/>
      <c r="AE592" s="94"/>
      <c r="AF592" s="94"/>
      <c r="AG592" s="89"/>
      <c r="AH592" s="89"/>
      <c r="AI592" s="2"/>
      <c r="AJ592" s="2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</row>
    <row r="593" spans="1:213" s="4" customFormat="1" ht="15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AA593" s="2"/>
      <c r="AB593" s="2"/>
      <c r="AC593" s="94"/>
      <c r="AD593" s="94"/>
      <c r="AE593" s="94"/>
      <c r="AF593" s="94"/>
      <c r="AG593" s="89"/>
      <c r="AH593" s="89"/>
      <c r="AI593" s="2"/>
      <c r="AJ593" s="2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</row>
    <row r="594" spans="1:213" s="4" customFormat="1" ht="15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AA594" s="2"/>
      <c r="AB594" s="2"/>
      <c r="AC594" s="94"/>
      <c r="AD594" s="94"/>
      <c r="AE594" s="94"/>
      <c r="AF594" s="94"/>
      <c r="AG594" s="89"/>
      <c r="AH594" s="89"/>
      <c r="AI594" s="2"/>
      <c r="AJ594" s="2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</row>
    <row r="595" spans="1:213" s="4" customFormat="1" ht="15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AA595" s="2"/>
      <c r="AB595" s="2"/>
      <c r="AC595" s="94"/>
      <c r="AD595" s="94"/>
      <c r="AE595" s="94"/>
      <c r="AF595" s="94"/>
      <c r="AG595" s="89"/>
      <c r="AH595" s="89"/>
      <c r="AI595" s="2"/>
      <c r="AJ595" s="2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</row>
    <row r="596" spans="1:213" s="4" customFormat="1" ht="15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AA596" s="2"/>
      <c r="AB596" s="2"/>
      <c r="AC596" s="94"/>
      <c r="AD596" s="94"/>
      <c r="AE596" s="94"/>
      <c r="AF596" s="94"/>
      <c r="AG596" s="89"/>
      <c r="AH596" s="89"/>
      <c r="AI596" s="2"/>
      <c r="AJ596" s="2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</row>
    <row r="597" spans="1:213" s="4" customFormat="1" ht="15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AA597" s="2"/>
      <c r="AB597" s="2"/>
      <c r="AC597" s="94"/>
      <c r="AD597" s="94"/>
      <c r="AE597" s="94"/>
      <c r="AF597" s="94"/>
      <c r="AG597" s="89"/>
      <c r="AH597" s="89"/>
      <c r="AI597" s="2"/>
      <c r="AJ597" s="2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</row>
    <row r="598" spans="1:213" s="4" customFormat="1" ht="15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AA598" s="2"/>
      <c r="AB598" s="2"/>
      <c r="AC598" s="94"/>
      <c r="AD598" s="94"/>
      <c r="AE598" s="94"/>
      <c r="AF598" s="94"/>
      <c r="AG598" s="89"/>
      <c r="AH598" s="89"/>
      <c r="AI598" s="2"/>
      <c r="AJ598" s="2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</row>
    <row r="599" spans="1:213" s="4" customFormat="1" ht="15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AA599" s="2"/>
      <c r="AB599" s="2"/>
      <c r="AC599" s="94"/>
      <c r="AD599" s="94"/>
      <c r="AE599" s="94"/>
      <c r="AF599" s="94"/>
      <c r="AG599" s="89"/>
      <c r="AH599" s="89"/>
      <c r="AI599" s="2"/>
      <c r="AJ599" s="2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</row>
    <row r="600" spans="1:213" s="4" customFormat="1" ht="15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AA600" s="2"/>
      <c r="AB600" s="2"/>
      <c r="AC600" s="94"/>
      <c r="AD600" s="94"/>
      <c r="AE600" s="94"/>
      <c r="AF600" s="94"/>
      <c r="AG600" s="89"/>
      <c r="AH600" s="89"/>
      <c r="AI600" s="2"/>
      <c r="AJ600" s="2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</row>
    <row r="601" spans="1:213" s="4" customFormat="1" ht="15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AA601" s="2"/>
      <c r="AB601" s="2"/>
      <c r="AC601" s="94"/>
      <c r="AD601" s="94"/>
      <c r="AE601" s="94"/>
      <c r="AF601" s="94"/>
      <c r="AG601" s="89"/>
      <c r="AH601" s="89"/>
      <c r="AI601" s="2"/>
      <c r="AJ601" s="2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</row>
    <row r="602" spans="1:213" s="4" customFormat="1" ht="15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AA602" s="2"/>
      <c r="AB602" s="2"/>
      <c r="AC602" s="94"/>
      <c r="AD602" s="94"/>
      <c r="AE602" s="94"/>
      <c r="AF602" s="94"/>
      <c r="AG602" s="89"/>
      <c r="AH602" s="89"/>
      <c r="AI602" s="2"/>
      <c r="AJ602" s="2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</row>
    <row r="603" spans="1:213" s="4" customFormat="1" ht="15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AA603" s="2"/>
      <c r="AB603" s="2"/>
      <c r="AC603" s="94"/>
      <c r="AD603" s="94"/>
      <c r="AE603" s="94"/>
      <c r="AF603" s="94"/>
      <c r="AG603" s="89"/>
      <c r="AH603" s="89"/>
      <c r="AI603" s="2"/>
      <c r="AJ603" s="2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</row>
    <row r="604" spans="1:213" s="4" customFormat="1" ht="15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AA604" s="2"/>
      <c r="AB604" s="2"/>
      <c r="AC604" s="94"/>
      <c r="AD604" s="94"/>
      <c r="AE604" s="94"/>
      <c r="AF604" s="94"/>
      <c r="AG604" s="89"/>
      <c r="AH604" s="89"/>
      <c r="AI604" s="2"/>
      <c r="AJ604" s="2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</row>
    <row r="605" spans="1:213" s="4" customFormat="1" ht="15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AA605" s="2"/>
      <c r="AB605" s="2"/>
      <c r="AC605" s="94"/>
      <c r="AD605" s="94"/>
      <c r="AE605" s="94"/>
      <c r="AF605" s="94"/>
      <c r="AG605" s="89"/>
      <c r="AH605" s="89"/>
      <c r="AI605" s="2"/>
      <c r="AJ605" s="2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</row>
    <row r="606" spans="1:213" s="4" customFormat="1" ht="15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AA606" s="2"/>
      <c r="AB606" s="2"/>
      <c r="AC606" s="94"/>
      <c r="AD606" s="94"/>
      <c r="AE606" s="94"/>
      <c r="AF606" s="94"/>
      <c r="AG606" s="89"/>
      <c r="AH606" s="89"/>
      <c r="AI606" s="2"/>
      <c r="AJ606" s="2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</row>
    <row r="607" spans="1:213" s="4" customFormat="1" ht="15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AA607" s="2"/>
      <c r="AB607" s="2"/>
      <c r="AC607" s="94"/>
      <c r="AD607" s="94"/>
      <c r="AE607" s="94"/>
      <c r="AF607" s="94"/>
      <c r="AG607" s="89"/>
      <c r="AH607" s="89"/>
      <c r="AI607" s="2"/>
      <c r="AJ607" s="2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</row>
    <row r="608" spans="1:213" s="4" customFormat="1" ht="15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AA608" s="2"/>
      <c r="AB608" s="2"/>
      <c r="AC608" s="94"/>
      <c r="AD608" s="94"/>
      <c r="AE608" s="94"/>
      <c r="AF608" s="94"/>
      <c r="AG608" s="89"/>
      <c r="AH608" s="89"/>
      <c r="AI608" s="2"/>
      <c r="AJ608" s="2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</row>
    <row r="609" spans="1:213" s="4" customFormat="1" ht="15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AA609" s="2"/>
      <c r="AB609" s="2"/>
      <c r="AC609" s="94"/>
      <c r="AD609" s="94"/>
      <c r="AE609" s="94"/>
      <c r="AF609" s="94"/>
      <c r="AG609" s="89"/>
      <c r="AH609" s="89"/>
      <c r="AI609" s="2"/>
      <c r="AJ609" s="2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</row>
    <row r="610" spans="1:213" s="4" customFormat="1" ht="15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AA610" s="2"/>
      <c r="AB610" s="2"/>
      <c r="AC610" s="94"/>
      <c r="AD610" s="94"/>
      <c r="AE610" s="94"/>
      <c r="AF610" s="94"/>
      <c r="AG610" s="89"/>
      <c r="AH610" s="89"/>
      <c r="AI610" s="2"/>
      <c r="AJ610" s="2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</row>
    <row r="611" spans="1:213" s="4" customFormat="1" ht="15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AA611" s="2"/>
      <c r="AB611" s="2"/>
      <c r="AC611" s="94"/>
      <c r="AD611" s="94"/>
      <c r="AE611" s="94"/>
      <c r="AF611" s="94"/>
      <c r="AG611" s="89"/>
      <c r="AH611" s="89"/>
      <c r="AI611" s="2"/>
      <c r="AJ611" s="2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</row>
    <row r="612" spans="1:213" s="4" customFormat="1" ht="15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AA612" s="2"/>
      <c r="AB612" s="2"/>
      <c r="AC612" s="94"/>
      <c r="AD612" s="94"/>
      <c r="AE612" s="94"/>
      <c r="AF612" s="94"/>
      <c r="AG612" s="89"/>
      <c r="AH612" s="89"/>
      <c r="AI612" s="2"/>
      <c r="AJ612" s="2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</row>
    <row r="613" spans="1:213" s="4" customFormat="1" ht="15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AA613" s="2"/>
      <c r="AB613" s="2"/>
      <c r="AC613" s="94"/>
      <c r="AD613" s="94"/>
      <c r="AE613" s="94"/>
      <c r="AF613" s="94"/>
      <c r="AG613" s="89"/>
      <c r="AH613" s="89"/>
      <c r="AI613" s="2"/>
      <c r="AJ613" s="2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</row>
    <row r="614" spans="1:213" s="4" customFormat="1" ht="15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AA614" s="2"/>
      <c r="AB614" s="2"/>
      <c r="AC614" s="94"/>
      <c r="AD614" s="94"/>
      <c r="AE614" s="94"/>
      <c r="AF614" s="94"/>
      <c r="AG614" s="89"/>
      <c r="AH614" s="89"/>
      <c r="AI614" s="2"/>
      <c r="AJ614" s="2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</row>
    <row r="615" spans="1:213" s="4" customFormat="1" ht="15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AA615" s="2"/>
      <c r="AB615" s="2"/>
      <c r="AC615" s="94"/>
      <c r="AD615" s="94"/>
      <c r="AE615" s="94"/>
      <c r="AF615" s="94"/>
      <c r="AG615" s="89"/>
      <c r="AH615" s="89"/>
      <c r="AI615" s="2"/>
      <c r="AJ615" s="2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</row>
    <row r="616" spans="1:213" s="4" customFormat="1" ht="15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AA616" s="2"/>
      <c r="AB616" s="2"/>
      <c r="AC616" s="94"/>
      <c r="AD616" s="94"/>
      <c r="AE616" s="94"/>
      <c r="AF616" s="94"/>
      <c r="AG616" s="89"/>
      <c r="AH616" s="89"/>
      <c r="AI616" s="2"/>
      <c r="AJ616" s="2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</row>
    <row r="617" spans="1:213" s="4" customFormat="1" ht="15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AA617" s="2"/>
      <c r="AB617" s="2"/>
      <c r="AC617" s="94"/>
      <c r="AD617" s="94"/>
      <c r="AE617" s="94"/>
      <c r="AF617" s="94"/>
      <c r="AG617" s="89"/>
      <c r="AH617" s="89"/>
      <c r="AI617" s="2"/>
      <c r="AJ617" s="2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</row>
    <row r="618" spans="1:213" s="4" customFormat="1" ht="15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AA618" s="2"/>
      <c r="AB618" s="2"/>
      <c r="AC618" s="94"/>
      <c r="AD618" s="94"/>
      <c r="AE618" s="94"/>
      <c r="AF618" s="94"/>
      <c r="AG618" s="89"/>
      <c r="AH618" s="89"/>
      <c r="AI618" s="2"/>
      <c r="AJ618" s="2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</row>
    <row r="619" spans="1:213" s="4" customFormat="1" ht="15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AA619" s="2"/>
      <c r="AB619" s="2"/>
      <c r="AC619" s="94"/>
      <c r="AD619" s="94"/>
      <c r="AE619" s="94"/>
      <c r="AF619" s="94"/>
      <c r="AG619" s="89"/>
      <c r="AH619" s="89"/>
      <c r="AI619" s="2"/>
      <c r="AJ619" s="2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</row>
    <row r="620" spans="1:213" s="4" customFormat="1" ht="15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AA620" s="2"/>
      <c r="AB620" s="2"/>
      <c r="AC620" s="94"/>
      <c r="AD620" s="94"/>
      <c r="AE620" s="94"/>
      <c r="AF620" s="94"/>
      <c r="AG620" s="89"/>
      <c r="AH620" s="89"/>
      <c r="AI620" s="2"/>
      <c r="AJ620" s="2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</row>
    <row r="621" spans="1:213" s="4" customFormat="1" ht="15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AA621" s="2"/>
      <c r="AB621" s="2"/>
      <c r="AC621" s="94"/>
      <c r="AD621" s="94"/>
      <c r="AE621" s="94"/>
      <c r="AF621" s="94"/>
      <c r="AG621" s="89"/>
      <c r="AH621" s="89"/>
      <c r="AI621" s="2"/>
      <c r="AJ621" s="2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</row>
    <row r="622" spans="1:213" s="4" customFormat="1" ht="15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AA622" s="2"/>
      <c r="AB622" s="2"/>
      <c r="AC622" s="94"/>
      <c r="AD622" s="94"/>
      <c r="AE622" s="94"/>
      <c r="AF622" s="94"/>
      <c r="AG622" s="89"/>
      <c r="AH622" s="89"/>
      <c r="AI622" s="2"/>
      <c r="AJ622" s="2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</row>
    <row r="623" spans="1:213" s="4" customFormat="1" ht="15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AA623" s="2"/>
      <c r="AB623" s="2"/>
      <c r="AC623" s="94"/>
      <c r="AD623" s="94"/>
      <c r="AE623" s="94"/>
      <c r="AF623" s="94"/>
      <c r="AG623" s="89"/>
      <c r="AH623" s="89"/>
      <c r="AI623" s="2"/>
      <c r="AJ623" s="2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</row>
    <row r="624" spans="1:213" s="4" customFormat="1" ht="15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AA624" s="2"/>
      <c r="AB624" s="2"/>
      <c r="AC624" s="94"/>
      <c r="AD624" s="94"/>
      <c r="AE624" s="94"/>
      <c r="AF624" s="94"/>
      <c r="AG624" s="89"/>
      <c r="AH624" s="89"/>
      <c r="AI624" s="2"/>
      <c r="AJ624" s="2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</row>
    <row r="625" spans="1:213" s="4" customFormat="1" ht="15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AA625" s="2"/>
      <c r="AB625" s="2"/>
      <c r="AC625" s="94"/>
      <c r="AD625" s="94"/>
      <c r="AE625" s="94"/>
      <c r="AF625" s="94"/>
      <c r="AG625" s="89"/>
      <c r="AH625" s="89"/>
      <c r="AI625" s="2"/>
      <c r="AJ625" s="2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</row>
    <row r="626" spans="1:213" s="4" customFormat="1" ht="15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AA626" s="2"/>
      <c r="AB626" s="2"/>
      <c r="AC626" s="94"/>
      <c r="AD626" s="94"/>
      <c r="AE626" s="94"/>
      <c r="AF626" s="94"/>
      <c r="AG626" s="89"/>
      <c r="AH626" s="89"/>
      <c r="AI626" s="2"/>
      <c r="AJ626" s="2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</row>
    <row r="627" spans="1:213" s="4" customFormat="1" ht="15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AA627" s="2"/>
      <c r="AB627" s="2"/>
      <c r="AC627" s="94"/>
      <c r="AD627" s="94"/>
      <c r="AE627" s="94"/>
      <c r="AF627" s="94"/>
      <c r="AG627" s="89"/>
      <c r="AH627" s="89"/>
      <c r="AI627" s="2"/>
      <c r="AJ627" s="2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</row>
    <row r="628" spans="1:213" s="4" customFormat="1" ht="15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AA628" s="2"/>
      <c r="AB628" s="2"/>
      <c r="AC628" s="94"/>
      <c r="AD628" s="94"/>
      <c r="AE628" s="94"/>
      <c r="AF628" s="94"/>
      <c r="AG628" s="89"/>
      <c r="AH628" s="89"/>
      <c r="AI628" s="2"/>
      <c r="AJ628" s="2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</row>
    <row r="629" spans="1:213" s="4" customFormat="1" ht="15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AA629" s="2"/>
      <c r="AB629" s="2"/>
      <c r="AC629" s="94"/>
      <c r="AD629" s="94"/>
      <c r="AE629" s="94"/>
      <c r="AF629" s="94"/>
      <c r="AG629" s="89"/>
      <c r="AH629" s="89"/>
      <c r="AI629" s="2"/>
      <c r="AJ629" s="2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</row>
    <row r="630" spans="1:213" s="4" customFormat="1" ht="15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AA630" s="2"/>
      <c r="AB630" s="2"/>
      <c r="AC630" s="94"/>
      <c r="AD630" s="94"/>
      <c r="AE630" s="94"/>
      <c r="AF630" s="94"/>
      <c r="AG630" s="89"/>
      <c r="AH630" s="89"/>
      <c r="AI630" s="2"/>
      <c r="AJ630" s="2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</row>
    <row r="631" spans="1:213" s="4" customFormat="1" ht="15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AA631" s="2"/>
      <c r="AB631" s="2"/>
      <c r="AC631" s="94"/>
      <c r="AD631" s="94"/>
      <c r="AE631" s="94"/>
      <c r="AF631" s="94"/>
      <c r="AG631" s="89"/>
      <c r="AH631" s="89"/>
      <c r="AI631" s="2"/>
      <c r="AJ631" s="2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</row>
    <row r="632" spans="1:213" s="4" customFormat="1" ht="15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AA632" s="2"/>
      <c r="AB632" s="2"/>
      <c r="AC632" s="94"/>
      <c r="AD632" s="94"/>
      <c r="AE632" s="94"/>
      <c r="AF632" s="94"/>
      <c r="AG632" s="89"/>
      <c r="AH632" s="89"/>
      <c r="AI632" s="2"/>
      <c r="AJ632" s="2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</row>
    <row r="633" spans="1:213" s="4" customFormat="1" ht="15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AA633" s="2"/>
      <c r="AB633" s="2"/>
      <c r="AC633" s="94"/>
      <c r="AD633" s="94"/>
      <c r="AE633" s="94"/>
      <c r="AF633" s="94"/>
      <c r="AG633" s="89"/>
      <c r="AH633" s="89"/>
      <c r="AI633" s="2"/>
      <c r="AJ633" s="2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</row>
    <row r="634" spans="1:213" s="4" customFormat="1" ht="15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AA634" s="2"/>
      <c r="AB634" s="2"/>
      <c r="AC634" s="94"/>
      <c r="AD634" s="94"/>
      <c r="AE634" s="94"/>
      <c r="AF634" s="94"/>
      <c r="AG634" s="89"/>
      <c r="AH634" s="89"/>
      <c r="AI634" s="2"/>
      <c r="AJ634" s="2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</row>
    <row r="635" spans="1:213" s="4" customFormat="1" ht="15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AA635" s="2"/>
      <c r="AB635" s="2"/>
      <c r="AC635" s="94"/>
      <c r="AD635" s="94"/>
      <c r="AE635" s="94"/>
      <c r="AF635" s="94"/>
      <c r="AG635" s="89"/>
      <c r="AH635" s="89"/>
      <c r="AI635" s="2"/>
      <c r="AJ635" s="2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</row>
    <row r="636" spans="1:213" s="4" customFormat="1" ht="15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AA636" s="2"/>
      <c r="AB636" s="2"/>
      <c r="AC636" s="94"/>
      <c r="AD636" s="94"/>
      <c r="AE636" s="94"/>
      <c r="AF636" s="94"/>
      <c r="AG636" s="89"/>
      <c r="AH636" s="89"/>
      <c r="AI636" s="2"/>
      <c r="AJ636" s="2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</row>
    <row r="637" spans="1:213" s="4" customFormat="1" ht="15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AA637" s="2"/>
      <c r="AB637" s="2"/>
      <c r="AC637" s="94"/>
      <c r="AD637" s="94"/>
      <c r="AE637" s="94"/>
      <c r="AF637" s="94"/>
      <c r="AG637" s="89"/>
      <c r="AH637" s="89"/>
      <c r="AI637" s="2"/>
      <c r="AJ637" s="2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</row>
    <row r="638" spans="1:213" s="4" customFormat="1" ht="15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AA638" s="2"/>
      <c r="AB638" s="2"/>
      <c r="AC638" s="94"/>
      <c r="AD638" s="94"/>
      <c r="AE638" s="94"/>
      <c r="AF638" s="94"/>
      <c r="AG638" s="89"/>
      <c r="AH638" s="89"/>
      <c r="AI638" s="2"/>
      <c r="AJ638" s="2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</row>
    <row r="639" spans="1:213" s="4" customFormat="1" ht="15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AA639" s="2"/>
      <c r="AB639" s="2"/>
      <c r="AC639" s="94"/>
      <c r="AD639" s="94"/>
      <c r="AE639" s="94"/>
      <c r="AF639" s="94"/>
      <c r="AG639" s="89"/>
      <c r="AH639" s="89"/>
      <c r="AI639" s="2"/>
      <c r="AJ639" s="2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</row>
    <row r="640" spans="1:213" s="4" customFormat="1" ht="15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AA640" s="2"/>
      <c r="AB640" s="2"/>
      <c r="AC640" s="94"/>
      <c r="AD640" s="94"/>
      <c r="AE640" s="94"/>
      <c r="AF640" s="94"/>
      <c r="AG640" s="89"/>
      <c r="AH640" s="89"/>
      <c r="AI640" s="2"/>
      <c r="AJ640" s="2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</row>
    <row r="641" spans="1:213" s="4" customFormat="1" ht="15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AA641" s="2"/>
      <c r="AB641" s="2"/>
      <c r="AC641" s="94"/>
      <c r="AD641" s="94"/>
      <c r="AE641" s="94"/>
      <c r="AF641" s="94"/>
      <c r="AG641" s="89"/>
      <c r="AH641" s="89"/>
      <c r="AI641" s="2"/>
      <c r="AJ641" s="2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</row>
    <row r="642" spans="1:213" s="4" customFormat="1" ht="15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AA642" s="2"/>
      <c r="AB642" s="2"/>
      <c r="AC642" s="94"/>
      <c r="AD642" s="94"/>
      <c r="AE642" s="94"/>
      <c r="AF642" s="94"/>
      <c r="AG642" s="89"/>
      <c r="AH642" s="89"/>
      <c r="AI642" s="2"/>
      <c r="AJ642" s="2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</row>
    <row r="643" spans="1:213" s="4" customFormat="1" ht="15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AA643" s="2"/>
      <c r="AB643" s="2"/>
      <c r="AC643" s="94"/>
      <c r="AD643" s="94"/>
      <c r="AE643" s="94"/>
      <c r="AF643" s="94"/>
      <c r="AG643" s="89"/>
      <c r="AH643" s="89"/>
      <c r="AI643" s="2"/>
      <c r="AJ643" s="2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</row>
    <row r="644" spans="1:213" s="4" customFormat="1" ht="15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AA644" s="2"/>
      <c r="AB644" s="2"/>
      <c r="AC644" s="94"/>
      <c r="AD644" s="94"/>
      <c r="AE644" s="94"/>
      <c r="AF644" s="94"/>
      <c r="AG644" s="89"/>
      <c r="AH644" s="89"/>
      <c r="AI644" s="2"/>
      <c r="AJ644" s="2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</row>
    <row r="645" spans="1:213" s="4" customFormat="1" ht="15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AA645" s="2"/>
      <c r="AB645" s="2"/>
      <c r="AC645" s="94"/>
      <c r="AD645" s="94"/>
      <c r="AE645" s="94"/>
      <c r="AF645" s="94"/>
      <c r="AG645" s="89"/>
      <c r="AH645" s="89"/>
      <c r="AI645" s="2"/>
      <c r="AJ645" s="2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</row>
    <row r="646" spans="1:213" s="4" customFormat="1" ht="15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AA646" s="2"/>
      <c r="AB646" s="2"/>
      <c r="AC646" s="94"/>
      <c r="AD646" s="94"/>
      <c r="AE646" s="94"/>
      <c r="AF646" s="94"/>
      <c r="AG646" s="89"/>
      <c r="AH646" s="89"/>
      <c r="AI646" s="2"/>
      <c r="AJ646" s="2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</row>
    <row r="647" spans="1:213" s="4" customFormat="1" ht="15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AA647" s="2"/>
      <c r="AB647" s="2"/>
      <c r="AC647" s="94"/>
      <c r="AD647" s="94"/>
      <c r="AE647" s="94"/>
      <c r="AF647" s="94"/>
      <c r="AG647" s="89"/>
      <c r="AH647" s="89"/>
      <c r="AI647" s="2"/>
      <c r="AJ647" s="2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</row>
    <row r="648" spans="1:213" s="4" customFormat="1" ht="15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AA648" s="2"/>
      <c r="AB648" s="2"/>
      <c r="AC648" s="94"/>
      <c r="AD648" s="94"/>
      <c r="AE648" s="94"/>
      <c r="AF648" s="94"/>
      <c r="AG648" s="89"/>
      <c r="AH648" s="89"/>
      <c r="AI648" s="2"/>
      <c r="AJ648" s="2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</row>
    <row r="649" spans="1:213" s="4" customFormat="1" ht="15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AA649" s="2"/>
      <c r="AB649" s="2"/>
      <c r="AC649" s="94"/>
      <c r="AD649" s="94"/>
      <c r="AE649" s="94"/>
      <c r="AF649" s="94"/>
      <c r="AG649" s="89"/>
      <c r="AH649" s="89"/>
      <c r="AI649" s="2"/>
      <c r="AJ649" s="2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</row>
    <row r="650" spans="1:213" s="4" customFormat="1" ht="15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AA650" s="2"/>
      <c r="AB650" s="2"/>
      <c r="AC650" s="94"/>
      <c r="AD650" s="94"/>
      <c r="AE650" s="94"/>
      <c r="AF650" s="94"/>
      <c r="AG650" s="89"/>
      <c r="AH650" s="89"/>
      <c r="AI650" s="2"/>
      <c r="AJ650" s="2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</row>
    <row r="651" spans="1:213" s="4" customFormat="1" ht="15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AA651" s="2"/>
      <c r="AB651" s="2"/>
      <c r="AC651" s="94"/>
      <c r="AD651" s="94"/>
      <c r="AE651" s="94"/>
      <c r="AF651" s="94"/>
      <c r="AG651" s="89"/>
      <c r="AH651" s="89"/>
      <c r="AI651" s="2"/>
      <c r="AJ651" s="2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</row>
    <row r="652" spans="1:213" s="4" customFormat="1" ht="15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AA652" s="2"/>
      <c r="AB652" s="2"/>
      <c r="AC652" s="94"/>
      <c r="AD652" s="94"/>
      <c r="AE652" s="94"/>
      <c r="AF652" s="94"/>
      <c r="AG652" s="89"/>
      <c r="AH652" s="89"/>
      <c r="AI652" s="2"/>
      <c r="AJ652" s="2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</row>
    <row r="653" spans="1:213" s="4" customFormat="1" ht="15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AA653" s="2"/>
      <c r="AB653" s="2"/>
      <c r="AC653" s="94"/>
      <c r="AD653" s="94"/>
      <c r="AE653" s="94"/>
      <c r="AF653" s="94"/>
      <c r="AG653" s="89"/>
      <c r="AH653" s="89"/>
      <c r="AI653" s="2"/>
      <c r="AJ653" s="2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</row>
    <row r="654" spans="1:213" s="4" customFormat="1" ht="15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AA654" s="2"/>
      <c r="AB654" s="2"/>
      <c r="AC654" s="94"/>
      <c r="AD654" s="94"/>
      <c r="AE654" s="94"/>
      <c r="AF654" s="94"/>
      <c r="AG654" s="89"/>
      <c r="AH654" s="89"/>
      <c r="AI654" s="2"/>
      <c r="AJ654" s="2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</row>
    <row r="655" spans="1:213" s="4" customFormat="1" ht="15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AA655" s="2"/>
      <c r="AB655" s="2"/>
      <c r="AC655" s="94"/>
      <c r="AD655" s="94"/>
      <c r="AE655" s="94"/>
      <c r="AF655" s="94"/>
      <c r="AG655" s="89"/>
      <c r="AH655" s="89"/>
      <c r="AI655" s="2"/>
      <c r="AJ655" s="2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</row>
    <row r="656" spans="1:213" s="4" customFormat="1" ht="15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AA656" s="2"/>
      <c r="AB656" s="2"/>
      <c r="AC656" s="94"/>
      <c r="AD656" s="94"/>
      <c r="AE656" s="94"/>
      <c r="AF656" s="94"/>
      <c r="AG656" s="89"/>
      <c r="AH656" s="89"/>
      <c r="AI656" s="2"/>
      <c r="AJ656" s="2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</row>
    <row r="657" spans="1:213" s="4" customFormat="1" ht="15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AA657" s="2"/>
      <c r="AB657" s="2"/>
      <c r="AC657" s="94"/>
      <c r="AD657" s="94"/>
      <c r="AE657" s="94"/>
      <c r="AF657" s="94"/>
      <c r="AG657" s="89"/>
      <c r="AH657" s="89"/>
      <c r="AI657" s="2"/>
      <c r="AJ657" s="2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</row>
    <row r="658" spans="1:213" s="4" customFormat="1" ht="15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AA658" s="2"/>
      <c r="AB658" s="2"/>
      <c r="AC658" s="94"/>
      <c r="AD658" s="94"/>
      <c r="AE658" s="94"/>
      <c r="AF658" s="94"/>
      <c r="AG658" s="89"/>
      <c r="AH658" s="89"/>
      <c r="AI658" s="2"/>
      <c r="AJ658" s="2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</row>
    <row r="659" spans="1:213" s="4" customFormat="1" ht="15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AA659" s="2"/>
      <c r="AB659" s="2"/>
      <c r="AC659" s="94"/>
      <c r="AD659" s="94"/>
      <c r="AE659" s="94"/>
      <c r="AF659" s="94"/>
      <c r="AG659" s="89"/>
      <c r="AH659" s="89"/>
      <c r="AI659" s="2"/>
      <c r="AJ659" s="2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</row>
    <row r="660" spans="1:213" s="4" customFormat="1" ht="15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AA660" s="2"/>
      <c r="AB660" s="2"/>
      <c r="AC660" s="94"/>
      <c r="AD660" s="94"/>
      <c r="AE660" s="94"/>
      <c r="AF660" s="94"/>
      <c r="AG660" s="89"/>
      <c r="AH660" s="89"/>
      <c r="AI660" s="2"/>
      <c r="AJ660" s="2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</row>
    <row r="661" spans="1:213" s="4" customFormat="1" ht="15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AA661" s="2"/>
      <c r="AB661" s="2"/>
      <c r="AC661" s="94"/>
      <c r="AD661" s="94"/>
      <c r="AE661" s="94"/>
      <c r="AF661" s="94"/>
      <c r="AG661" s="89"/>
      <c r="AH661" s="89"/>
      <c r="AI661" s="2"/>
      <c r="AJ661" s="2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</row>
    <row r="662" spans="1:213" s="4" customFormat="1" ht="15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AA662" s="2"/>
      <c r="AB662" s="2"/>
      <c r="AC662" s="94"/>
      <c r="AD662" s="94"/>
      <c r="AE662" s="94"/>
      <c r="AF662" s="94"/>
      <c r="AG662" s="89"/>
      <c r="AH662" s="89"/>
      <c r="AI662" s="2"/>
      <c r="AJ662" s="2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</row>
    <row r="663" spans="1:213" s="4" customFormat="1" ht="15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AA663" s="2"/>
      <c r="AB663" s="2"/>
      <c r="AC663" s="94"/>
      <c r="AD663" s="94"/>
      <c r="AE663" s="94"/>
      <c r="AF663" s="94"/>
      <c r="AG663" s="89"/>
      <c r="AH663" s="89"/>
      <c r="AI663" s="2"/>
      <c r="AJ663" s="2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</row>
    <row r="664" spans="1:213" s="4" customFormat="1" ht="15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AA664" s="2"/>
      <c r="AB664" s="2"/>
      <c r="AC664" s="94"/>
      <c r="AD664" s="94"/>
      <c r="AE664" s="94"/>
      <c r="AF664" s="94"/>
      <c r="AG664" s="89"/>
      <c r="AH664" s="89"/>
      <c r="AI664" s="2"/>
      <c r="AJ664" s="2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</row>
    <row r="665" spans="1:213" s="4" customFormat="1" ht="15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AA665" s="2"/>
      <c r="AB665" s="2"/>
      <c r="AC665" s="94"/>
      <c r="AD665" s="94"/>
      <c r="AE665" s="94"/>
      <c r="AF665" s="94"/>
      <c r="AG665" s="89"/>
      <c r="AH665" s="89"/>
      <c r="AI665" s="2"/>
      <c r="AJ665" s="2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</row>
    <row r="666" spans="1:213" s="4" customFormat="1" ht="15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AA666" s="2"/>
      <c r="AB666" s="2"/>
      <c r="AC666" s="94"/>
      <c r="AD666" s="94"/>
      <c r="AE666" s="94"/>
      <c r="AF666" s="94"/>
      <c r="AG666" s="89"/>
      <c r="AH666" s="89"/>
      <c r="AI666" s="2"/>
      <c r="AJ666" s="2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</row>
    <row r="667" spans="1:213" s="4" customFormat="1" ht="15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AA667" s="2"/>
      <c r="AB667" s="2"/>
      <c r="AC667" s="94"/>
      <c r="AD667" s="94"/>
      <c r="AE667" s="94"/>
      <c r="AF667" s="94"/>
      <c r="AG667" s="89"/>
      <c r="AH667" s="89"/>
      <c r="AI667" s="2"/>
      <c r="AJ667" s="2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</row>
    <row r="668" spans="1:213" s="4" customFormat="1" ht="15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AA668" s="2"/>
      <c r="AB668" s="2"/>
      <c r="AC668" s="94"/>
      <c r="AD668" s="94"/>
      <c r="AE668" s="94"/>
      <c r="AF668" s="94"/>
      <c r="AG668" s="89"/>
      <c r="AH668" s="89"/>
      <c r="AI668" s="2"/>
      <c r="AJ668" s="2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</row>
    <row r="669" spans="1:213" s="4" customFormat="1" ht="15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AA669" s="2"/>
      <c r="AB669" s="2"/>
      <c r="AC669" s="94"/>
      <c r="AD669" s="94"/>
      <c r="AE669" s="94"/>
      <c r="AF669" s="94"/>
      <c r="AG669" s="89"/>
      <c r="AH669" s="89"/>
      <c r="AI669" s="2"/>
      <c r="AJ669" s="2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</row>
    <row r="670" spans="1:213" s="4" customFormat="1" ht="15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AA670" s="2"/>
      <c r="AB670" s="2"/>
      <c r="AC670" s="94"/>
      <c r="AD670" s="94"/>
      <c r="AE670" s="94"/>
      <c r="AF670" s="94"/>
      <c r="AG670" s="89"/>
      <c r="AH670" s="89"/>
      <c r="AI670" s="2"/>
      <c r="AJ670" s="2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</row>
    <row r="671" spans="1:213" s="4" customFormat="1" ht="15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AA671" s="2"/>
      <c r="AB671" s="2"/>
      <c r="AC671" s="94"/>
      <c r="AD671" s="94"/>
      <c r="AE671" s="94"/>
      <c r="AF671" s="94"/>
      <c r="AG671" s="89"/>
      <c r="AH671" s="89"/>
      <c r="AI671" s="2"/>
      <c r="AJ671" s="2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</row>
    <row r="672" spans="1:213" s="4" customFormat="1" ht="15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AA672" s="2"/>
      <c r="AB672" s="2"/>
      <c r="AC672" s="94"/>
      <c r="AD672" s="94"/>
      <c r="AE672" s="94"/>
      <c r="AF672" s="94"/>
      <c r="AG672" s="89"/>
      <c r="AH672" s="89"/>
      <c r="AI672" s="2"/>
      <c r="AJ672" s="2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</row>
    <row r="673" spans="1:213" s="4" customFormat="1" ht="15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AA673" s="2"/>
      <c r="AB673" s="2"/>
      <c r="AC673" s="94"/>
      <c r="AD673" s="94"/>
      <c r="AE673" s="94"/>
      <c r="AF673" s="94"/>
      <c r="AG673" s="89"/>
      <c r="AH673" s="89"/>
      <c r="AI673" s="2"/>
      <c r="AJ673" s="2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</row>
    <row r="674" spans="1:213" s="4" customFormat="1" ht="15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AA674" s="2"/>
      <c r="AB674" s="2"/>
      <c r="AC674" s="94"/>
      <c r="AD674" s="94"/>
      <c r="AE674" s="94"/>
      <c r="AF674" s="94"/>
      <c r="AG674" s="89"/>
      <c r="AH674" s="89"/>
      <c r="AI674" s="2"/>
      <c r="AJ674" s="2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</row>
    <row r="675" spans="1:213" s="4" customFormat="1" ht="15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AA675" s="2"/>
      <c r="AB675" s="2"/>
      <c r="AC675" s="94"/>
      <c r="AD675" s="94"/>
      <c r="AE675" s="94"/>
      <c r="AF675" s="94"/>
      <c r="AG675" s="89"/>
      <c r="AH675" s="89"/>
      <c r="AI675" s="2"/>
      <c r="AJ675" s="2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</row>
    <row r="676" spans="1:213" s="4" customFormat="1" ht="15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AA676" s="2"/>
      <c r="AB676" s="2"/>
      <c r="AC676" s="94"/>
      <c r="AD676" s="94"/>
      <c r="AE676" s="94"/>
      <c r="AF676" s="94"/>
      <c r="AG676" s="89"/>
      <c r="AH676" s="89"/>
      <c r="AI676" s="2"/>
      <c r="AJ676" s="2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</row>
    <row r="677" spans="1:213" s="4" customFormat="1" ht="15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AA677" s="2"/>
      <c r="AB677" s="2"/>
      <c r="AC677" s="94"/>
      <c r="AD677" s="94"/>
      <c r="AE677" s="94"/>
      <c r="AF677" s="94"/>
      <c r="AG677" s="89"/>
      <c r="AH677" s="89"/>
      <c r="AI677" s="2"/>
      <c r="AJ677" s="2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</row>
    <row r="678" spans="1:213" s="4" customFormat="1" ht="15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AA678" s="2"/>
      <c r="AB678" s="2"/>
      <c r="AC678" s="94"/>
      <c r="AD678" s="94"/>
      <c r="AE678" s="94"/>
      <c r="AF678" s="94"/>
      <c r="AG678" s="89"/>
      <c r="AH678" s="89"/>
      <c r="AI678" s="2"/>
      <c r="AJ678" s="2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</row>
    <row r="679" spans="1:213" s="4" customFormat="1" ht="15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AA679" s="2"/>
      <c r="AB679" s="2"/>
      <c r="AC679" s="94"/>
      <c r="AD679" s="94"/>
      <c r="AE679" s="94"/>
      <c r="AF679" s="94"/>
      <c r="AG679" s="89"/>
      <c r="AH679" s="89"/>
      <c r="AI679" s="2"/>
      <c r="AJ679" s="2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</row>
    <row r="680" spans="1:213" s="4" customFormat="1" ht="15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AA680" s="2"/>
      <c r="AB680" s="2"/>
      <c r="AC680" s="94"/>
      <c r="AD680" s="94"/>
      <c r="AE680" s="94"/>
      <c r="AF680" s="94"/>
      <c r="AG680" s="89"/>
      <c r="AH680" s="89"/>
      <c r="AI680" s="2"/>
      <c r="AJ680" s="2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</row>
    <row r="681" spans="1:213" s="4" customFormat="1" ht="15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AA681" s="2"/>
      <c r="AB681" s="2"/>
      <c r="AC681" s="94"/>
      <c r="AD681" s="94"/>
      <c r="AE681" s="94"/>
      <c r="AF681" s="94"/>
      <c r="AG681" s="89"/>
      <c r="AH681" s="89"/>
      <c r="AI681" s="2"/>
      <c r="AJ681" s="2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</row>
    <row r="682" spans="1:213" s="4" customFormat="1" ht="15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AA682" s="2"/>
      <c r="AB682" s="2"/>
      <c r="AC682" s="94"/>
      <c r="AD682" s="94"/>
      <c r="AE682" s="94"/>
      <c r="AF682" s="94"/>
      <c r="AG682" s="89"/>
      <c r="AH682" s="89"/>
      <c r="AI682" s="2"/>
      <c r="AJ682" s="2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</row>
    <row r="683" spans="1:213" s="4" customFormat="1" ht="15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AA683" s="2"/>
      <c r="AB683" s="2"/>
      <c r="AC683" s="94"/>
      <c r="AD683" s="94"/>
      <c r="AE683" s="94"/>
      <c r="AF683" s="94"/>
      <c r="AG683" s="89"/>
      <c r="AH683" s="89"/>
      <c r="AI683" s="2"/>
      <c r="AJ683" s="2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</row>
    <row r="684" spans="1:213" s="4" customFormat="1" ht="15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AA684" s="2"/>
      <c r="AB684" s="2"/>
      <c r="AC684" s="94"/>
      <c r="AD684" s="94"/>
      <c r="AE684" s="94"/>
      <c r="AF684" s="94"/>
      <c r="AG684" s="89"/>
      <c r="AH684" s="89"/>
      <c r="AI684" s="2"/>
      <c r="AJ684" s="2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</row>
    <row r="685" spans="1:213" s="4" customFormat="1" ht="15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AA685" s="2"/>
      <c r="AB685" s="2"/>
      <c r="AC685" s="94"/>
      <c r="AD685" s="94"/>
      <c r="AE685" s="94"/>
      <c r="AF685" s="94"/>
      <c r="AG685" s="89"/>
      <c r="AH685" s="89"/>
      <c r="AI685" s="2"/>
      <c r="AJ685" s="2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</row>
    <row r="686" spans="1:213" s="4" customFormat="1" ht="15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AA686" s="2"/>
      <c r="AB686" s="2"/>
      <c r="AC686" s="94"/>
      <c r="AD686" s="94"/>
      <c r="AE686" s="94"/>
      <c r="AF686" s="94"/>
      <c r="AG686" s="89"/>
      <c r="AH686" s="89"/>
      <c r="AI686" s="2"/>
      <c r="AJ686" s="2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</row>
    <row r="687" spans="1:213" s="4" customFormat="1" ht="15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AA687" s="2"/>
      <c r="AB687" s="2"/>
      <c r="AC687" s="94"/>
      <c r="AD687" s="94"/>
      <c r="AE687" s="94"/>
      <c r="AF687" s="94"/>
      <c r="AG687" s="89"/>
      <c r="AH687" s="89"/>
      <c r="AI687" s="2"/>
      <c r="AJ687" s="2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</row>
    <row r="688" spans="1:213" s="4" customFormat="1" ht="15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AA688" s="2"/>
      <c r="AB688" s="2"/>
      <c r="AC688" s="94"/>
      <c r="AD688" s="94"/>
      <c r="AE688" s="94"/>
      <c r="AF688" s="94"/>
      <c r="AG688" s="89"/>
      <c r="AH688" s="89"/>
      <c r="AI688" s="2"/>
      <c r="AJ688" s="2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</row>
    <row r="689" spans="1:213" s="4" customFormat="1" ht="15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AA689" s="2"/>
      <c r="AB689" s="2"/>
      <c r="AC689" s="94"/>
      <c r="AD689" s="94"/>
      <c r="AE689" s="94"/>
      <c r="AF689" s="94"/>
      <c r="AG689" s="89"/>
      <c r="AH689" s="89"/>
      <c r="AI689" s="2"/>
      <c r="AJ689" s="2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</row>
    <row r="690" spans="1:213" s="4" customFormat="1" ht="15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AA690" s="2"/>
      <c r="AB690" s="2"/>
      <c r="AC690" s="94"/>
      <c r="AD690" s="94"/>
      <c r="AE690" s="94"/>
      <c r="AF690" s="94"/>
      <c r="AG690" s="89"/>
      <c r="AH690" s="89"/>
      <c r="AI690" s="2"/>
      <c r="AJ690" s="2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</row>
    <row r="691" spans="1:213" s="4" customFormat="1" ht="15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AA691" s="2"/>
      <c r="AB691" s="2"/>
      <c r="AC691" s="94"/>
      <c r="AD691" s="94"/>
      <c r="AE691" s="94"/>
      <c r="AF691" s="94"/>
      <c r="AG691" s="89"/>
      <c r="AH691" s="89"/>
      <c r="AI691" s="2"/>
      <c r="AJ691" s="2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</row>
    <row r="692" spans="1:213" s="4" customFormat="1" ht="15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AA692" s="2"/>
      <c r="AB692" s="2"/>
      <c r="AC692" s="94"/>
      <c r="AD692" s="94"/>
      <c r="AE692" s="94"/>
      <c r="AF692" s="94"/>
      <c r="AG692" s="89"/>
      <c r="AH692" s="89"/>
      <c r="AI692" s="2"/>
      <c r="AJ692" s="2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</row>
    <row r="693" spans="1:213" s="4" customFormat="1" ht="15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AA693" s="2"/>
      <c r="AB693" s="2"/>
      <c r="AC693" s="94"/>
      <c r="AD693" s="94"/>
      <c r="AE693" s="94"/>
      <c r="AF693" s="94"/>
      <c r="AG693" s="89"/>
      <c r="AH693" s="89"/>
      <c r="AI693" s="2"/>
      <c r="AJ693" s="2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</row>
    <row r="694" spans="1:213" s="4" customFormat="1" ht="15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AA694" s="2"/>
      <c r="AB694" s="2"/>
      <c r="AC694" s="94"/>
      <c r="AD694" s="94"/>
      <c r="AE694" s="94"/>
      <c r="AF694" s="94"/>
      <c r="AG694" s="89"/>
      <c r="AH694" s="89"/>
      <c r="AI694" s="2"/>
      <c r="AJ694" s="2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</row>
    <row r="695" spans="1:213" s="4" customFormat="1" ht="15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AA695" s="2"/>
      <c r="AB695" s="2"/>
      <c r="AC695" s="94"/>
      <c r="AD695" s="94"/>
      <c r="AE695" s="94"/>
      <c r="AF695" s="94"/>
      <c r="AG695" s="89"/>
      <c r="AH695" s="89"/>
      <c r="AI695" s="2"/>
      <c r="AJ695" s="2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</row>
    <row r="696" spans="1:213" s="4" customFormat="1" ht="15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AA696" s="2"/>
      <c r="AB696" s="2"/>
      <c r="AC696" s="94"/>
      <c r="AD696" s="94"/>
      <c r="AE696" s="94"/>
      <c r="AF696" s="94"/>
      <c r="AG696" s="89"/>
      <c r="AH696" s="89"/>
      <c r="AI696" s="2"/>
      <c r="AJ696" s="2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</row>
    <row r="697" spans="1:213" s="4" customFormat="1" ht="15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AA697" s="2"/>
      <c r="AB697" s="2"/>
      <c r="AC697" s="94"/>
      <c r="AD697" s="94"/>
      <c r="AE697" s="94"/>
      <c r="AF697" s="94"/>
      <c r="AG697" s="89"/>
      <c r="AH697" s="89"/>
      <c r="AI697" s="2"/>
      <c r="AJ697" s="2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</row>
    <row r="698" spans="1:213" s="4" customFormat="1" ht="15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AA698" s="2"/>
      <c r="AB698" s="2"/>
      <c r="AC698" s="94"/>
      <c r="AD698" s="94"/>
      <c r="AE698" s="94"/>
      <c r="AF698" s="94"/>
      <c r="AG698" s="89"/>
      <c r="AH698" s="89"/>
      <c r="AI698" s="2"/>
      <c r="AJ698" s="2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</row>
    <row r="699" spans="1:213" s="4" customFormat="1" ht="15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AA699" s="2"/>
      <c r="AB699" s="2"/>
      <c r="AC699" s="94"/>
      <c r="AD699" s="94"/>
      <c r="AE699" s="94"/>
      <c r="AF699" s="94"/>
      <c r="AG699" s="89"/>
      <c r="AH699" s="89"/>
      <c r="AI699" s="2"/>
      <c r="AJ699" s="2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</row>
    <row r="700" spans="1:213" s="4" customFormat="1" ht="15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AA700" s="2"/>
      <c r="AB700" s="2"/>
      <c r="AC700" s="94"/>
      <c r="AD700" s="94"/>
      <c r="AE700" s="94"/>
      <c r="AF700" s="94"/>
      <c r="AG700" s="89"/>
      <c r="AH700" s="89"/>
      <c r="AI700" s="2"/>
      <c r="AJ700" s="2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</row>
    <row r="701" spans="1:213" s="4" customFormat="1" ht="15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AA701" s="2"/>
      <c r="AB701" s="2"/>
      <c r="AC701" s="94"/>
      <c r="AD701" s="94"/>
      <c r="AE701" s="94"/>
      <c r="AF701" s="94"/>
      <c r="AG701" s="89"/>
      <c r="AH701" s="89"/>
      <c r="AI701" s="2"/>
      <c r="AJ701" s="2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</row>
    <row r="702" spans="1:213" s="4" customFormat="1" ht="15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AA702" s="2"/>
      <c r="AB702" s="2"/>
      <c r="AC702" s="94"/>
      <c r="AD702" s="94"/>
      <c r="AE702" s="94"/>
      <c r="AF702" s="94"/>
      <c r="AG702" s="89"/>
      <c r="AH702" s="89"/>
      <c r="AI702" s="2"/>
      <c r="AJ702" s="2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</row>
    <row r="703" spans="1:213" s="4" customFormat="1" ht="15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AA703" s="2"/>
      <c r="AB703" s="2"/>
      <c r="AC703" s="94"/>
      <c r="AD703" s="94"/>
      <c r="AE703" s="94"/>
      <c r="AF703" s="94"/>
      <c r="AG703" s="89"/>
      <c r="AH703" s="89"/>
      <c r="AI703" s="2"/>
      <c r="AJ703" s="2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</row>
    <row r="704" spans="1:213" s="4" customFormat="1" ht="15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AA704" s="2"/>
      <c r="AB704" s="2"/>
      <c r="AC704" s="94"/>
      <c r="AD704" s="94"/>
      <c r="AE704" s="94"/>
      <c r="AF704" s="94"/>
      <c r="AG704" s="89"/>
      <c r="AH704" s="89"/>
      <c r="AI704" s="2"/>
      <c r="AJ704" s="2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</row>
    <row r="705" spans="1:213" s="4" customFormat="1" ht="15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AA705" s="2"/>
      <c r="AB705" s="2"/>
      <c r="AC705" s="94"/>
      <c r="AD705" s="94"/>
      <c r="AE705" s="94"/>
      <c r="AF705" s="94"/>
      <c r="AG705" s="89"/>
      <c r="AH705" s="89"/>
      <c r="AI705" s="2"/>
      <c r="AJ705" s="2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</row>
    <row r="706" spans="1:213" s="4" customFormat="1" ht="15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AA706" s="2"/>
      <c r="AB706" s="2"/>
      <c r="AC706" s="94"/>
      <c r="AD706" s="94"/>
      <c r="AE706" s="94"/>
      <c r="AF706" s="94"/>
      <c r="AG706" s="89"/>
      <c r="AH706" s="89"/>
      <c r="AI706" s="2"/>
      <c r="AJ706" s="2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</row>
    <row r="707" spans="1:213" s="4" customFormat="1" ht="15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AA707" s="2"/>
      <c r="AB707" s="2"/>
      <c r="AC707" s="94"/>
      <c r="AD707" s="94"/>
      <c r="AE707" s="94"/>
      <c r="AF707" s="94"/>
      <c r="AG707" s="89"/>
      <c r="AH707" s="89"/>
      <c r="AI707" s="2"/>
      <c r="AJ707" s="2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</row>
    <row r="708" spans="1:213" s="4" customFormat="1" ht="15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AA708" s="2"/>
      <c r="AB708" s="2"/>
      <c r="AC708" s="94"/>
      <c r="AD708" s="94"/>
      <c r="AE708" s="94"/>
      <c r="AF708" s="94"/>
      <c r="AG708" s="89"/>
      <c r="AH708" s="89"/>
      <c r="AI708" s="2"/>
      <c r="AJ708" s="2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</row>
    <row r="709" spans="1:213" s="4" customFormat="1" ht="15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AA709" s="2"/>
      <c r="AB709" s="2"/>
      <c r="AC709" s="94"/>
      <c r="AD709" s="94"/>
      <c r="AE709" s="94"/>
      <c r="AF709" s="94"/>
      <c r="AG709" s="89"/>
      <c r="AH709" s="89"/>
      <c r="AI709" s="2"/>
      <c r="AJ709" s="2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</row>
    <row r="710" spans="1:213" s="4" customFormat="1" ht="15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AA710" s="2"/>
      <c r="AB710" s="2"/>
      <c r="AC710" s="94"/>
      <c r="AD710" s="94"/>
      <c r="AE710" s="94"/>
      <c r="AF710" s="94"/>
      <c r="AG710" s="89"/>
      <c r="AH710" s="89"/>
      <c r="AI710" s="2"/>
      <c r="AJ710" s="2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</row>
    <row r="711" spans="1:213" s="4" customFormat="1" ht="15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AA711" s="2"/>
      <c r="AB711" s="2"/>
      <c r="AC711" s="94"/>
      <c r="AD711" s="94"/>
      <c r="AE711" s="94"/>
      <c r="AF711" s="94"/>
      <c r="AG711" s="89"/>
      <c r="AH711" s="89"/>
      <c r="AI711" s="2"/>
      <c r="AJ711" s="2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</row>
    <row r="712" spans="1:213" s="4" customFormat="1" ht="15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AA712" s="2"/>
      <c r="AB712" s="2"/>
      <c r="AC712" s="94"/>
      <c r="AD712" s="94"/>
      <c r="AE712" s="94"/>
      <c r="AF712" s="94"/>
      <c r="AG712" s="89"/>
      <c r="AH712" s="89"/>
      <c r="AI712" s="2"/>
      <c r="AJ712" s="2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</row>
    <row r="713" spans="1:213" s="4" customFormat="1" ht="15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AA713" s="2"/>
      <c r="AB713" s="2"/>
      <c r="AC713" s="94"/>
      <c r="AD713" s="94"/>
      <c r="AE713" s="94"/>
      <c r="AF713" s="94"/>
      <c r="AG713" s="89"/>
      <c r="AH713" s="89"/>
      <c r="AI713" s="2"/>
      <c r="AJ713" s="2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</row>
    <row r="714" spans="1:213" s="4" customFormat="1" ht="15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AA714" s="2"/>
      <c r="AB714" s="2"/>
      <c r="AC714" s="94"/>
      <c r="AD714" s="94"/>
      <c r="AE714" s="94"/>
      <c r="AF714" s="94"/>
      <c r="AG714" s="89"/>
      <c r="AH714" s="89"/>
      <c r="AI714" s="2"/>
      <c r="AJ714" s="2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</row>
    <row r="715" spans="1:213" s="4" customFormat="1" ht="15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AA715" s="2"/>
      <c r="AB715" s="2"/>
      <c r="AC715" s="94"/>
      <c r="AD715" s="94"/>
      <c r="AE715" s="94"/>
      <c r="AF715" s="94"/>
      <c r="AG715" s="89"/>
      <c r="AH715" s="89"/>
      <c r="AI715" s="2"/>
      <c r="AJ715" s="2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</row>
    <row r="716" spans="1:213" s="4" customFormat="1" ht="15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AA716" s="2"/>
      <c r="AB716" s="2"/>
      <c r="AC716" s="94"/>
      <c r="AD716" s="94"/>
      <c r="AE716" s="94"/>
      <c r="AF716" s="94"/>
      <c r="AG716" s="89"/>
      <c r="AH716" s="89"/>
      <c r="AI716" s="2"/>
      <c r="AJ716" s="2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</row>
    <row r="717" spans="1:213" s="4" customFormat="1" ht="15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AA717" s="2"/>
      <c r="AB717" s="2"/>
      <c r="AC717" s="94"/>
      <c r="AD717" s="94"/>
      <c r="AE717" s="94"/>
      <c r="AF717" s="94"/>
      <c r="AG717" s="89"/>
      <c r="AH717" s="89"/>
      <c r="AI717" s="2"/>
      <c r="AJ717" s="2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</row>
    <row r="718" spans="1:213" s="4" customFormat="1" ht="15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AA718" s="2"/>
      <c r="AB718" s="2"/>
      <c r="AC718" s="94"/>
      <c r="AD718" s="94"/>
      <c r="AE718" s="94"/>
      <c r="AF718" s="94"/>
      <c r="AG718" s="89"/>
      <c r="AH718" s="89"/>
      <c r="AI718" s="2"/>
      <c r="AJ718" s="2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</row>
    <row r="719" spans="1:213" s="4" customFormat="1" ht="15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AA719" s="2"/>
      <c r="AB719" s="2"/>
      <c r="AC719" s="94"/>
      <c r="AD719" s="94"/>
      <c r="AE719" s="94"/>
      <c r="AF719" s="94"/>
      <c r="AG719" s="89"/>
      <c r="AH719" s="89"/>
      <c r="AI719" s="2"/>
      <c r="AJ719" s="2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</row>
    <row r="720" spans="1:213" s="4" customFormat="1" ht="15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AA720" s="2"/>
      <c r="AB720" s="2"/>
      <c r="AC720" s="94"/>
      <c r="AD720" s="94"/>
      <c r="AE720" s="94"/>
      <c r="AF720" s="94"/>
      <c r="AG720" s="89"/>
      <c r="AH720" s="89"/>
      <c r="AI720" s="2"/>
      <c r="AJ720" s="2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</row>
    <row r="721" spans="1:213" s="4" customFormat="1" ht="15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AA721" s="2"/>
      <c r="AB721" s="2"/>
      <c r="AC721" s="94"/>
      <c r="AD721" s="94"/>
      <c r="AE721" s="94"/>
      <c r="AF721" s="94"/>
      <c r="AG721" s="89"/>
      <c r="AH721" s="89"/>
      <c r="AI721" s="2"/>
      <c r="AJ721" s="2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</row>
    <row r="722" spans="1:213" s="4" customFormat="1" ht="15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AA722" s="2"/>
      <c r="AB722" s="2"/>
      <c r="AC722" s="94"/>
      <c r="AD722" s="94"/>
      <c r="AE722" s="94"/>
      <c r="AF722" s="94"/>
      <c r="AG722" s="89"/>
      <c r="AH722" s="89"/>
      <c r="AI722" s="2"/>
      <c r="AJ722" s="2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</row>
    <row r="723" spans="1:213" s="4" customFormat="1" ht="15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AA723" s="2"/>
      <c r="AB723" s="2"/>
      <c r="AC723" s="94"/>
      <c r="AD723" s="94"/>
      <c r="AE723" s="94"/>
      <c r="AF723" s="94"/>
      <c r="AG723" s="89"/>
      <c r="AH723" s="89"/>
      <c r="AI723" s="2"/>
      <c r="AJ723" s="2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</row>
    <row r="724" spans="1:213" s="4" customFormat="1" ht="15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AA724" s="2"/>
      <c r="AB724" s="2"/>
      <c r="AC724" s="94"/>
      <c r="AD724" s="94"/>
      <c r="AE724" s="94"/>
      <c r="AF724" s="94"/>
      <c r="AG724" s="89"/>
      <c r="AH724" s="89"/>
      <c r="AI724" s="2"/>
      <c r="AJ724" s="2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</row>
    <row r="725" spans="1:213" s="4" customFormat="1" ht="15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AA725" s="2"/>
      <c r="AB725" s="2"/>
      <c r="AC725" s="94"/>
      <c r="AD725" s="94"/>
      <c r="AE725" s="94"/>
      <c r="AF725" s="94"/>
      <c r="AG725" s="89"/>
      <c r="AH725" s="89"/>
      <c r="AI725" s="2"/>
      <c r="AJ725" s="2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</row>
    <row r="726" spans="1:213" s="4" customFormat="1" ht="15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AA726" s="2"/>
      <c r="AB726" s="2"/>
      <c r="AC726" s="94"/>
      <c r="AD726" s="94"/>
      <c r="AE726" s="94"/>
      <c r="AF726" s="94"/>
      <c r="AG726" s="89"/>
      <c r="AH726" s="89"/>
      <c r="AI726" s="2"/>
      <c r="AJ726" s="2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</row>
    <row r="727" spans="1:213" s="4" customFormat="1" ht="15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AA727" s="2"/>
      <c r="AB727" s="2"/>
      <c r="AC727" s="94"/>
      <c r="AD727" s="94"/>
      <c r="AE727" s="94"/>
      <c r="AF727" s="94"/>
      <c r="AG727" s="89"/>
      <c r="AH727" s="89"/>
      <c r="AI727" s="2"/>
      <c r="AJ727" s="2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</row>
    <row r="728" spans="1:213" s="4" customFormat="1" ht="15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AA728" s="2"/>
      <c r="AB728" s="2"/>
      <c r="AC728" s="94"/>
      <c r="AD728" s="94"/>
      <c r="AE728" s="94"/>
      <c r="AF728" s="94"/>
      <c r="AG728" s="89"/>
      <c r="AH728" s="89"/>
      <c r="AI728" s="2"/>
      <c r="AJ728" s="2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</row>
    <row r="729" spans="1:213" s="4" customFormat="1" ht="15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AA729" s="2"/>
      <c r="AB729" s="2"/>
      <c r="AC729" s="94"/>
      <c r="AD729" s="94"/>
      <c r="AE729" s="94"/>
      <c r="AF729" s="94"/>
      <c r="AG729" s="89"/>
      <c r="AH729" s="89"/>
      <c r="AI729" s="2"/>
      <c r="AJ729" s="2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</row>
    <row r="730" spans="1:213" s="4" customFormat="1" ht="15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AA730" s="2"/>
      <c r="AB730" s="2"/>
      <c r="AC730" s="94"/>
      <c r="AD730" s="94"/>
      <c r="AE730" s="94"/>
      <c r="AF730" s="94"/>
      <c r="AG730" s="89"/>
      <c r="AH730" s="89"/>
      <c r="AI730" s="2"/>
      <c r="AJ730" s="2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</row>
    <row r="731" spans="1:213" s="4" customFormat="1" ht="15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AA731" s="2"/>
      <c r="AB731" s="2"/>
      <c r="AC731" s="94"/>
      <c r="AD731" s="94"/>
      <c r="AE731" s="94"/>
      <c r="AF731" s="94"/>
      <c r="AG731" s="89"/>
      <c r="AH731" s="89"/>
      <c r="AI731" s="2"/>
      <c r="AJ731" s="2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</row>
    <row r="732" spans="1:213" s="4" customFormat="1" ht="15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AA732" s="2"/>
      <c r="AB732" s="2"/>
      <c r="AC732" s="94"/>
      <c r="AD732" s="94"/>
      <c r="AE732" s="94"/>
      <c r="AF732" s="94"/>
      <c r="AG732" s="89"/>
      <c r="AH732" s="89"/>
      <c r="AI732" s="2"/>
      <c r="AJ732" s="2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</row>
    <row r="733" spans="1:213" s="4" customFormat="1" ht="15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AA733" s="2"/>
      <c r="AB733" s="2"/>
      <c r="AC733" s="94"/>
      <c r="AD733" s="94"/>
      <c r="AE733" s="94"/>
      <c r="AF733" s="94"/>
      <c r="AG733" s="89"/>
      <c r="AH733" s="89"/>
      <c r="AI733" s="2"/>
      <c r="AJ733" s="2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</row>
    <row r="734" spans="1:213" s="4" customFormat="1" ht="15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AA734" s="2"/>
      <c r="AB734" s="2"/>
      <c r="AC734" s="94"/>
      <c r="AD734" s="94"/>
      <c r="AE734" s="94"/>
      <c r="AF734" s="94"/>
      <c r="AG734" s="89"/>
      <c r="AH734" s="89"/>
      <c r="AI734" s="2"/>
      <c r="AJ734" s="2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</row>
    <row r="735" spans="1:213" s="4" customFormat="1" ht="15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AA735" s="2"/>
      <c r="AB735" s="2"/>
      <c r="AC735" s="94"/>
      <c r="AD735" s="94"/>
      <c r="AE735" s="94"/>
      <c r="AF735" s="94"/>
      <c r="AG735" s="89"/>
      <c r="AH735" s="89"/>
      <c r="AI735" s="2"/>
      <c r="AJ735" s="2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</row>
    <row r="736" spans="1:213" s="4" customFormat="1" ht="15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AA736" s="2"/>
      <c r="AB736" s="2"/>
      <c r="AC736" s="94"/>
      <c r="AD736" s="94"/>
      <c r="AE736" s="94"/>
      <c r="AF736" s="94"/>
      <c r="AG736" s="89"/>
      <c r="AH736" s="89"/>
      <c r="AI736" s="2"/>
      <c r="AJ736" s="2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</row>
    <row r="737" spans="1:213" s="4" customFormat="1" ht="15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AA737" s="2"/>
      <c r="AB737" s="2"/>
      <c r="AC737" s="94"/>
      <c r="AD737" s="94"/>
      <c r="AE737" s="94"/>
      <c r="AF737" s="94"/>
      <c r="AG737" s="89"/>
      <c r="AH737" s="89"/>
      <c r="AI737" s="2"/>
      <c r="AJ737" s="2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</row>
    <row r="738" spans="1:213" s="4" customFormat="1" ht="15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AA738" s="2"/>
      <c r="AB738" s="2"/>
      <c r="AC738" s="94"/>
      <c r="AD738" s="94"/>
      <c r="AE738" s="94"/>
      <c r="AF738" s="94"/>
      <c r="AG738" s="89"/>
      <c r="AH738" s="89"/>
      <c r="AI738" s="2"/>
      <c r="AJ738" s="2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</row>
    <row r="739" spans="1:213" s="4" customFormat="1" ht="15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AA739" s="2"/>
      <c r="AB739" s="2"/>
      <c r="AC739" s="94"/>
      <c r="AD739" s="94"/>
      <c r="AE739" s="94"/>
      <c r="AF739" s="94"/>
      <c r="AG739" s="89"/>
      <c r="AH739" s="89"/>
      <c r="AI739" s="2"/>
      <c r="AJ739" s="2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</row>
    <row r="740" spans="1:213" s="4" customFormat="1" ht="15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AA740" s="2"/>
      <c r="AB740" s="2"/>
      <c r="AC740" s="94"/>
      <c r="AD740" s="94"/>
      <c r="AE740" s="94"/>
      <c r="AF740" s="94"/>
      <c r="AG740" s="89"/>
      <c r="AH740" s="89"/>
      <c r="AI740" s="2"/>
      <c r="AJ740" s="2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</row>
    <row r="741" spans="1:213" s="4" customFormat="1" ht="15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AA741" s="2"/>
      <c r="AB741" s="2"/>
      <c r="AC741" s="94"/>
      <c r="AD741" s="94"/>
      <c r="AE741" s="94"/>
      <c r="AF741" s="94"/>
      <c r="AG741" s="89"/>
      <c r="AH741" s="89"/>
      <c r="AI741" s="2"/>
      <c r="AJ741" s="2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</row>
    <row r="742" spans="1:213" s="4" customFormat="1" ht="15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AA742" s="2"/>
      <c r="AB742" s="2"/>
      <c r="AC742" s="94"/>
      <c r="AD742" s="94"/>
      <c r="AE742" s="94"/>
      <c r="AF742" s="94"/>
      <c r="AG742" s="89"/>
      <c r="AH742" s="89"/>
      <c r="AI742" s="2"/>
      <c r="AJ742" s="2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</row>
    <row r="743" spans="1:213" s="4" customFormat="1" ht="15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AA743" s="2"/>
      <c r="AB743" s="2"/>
      <c r="AC743" s="94"/>
      <c r="AD743" s="94"/>
      <c r="AE743" s="94"/>
      <c r="AF743" s="94"/>
      <c r="AG743" s="89"/>
      <c r="AH743" s="89"/>
      <c r="AI743" s="2"/>
      <c r="AJ743" s="2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</row>
    <row r="744" spans="1:213" s="4" customFormat="1" ht="15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AA744" s="2"/>
      <c r="AB744" s="2"/>
      <c r="AC744" s="94"/>
      <c r="AD744" s="94"/>
      <c r="AE744" s="94"/>
      <c r="AF744" s="94"/>
      <c r="AG744" s="89"/>
      <c r="AH744" s="89"/>
      <c r="AI744" s="2"/>
      <c r="AJ744" s="2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</row>
    <row r="745" spans="1:213" s="4" customFormat="1" ht="15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AA745" s="2"/>
      <c r="AB745" s="2"/>
      <c r="AC745" s="94"/>
      <c r="AD745" s="94"/>
      <c r="AE745" s="94"/>
      <c r="AF745" s="94"/>
      <c r="AG745" s="89"/>
      <c r="AH745" s="89"/>
      <c r="AI745" s="2"/>
      <c r="AJ745" s="2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</row>
    <row r="746" spans="1:213" s="4" customFormat="1" ht="15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AA746" s="2"/>
      <c r="AB746" s="2"/>
      <c r="AC746" s="94"/>
      <c r="AD746" s="94"/>
      <c r="AE746" s="94"/>
      <c r="AF746" s="94"/>
      <c r="AG746" s="89"/>
      <c r="AH746" s="89"/>
      <c r="AI746" s="2"/>
      <c r="AJ746" s="2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</row>
    <row r="747" spans="1:213" s="4" customFormat="1" ht="15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AA747" s="2"/>
      <c r="AB747" s="2"/>
      <c r="AC747" s="94"/>
      <c r="AD747" s="94"/>
      <c r="AE747" s="94"/>
      <c r="AF747" s="94"/>
      <c r="AG747" s="89"/>
      <c r="AH747" s="89"/>
      <c r="AI747" s="2"/>
      <c r="AJ747" s="2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</row>
    <row r="748" spans="1:213" s="4" customFormat="1" ht="15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AA748" s="2"/>
      <c r="AB748" s="2"/>
      <c r="AC748" s="94"/>
      <c r="AD748" s="94"/>
      <c r="AE748" s="94"/>
      <c r="AF748" s="94"/>
      <c r="AG748" s="89"/>
      <c r="AH748" s="89"/>
      <c r="AI748" s="2"/>
      <c r="AJ748" s="2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</row>
    <row r="749" spans="1:213" s="4" customFormat="1" ht="15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AA749" s="2"/>
      <c r="AB749" s="2"/>
      <c r="AC749" s="94"/>
      <c r="AD749" s="94"/>
      <c r="AE749" s="94"/>
      <c r="AF749" s="94"/>
      <c r="AG749" s="89"/>
      <c r="AH749" s="89"/>
      <c r="AI749" s="2"/>
      <c r="AJ749" s="2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</row>
    <row r="750" spans="1:213" s="4" customFormat="1" ht="15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AA750" s="2"/>
      <c r="AB750" s="2"/>
      <c r="AC750" s="94"/>
      <c r="AD750" s="94"/>
      <c r="AE750" s="94"/>
      <c r="AF750" s="94"/>
      <c r="AG750" s="89"/>
      <c r="AH750" s="89"/>
      <c r="AI750" s="2"/>
      <c r="AJ750" s="2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</row>
    <row r="751" spans="1:213" s="4" customFormat="1" ht="15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AA751" s="2"/>
      <c r="AB751" s="2"/>
      <c r="AC751" s="94"/>
      <c r="AD751" s="94"/>
      <c r="AE751" s="94"/>
      <c r="AF751" s="94"/>
      <c r="AG751" s="89"/>
      <c r="AH751" s="89"/>
      <c r="AI751" s="2"/>
      <c r="AJ751" s="2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</row>
    <row r="752" spans="1:213" s="4" customFormat="1" ht="15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AA752" s="2"/>
      <c r="AB752" s="2"/>
      <c r="AC752" s="94"/>
      <c r="AD752" s="94"/>
      <c r="AE752" s="94"/>
      <c r="AF752" s="94"/>
      <c r="AG752" s="89"/>
      <c r="AH752" s="89"/>
      <c r="AI752" s="2"/>
      <c r="AJ752" s="2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</row>
    <row r="753" spans="1:213" s="4" customFormat="1" ht="15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AA753" s="2"/>
      <c r="AB753" s="2"/>
      <c r="AC753" s="94"/>
      <c r="AD753" s="94"/>
      <c r="AE753" s="94"/>
      <c r="AF753" s="94"/>
      <c r="AG753" s="89"/>
      <c r="AH753" s="89"/>
      <c r="AI753" s="2"/>
      <c r="AJ753" s="2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</row>
    <row r="754" spans="1:213" s="4" customFormat="1" ht="15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AA754" s="2"/>
      <c r="AB754" s="2"/>
      <c r="AC754" s="94"/>
      <c r="AD754" s="94"/>
      <c r="AE754" s="94"/>
      <c r="AF754" s="94"/>
      <c r="AG754" s="89"/>
      <c r="AH754" s="89"/>
      <c r="AI754" s="2"/>
      <c r="AJ754" s="2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</row>
    <row r="755" spans="1:213" s="4" customFormat="1" ht="15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AA755" s="2"/>
      <c r="AB755" s="2"/>
      <c r="AC755" s="94"/>
      <c r="AD755" s="94"/>
      <c r="AE755" s="94"/>
      <c r="AF755" s="94"/>
      <c r="AG755" s="89"/>
      <c r="AH755" s="89"/>
      <c r="AI755" s="2"/>
      <c r="AJ755" s="2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</row>
    <row r="756" spans="1:213" s="4" customFormat="1" ht="15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AA756" s="2"/>
      <c r="AB756" s="2"/>
      <c r="AC756" s="94"/>
      <c r="AD756" s="94"/>
      <c r="AE756" s="94"/>
      <c r="AF756" s="94"/>
      <c r="AG756" s="89"/>
      <c r="AH756" s="89"/>
      <c r="AI756" s="2"/>
      <c r="AJ756" s="2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</row>
    <row r="757" spans="1:213" s="4" customFormat="1" ht="15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AA757" s="2"/>
      <c r="AB757" s="2"/>
      <c r="AC757" s="94"/>
      <c r="AD757" s="94"/>
      <c r="AE757" s="94"/>
      <c r="AF757" s="94"/>
      <c r="AG757" s="89"/>
      <c r="AH757" s="89"/>
      <c r="AI757" s="2"/>
      <c r="AJ757" s="2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</row>
    <row r="758" spans="1:213" s="4" customFormat="1" ht="15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AA758" s="2"/>
      <c r="AB758" s="2"/>
      <c r="AC758" s="94"/>
      <c r="AD758" s="94"/>
      <c r="AE758" s="94"/>
      <c r="AF758" s="94"/>
      <c r="AG758" s="89"/>
      <c r="AH758" s="89"/>
      <c r="AI758" s="2"/>
      <c r="AJ758" s="2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</row>
    <row r="759" spans="1:213" s="4" customFormat="1" ht="15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AA759" s="2"/>
      <c r="AB759" s="2"/>
      <c r="AC759" s="94"/>
      <c r="AD759" s="94"/>
      <c r="AE759" s="94"/>
      <c r="AF759" s="94"/>
      <c r="AG759" s="89"/>
      <c r="AH759" s="89"/>
      <c r="AI759" s="2"/>
      <c r="AJ759" s="2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</row>
    <row r="760" spans="1:213" s="4" customFormat="1" ht="15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AA760" s="2"/>
      <c r="AB760" s="2"/>
      <c r="AC760" s="94"/>
      <c r="AD760" s="94"/>
      <c r="AE760" s="94"/>
      <c r="AF760" s="94"/>
      <c r="AG760" s="89"/>
      <c r="AH760" s="89"/>
      <c r="AI760" s="2"/>
      <c r="AJ760" s="2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</row>
    <row r="761" spans="1:213" s="4" customFormat="1" ht="15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AA761" s="2"/>
      <c r="AB761" s="2"/>
      <c r="AC761" s="94"/>
      <c r="AD761" s="94"/>
      <c r="AE761" s="94"/>
      <c r="AF761" s="94"/>
      <c r="AG761" s="89"/>
      <c r="AH761" s="89"/>
      <c r="AI761" s="2"/>
      <c r="AJ761" s="2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</row>
    <row r="762" spans="1:213" s="4" customFormat="1" ht="15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AA762" s="2"/>
      <c r="AB762" s="2"/>
      <c r="AC762" s="94"/>
      <c r="AD762" s="94"/>
      <c r="AE762" s="94"/>
      <c r="AF762" s="94"/>
      <c r="AG762" s="89"/>
      <c r="AH762" s="89"/>
      <c r="AI762" s="2"/>
      <c r="AJ762" s="2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</row>
    <row r="763" spans="1:213" s="4" customFormat="1" ht="15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AA763" s="2"/>
      <c r="AB763" s="2"/>
      <c r="AC763" s="94"/>
      <c r="AD763" s="94"/>
      <c r="AE763" s="94"/>
      <c r="AF763" s="94"/>
      <c r="AG763" s="89"/>
      <c r="AH763" s="89"/>
      <c r="AI763" s="2"/>
      <c r="AJ763" s="2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</row>
    <row r="764" spans="1:213" s="4" customFormat="1" ht="15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AA764" s="2"/>
      <c r="AB764" s="2"/>
      <c r="AC764" s="94"/>
      <c r="AD764" s="94"/>
      <c r="AE764" s="94"/>
      <c r="AF764" s="94"/>
      <c r="AG764" s="89"/>
      <c r="AH764" s="89"/>
      <c r="AI764" s="2"/>
      <c r="AJ764" s="2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</row>
    <row r="765" spans="1:213" s="4" customFormat="1" ht="15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AA765" s="2"/>
      <c r="AB765" s="2"/>
      <c r="AC765" s="94"/>
      <c r="AD765" s="94"/>
      <c r="AE765" s="94"/>
      <c r="AF765" s="94"/>
      <c r="AG765" s="89"/>
      <c r="AH765" s="89"/>
      <c r="AI765" s="2"/>
      <c r="AJ765" s="2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</row>
    <row r="766" spans="1:213" s="4" customFormat="1" ht="15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AA766" s="2"/>
      <c r="AB766" s="2"/>
      <c r="AC766" s="94"/>
      <c r="AD766" s="94"/>
      <c r="AE766" s="94"/>
      <c r="AF766" s="94"/>
      <c r="AG766" s="89"/>
      <c r="AH766" s="89"/>
      <c r="AI766" s="2"/>
      <c r="AJ766" s="2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</row>
    <row r="767" spans="1:213" s="4" customFormat="1" ht="15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AA767" s="2"/>
      <c r="AB767" s="2"/>
      <c r="AC767" s="94"/>
      <c r="AD767" s="94"/>
      <c r="AE767" s="94"/>
      <c r="AF767" s="94"/>
      <c r="AG767" s="89"/>
      <c r="AH767" s="89"/>
      <c r="AI767" s="2"/>
      <c r="AJ767" s="2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</row>
    <row r="768" spans="1:213" s="4" customFormat="1" ht="15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AA768" s="2"/>
      <c r="AB768" s="2"/>
      <c r="AC768" s="94"/>
      <c r="AD768" s="94"/>
      <c r="AE768" s="94"/>
      <c r="AF768" s="94"/>
      <c r="AG768" s="89"/>
      <c r="AH768" s="89"/>
      <c r="AI768" s="2"/>
      <c r="AJ768" s="2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</row>
    <row r="769" spans="1:213" s="4" customFormat="1" ht="15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AA769" s="2"/>
      <c r="AB769" s="2"/>
      <c r="AC769" s="94"/>
      <c r="AD769" s="94"/>
      <c r="AE769" s="94"/>
      <c r="AF769" s="94"/>
      <c r="AG769" s="89"/>
      <c r="AH769" s="89"/>
      <c r="AI769" s="2"/>
      <c r="AJ769" s="2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</row>
    <row r="770" spans="1:213" s="4" customFormat="1" ht="15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AA770" s="2"/>
      <c r="AB770" s="2"/>
      <c r="AC770" s="94"/>
      <c r="AD770" s="94"/>
      <c r="AE770" s="94"/>
      <c r="AF770" s="94"/>
      <c r="AG770" s="89"/>
      <c r="AH770" s="89"/>
      <c r="AI770" s="2"/>
      <c r="AJ770" s="2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</row>
    <row r="771" spans="1:213" s="4" customFormat="1" ht="15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AA771" s="2"/>
      <c r="AB771" s="2"/>
      <c r="AC771" s="94"/>
      <c r="AD771" s="94"/>
      <c r="AE771" s="94"/>
      <c r="AF771" s="94"/>
      <c r="AG771" s="89"/>
      <c r="AH771" s="89"/>
      <c r="AI771" s="2"/>
      <c r="AJ771" s="2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</row>
    <row r="772" spans="1:213" s="4" customFormat="1" ht="15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AA772" s="2"/>
      <c r="AB772" s="2"/>
      <c r="AC772" s="94"/>
      <c r="AD772" s="94"/>
      <c r="AE772" s="94"/>
      <c r="AF772" s="94"/>
      <c r="AG772" s="89"/>
      <c r="AH772" s="89"/>
      <c r="AI772" s="2"/>
      <c r="AJ772" s="2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</row>
    <row r="773" spans="1:213" s="4" customFormat="1" ht="15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AA773" s="2"/>
      <c r="AB773" s="2"/>
      <c r="AC773" s="94"/>
      <c r="AD773" s="94"/>
      <c r="AE773" s="94"/>
      <c r="AF773" s="94"/>
      <c r="AG773" s="89"/>
      <c r="AH773" s="89"/>
      <c r="AI773" s="2"/>
      <c r="AJ773" s="2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</row>
    <row r="774" spans="1:213" s="4" customFormat="1" ht="15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AA774" s="2"/>
      <c r="AB774" s="2"/>
      <c r="AC774" s="94"/>
      <c r="AD774" s="94"/>
      <c r="AE774" s="94"/>
      <c r="AF774" s="94"/>
      <c r="AG774" s="89"/>
      <c r="AH774" s="89"/>
      <c r="AI774" s="2"/>
      <c r="AJ774" s="2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</row>
    <row r="775" spans="1:213" s="4" customFormat="1" ht="15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AA775" s="2"/>
      <c r="AB775" s="2"/>
      <c r="AC775" s="94"/>
      <c r="AD775" s="94"/>
      <c r="AE775" s="94"/>
      <c r="AF775" s="94"/>
      <c r="AG775" s="89"/>
      <c r="AH775" s="89"/>
      <c r="AI775" s="2"/>
      <c r="AJ775" s="2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</row>
    <row r="776" spans="1:213" s="4" customFormat="1" ht="15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AA776" s="2"/>
      <c r="AB776" s="2"/>
      <c r="AC776" s="94"/>
      <c r="AD776" s="94"/>
      <c r="AE776" s="94"/>
      <c r="AF776" s="94"/>
      <c r="AG776" s="89"/>
      <c r="AH776" s="89"/>
      <c r="AI776" s="2"/>
      <c r="AJ776" s="2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</row>
    <row r="777" spans="1:213" s="4" customFormat="1" ht="15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AA777" s="2"/>
      <c r="AB777" s="2"/>
      <c r="AC777" s="94"/>
      <c r="AD777" s="94"/>
      <c r="AE777" s="94"/>
      <c r="AF777" s="94"/>
      <c r="AG777" s="89"/>
      <c r="AH777" s="89"/>
      <c r="AI777" s="2"/>
      <c r="AJ777" s="2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</row>
    <row r="778" spans="1:213" s="4" customFormat="1" ht="15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AA778" s="2"/>
      <c r="AB778" s="2"/>
      <c r="AC778" s="94"/>
      <c r="AD778" s="94"/>
      <c r="AE778" s="94"/>
      <c r="AF778" s="94"/>
      <c r="AG778" s="89"/>
      <c r="AH778" s="89"/>
      <c r="AI778" s="2"/>
      <c r="AJ778" s="2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</row>
    <row r="779" spans="1:213" s="4" customFormat="1" ht="15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AA779" s="2"/>
      <c r="AB779" s="2"/>
      <c r="AC779" s="94"/>
      <c r="AD779" s="94"/>
      <c r="AE779" s="94"/>
      <c r="AF779" s="94"/>
      <c r="AG779" s="89"/>
      <c r="AH779" s="89"/>
      <c r="AI779" s="2"/>
      <c r="AJ779" s="2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</row>
    <row r="780" spans="1:213" s="4" customFormat="1" ht="15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AA780" s="2"/>
      <c r="AB780" s="2"/>
      <c r="AC780" s="94"/>
      <c r="AD780" s="94"/>
      <c r="AE780" s="94"/>
      <c r="AF780" s="94"/>
      <c r="AG780" s="89"/>
      <c r="AH780" s="89"/>
      <c r="AI780" s="2"/>
      <c r="AJ780" s="2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</row>
    <row r="781" spans="1:213" s="4" customFormat="1" ht="15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AA781" s="2"/>
      <c r="AB781" s="2"/>
      <c r="AC781" s="94"/>
      <c r="AD781" s="94"/>
      <c r="AE781" s="94"/>
      <c r="AF781" s="94"/>
      <c r="AG781" s="89"/>
      <c r="AH781" s="89"/>
      <c r="AI781" s="2"/>
      <c r="AJ781" s="2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</row>
    <row r="782" spans="1:213" s="4" customFormat="1" ht="15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AA782" s="2"/>
      <c r="AB782" s="2"/>
      <c r="AC782" s="94"/>
      <c r="AD782" s="94"/>
      <c r="AE782" s="94"/>
      <c r="AF782" s="94"/>
      <c r="AG782" s="89"/>
      <c r="AH782" s="89"/>
      <c r="AI782" s="2"/>
      <c r="AJ782" s="2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</row>
    <row r="783" spans="1:213" s="4" customFormat="1" ht="15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AA783" s="2"/>
      <c r="AB783" s="2"/>
      <c r="AC783" s="94"/>
      <c r="AD783" s="94"/>
      <c r="AE783" s="94"/>
      <c r="AF783" s="94"/>
      <c r="AG783" s="89"/>
      <c r="AH783" s="89"/>
      <c r="AI783" s="2"/>
      <c r="AJ783" s="2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</row>
    <row r="784" spans="1:213" s="4" customFormat="1" ht="15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AA784" s="2"/>
      <c r="AB784" s="2"/>
      <c r="AC784" s="94"/>
      <c r="AD784" s="94"/>
      <c r="AE784" s="94"/>
      <c r="AF784" s="94"/>
      <c r="AG784" s="89"/>
      <c r="AH784" s="89"/>
      <c r="AI784" s="2"/>
      <c r="AJ784" s="2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</row>
    <row r="785" spans="1:213" s="4" customFormat="1" ht="15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AA785" s="2"/>
      <c r="AB785" s="2"/>
      <c r="AC785" s="94"/>
      <c r="AD785" s="94"/>
      <c r="AE785" s="94"/>
      <c r="AF785" s="94"/>
      <c r="AG785" s="89"/>
      <c r="AH785" s="89"/>
      <c r="AI785" s="2"/>
      <c r="AJ785" s="2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</row>
    <row r="786" spans="1:213" s="4" customFormat="1" ht="15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AA786" s="2"/>
      <c r="AB786" s="2"/>
      <c r="AC786" s="94"/>
      <c r="AD786" s="94"/>
      <c r="AE786" s="94"/>
      <c r="AF786" s="94"/>
      <c r="AG786" s="89"/>
      <c r="AH786" s="89"/>
      <c r="AI786" s="2"/>
      <c r="AJ786" s="2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</row>
    <row r="787" spans="1:213" s="4" customFormat="1" ht="15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AA787" s="2"/>
      <c r="AB787" s="2"/>
      <c r="AC787" s="94"/>
      <c r="AD787" s="94"/>
      <c r="AE787" s="94"/>
      <c r="AF787" s="94"/>
      <c r="AG787" s="89"/>
      <c r="AH787" s="89"/>
      <c r="AI787" s="2"/>
      <c r="AJ787" s="2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</row>
    <row r="788" spans="1:213" s="4" customFormat="1" ht="15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AA788" s="2"/>
      <c r="AB788" s="2"/>
      <c r="AC788" s="94"/>
      <c r="AD788" s="94"/>
      <c r="AE788" s="94"/>
      <c r="AF788" s="94"/>
      <c r="AG788" s="89"/>
      <c r="AH788" s="89"/>
      <c r="AI788" s="2"/>
      <c r="AJ788" s="2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</row>
    <row r="789" spans="1:213" s="4" customFormat="1" ht="15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AA789" s="2"/>
      <c r="AB789" s="2"/>
      <c r="AC789" s="94"/>
      <c r="AD789" s="94"/>
      <c r="AE789" s="94"/>
      <c r="AF789" s="94"/>
      <c r="AG789" s="89"/>
      <c r="AH789" s="89"/>
      <c r="AI789" s="2"/>
      <c r="AJ789" s="2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</row>
    <row r="790" spans="1:213" s="4" customFormat="1" ht="15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AA790" s="2"/>
      <c r="AB790" s="2"/>
      <c r="AC790" s="94"/>
      <c r="AD790" s="94"/>
      <c r="AE790" s="94"/>
      <c r="AF790" s="94"/>
      <c r="AG790" s="89"/>
      <c r="AH790" s="89"/>
      <c r="AI790" s="2"/>
      <c r="AJ790" s="2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</row>
    <row r="791" spans="1:213" s="4" customFormat="1" ht="15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AA791" s="2"/>
      <c r="AB791" s="2"/>
      <c r="AC791" s="94"/>
      <c r="AD791" s="94"/>
      <c r="AE791" s="94"/>
      <c r="AF791" s="94"/>
      <c r="AG791" s="89"/>
      <c r="AH791" s="89"/>
      <c r="AI791" s="2"/>
      <c r="AJ791" s="2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</row>
    <row r="792" spans="1:213" s="4" customFormat="1" ht="15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AA792" s="2"/>
      <c r="AB792" s="2"/>
      <c r="AC792" s="94"/>
      <c r="AD792" s="94"/>
      <c r="AE792" s="94"/>
      <c r="AF792" s="94"/>
      <c r="AG792" s="89"/>
      <c r="AH792" s="89"/>
      <c r="AI792" s="2"/>
      <c r="AJ792" s="2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</row>
    <row r="793" spans="1:213" s="4" customFormat="1" ht="15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AA793" s="2"/>
      <c r="AB793" s="2"/>
      <c r="AC793" s="94"/>
      <c r="AD793" s="94"/>
      <c r="AE793" s="94"/>
      <c r="AF793" s="94"/>
      <c r="AG793" s="89"/>
      <c r="AH793" s="89"/>
      <c r="AI793" s="2"/>
      <c r="AJ793" s="2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</row>
    <row r="794" spans="1:213" s="4" customFormat="1" ht="15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AA794" s="2"/>
      <c r="AB794" s="2"/>
      <c r="AC794" s="94"/>
      <c r="AD794" s="94"/>
      <c r="AE794" s="94"/>
      <c r="AF794" s="94"/>
      <c r="AG794" s="89"/>
      <c r="AH794" s="89"/>
      <c r="AI794" s="2"/>
      <c r="AJ794" s="2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</row>
    <row r="795" spans="1:213" s="4" customFormat="1" ht="15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AA795" s="2"/>
      <c r="AB795" s="2"/>
      <c r="AC795" s="94"/>
      <c r="AD795" s="94"/>
      <c r="AE795" s="94"/>
      <c r="AF795" s="94"/>
      <c r="AG795" s="89"/>
      <c r="AH795" s="89"/>
      <c r="AI795" s="2"/>
      <c r="AJ795" s="2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</row>
    <row r="796" spans="1:213" s="4" customFormat="1" ht="15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AA796" s="2"/>
      <c r="AB796" s="2"/>
      <c r="AC796" s="94"/>
      <c r="AD796" s="94"/>
      <c r="AE796" s="94"/>
      <c r="AF796" s="94"/>
      <c r="AG796" s="89"/>
      <c r="AH796" s="89"/>
      <c r="AI796" s="2"/>
      <c r="AJ796" s="2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</row>
    <row r="797" spans="1:213" s="4" customFormat="1" ht="15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AA797" s="2"/>
      <c r="AB797" s="2"/>
      <c r="AC797" s="94"/>
      <c r="AD797" s="94"/>
      <c r="AE797" s="94"/>
      <c r="AF797" s="94"/>
      <c r="AG797" s="89"/>
      <c r="AH797" s="89"/>
      <c r="AI797" s="2"/>
      <c r="AJ797" s="2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</row>
    <row r="798" spans="1:213" s="4" customFormat="1" ht="15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AA798" s="2"/>
      <c r="AB798" s="2"/>
      <c r="AC798" s="94"/>
      <c r="AD798" s="94"/>
      <c r="AE798" s="94"/>
      <c r="AF798" s="94"/>
      <c r="AG798" s="89"/>
      <c r="AH798" s="89"/>
      <c r="AI798" s="2"/>
      <c r="AJ798" s="2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</row>
    <row r="799" spans="1:213" s="4" customFormat="1" ht="15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AA799" s="2"/>
      <c r="AB799" s="2"/>
      <c r="AC799" s="94"/>
      <c r="AD799" s="94"/>
      <c r="AE799" s="94"/>
      <c r="AF799" s="94"/>
      <c r="AG799" s="89"/>
      <c r="AH799" s="89"/>
      <c r="AI799" s="2"/>
      <c r="AJ799" s="2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</row>
    <row r="800" spans="1:213" s="4" customFormat="1" ht="15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AA800" s="2"/>
      <c r="AB800" s="2"/>
      <c r="AC800" s="94"/>
      <c r="AD800" s="94"/>
      <c r="AE800" s="94"/>
      <c r="AF800" s="94"/>
      <c r="AG800" s="89"/>
      <c r="AH800" s="89"/>
      <c r="AI800" s="2"/>
      <c r="AJ800" s="2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</row>
    <row r="801" spans="1:213" s="4" customFormat="1" ht="15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AA801" s="2"/>
      <c r="AB801" s="2"/>
      <c r="AC801" s="94"/>
      <c r="AD801" s="94"/>
      <c r="AE801" s="94"/>
      <c r="AF801" s="94"/>
      <c r="AG801" s="89"/>
      <c r="AH801" s="89"/>
      <c r="AI801" s="2"/>
      <c r="AJ801" s="2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</row>
    <row r="802" spans="1:213" s="4" customFormat="1" ht="15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AA802" s="2"/>
      <c r="AB802" s="2"/>
      <c r="AC802" s="94"/>
      <c r="AD802" s="94"/>
      <c r="AE802" s="94"/>
      <c r="AF802" s="94"/>
      <c r="AG802" s="89"/>
      <c r="AH802" s="89"/>
      <c r="AI802" s="2"/>
      <c r="AJ802" s="2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</row>
    <row r="803" spans="1:213" s="4" customFormat="1" ht="15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AA803" s="2"/>
      <c r="AB803" s="2"/>
      <c r="AC803" s="94"/>
      <c r="AD803" s="94"/>
      <c r="AE803" s="94"/>
      <c r="AF803" s="94"/>
      <c r="AG803" s="89"/>
      <c r="AH803" s="89"/>
      <c r="AI803" s="2"/>
      <c r="AJ803" s="2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</row>
    <row r="804" spans="1:213" s="4" customFormat="1" ht="15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AA804" s="2"/>
      <c r="AB804" s="2"/>
      <c r="AC804" s="94"/>
      <c r="AD804" s="94"/>
      <c r="AE804" s="94"/>
      <c r="AF804" s="94"/>
      <c r="AG804" s="89"/>
      <c r="AH804" s="89"/>
      <c r="AI804" s="2"/>
      <c r="AJ804" s="2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</row>
    <row r="805" spans="1:213" s="4" customFormat="1" ht="15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AA805" s="2"/>
      <c r="AB805" s="2"/>
      <c r="AC805" s="94"/>
      <c r="AD805" s="94"/>
      <c r="AE805" s="94"/>
      <c r="AF805" s="94"/>
      <c r="AG805" s="89"/>
      <c r="AH805" s="89"/>
      <c r="AI805" s="2"/>
      <c r="AJ805" s="2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</row>
    <row r="806" spans="1:213" s="4" customFormat="1" ht="15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AA806" s="2"/>
      <c r="AB806" s="2"/>
      <c r="AC806" s="94"/>
      <c r="AD806" s="94"/>
      <c r="AE806" s="94"/>
      <c r="AF806" s="94"/>
      <c r="AG806" s="89"/>
      <c r="AH806" s="89"/>
      <c r="AI806" s="2"/>
      <c r="AJ806" s="2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</row>
    <row r="807" spans="1:213" s="4" customFormat="1" ht="15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AA807" s="2"/>
      <c r="AB807" s="2"/>
      <c r="AC807" s="94"/>
      <c r="AD807" s="94"/>
      <c r="AE807" s="94"/>
      <c r="AF807" s="94"/>
      <c r="AG807" s="89"/>
      <c r="AH807" s="89"/>
      <c r="AI807" s="2"/>
      <c r="AJ807" s="2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</row>
    <row r="808" spans="1:213" s="4" customFormat="1" ht="15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AA808" s="2"/>
      <c r="AB808" s="2"/>
      <c r="AC808" s="94"/>
      <c r="AD808" s="94"/>
      <c r="AE808" s="94"/>
      <c r="AF808" s="94"/>
      <c r="AG808" s="89"/>
      <c r="AH808" s="89"/>
      <c r="AI808" s="2"/>
      <c r="AJ808" s="2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</row>
    <row r="809" spans="1:213" s="4" customFormat="1" ht="15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AA809" s="2"/>
      <c r="AB809" s="2"/>
      <c r="AC809" s="94"/>
      <c r="AD809" s="94"/>
      <c r="AE809" s="94"/>
      <c r="AF809" s="94"/>
      <c r="AG809" s="89"/>
      <c r="AH809" s="89"/>
      <c r="AI809" s="2"/>
      <c r="AJ809" s="2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</row>
    <row r="810" spans="1:213" s="4" customFormat="1" ht="15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AA810" s="2"/>
      <c r="AB810" s="2"/>
      <c r="AC810" s="94"/>
      <c r="AD810" s="94"/>
      <c r="AE810" s="94"/>
      <c r="AF810" s="94"/>
      <c r="AG810" s="89"/>
      <c r="AH810" s="89"/>
      <c r="AI810" s="2"/>
      <c r="AJ810" s="2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</row>
    <row r="811" spans="1:213" s="4" customFormat="1" ht="15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AA811" s="2"/>
      <c r="AB811" s="2"/>
      <c r="AC811" s="94"/>
      <c r="AD811" s="94"/>
      <c r="AE811" s="94"/>
      <c r="AF811" s="94"/>
      <c r="AG811" s="89"/>
      <c r="AH811" s="89"/>
      <c r="AI811" s="2"/>
      <c r="AJ811" s="2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</row>
    <row r="812" spans="1:213" s="4" customFormat="1" ht="15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AA812" s="2"/>
      <c r="AB812" s="2"/>
      <c r="AC812" s="94"/>
      <c r="AD812" s="94"/>
      <c r="AE812" s="94"/>
      <c r="AF812" s="94"/>
      <c r="AG812" s="89"/>
      <c r="AH812" s="89"/>
      <c r="AI812" s="2"/>
      <c r="AJ812" s="2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</row>
    <row r="813" spans="1:213" s="4" customFormat="1" ht="15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AA813" s="2"/>
      <c r="AB813" s="2"/>
      <c r="AC813" s="94"/>
      <c r="AD813" s="94"/>
      <c r="AE813" s="94"/>
      <c r="AF813" s="94"/>
      <c r="AG813" s="89"/>
      <c r="AH813" s="89"/>
      <c r="AI813" s="2"/>
      <c r="AJ813" s="2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</row>
    <row r="814" spans="1:213" s="4" customFormat="1" ht="15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AA814" s="2"/>
      <c r="AB814" s="2"/>
      <c r="AC814" s="94"/>
      <c r="AD814" s="94"/>
      <c r="AE814" s="94"/>
      <c r="AF814" s="94"/>
      <c r="AG814" s="89"/>
      <c r="AH814" s="89"/>
      <c r="AI814" s="2"/>
      <c r="AJ814" s="2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</row>
    <row r="815" spans="1:213" s="4" customFormat="1" ht="15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AA815" s="2"/>
      <c r="AB815" s="2"/>
      <c r="AC815" s="94"/>
      <c r="AD815" s="94"/>
      <c r="AE815" s="94"/>
      <c r="AF815" s="94"/>
      <c r="AG815" s="89"/>
      <c r="AH815" s="89"/>
      <c r="AI815" s="2"/>
      <c r="AJ815" s="2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</row>
    <row r="816" spans="1:213" s="4" customFormat="1" ht="15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AA816" s="2"/>
      <c r="AB816" s="2"/>
      <c r="AC816" s="94"/>
      <c r="AD816" s="94"/>
      <c r="AE816" s="94"/>
      <c r="AF816" s="94"/>
      <c r="AG816" s="89"/>
      <c r="AH816" s="89"/>
      <c r="AI816" s="2"/>
      <c r="AJ816" s="2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</row>
    <row r="817" spans="1:213" s="4" customFormat="1" ht="15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AA817" s="2"/>
      <c r="AB817" s="2"/>
      <c r="AC817" s="94"/>
      <c r="AD817" s="94"/>
      <c r="AE817" s="94"/>
      <c r="AF817" s="94"/>
      <c r="AG817" s="89"/>
      <c r="AH817" s="89"/>
      <c r="AI817" s="2"/>
      <c r="AJ817" s="2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</row>
    <row r="818" spans="1:213" s="4" customFormat="1" ht="15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AA818" s="2"/>
      <c r="AB818" s="2"/>
      <c r="AC818" s="94"/>
      <c r="AD818" s="94"/>
      <c r="AE818" s="94"/>
      <c r="AF818" s="94"/>
      <c r="AG818" s="89"/>
      <c r="AH818" s="89"/>
      <c r="AI818" s="2"/>
      <c r="AJ818" s="2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</row>
    <row r="819" spans="1:213" s="4" customFormat="1" ht="15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AA819" s="2"/>
      <c r="AB819" s="2"/>
      <c r="AC819" s="94"/>
      <c r="AD819" s="94"/>
      <c r="AE819" s="94"/>
      <c r="AF819" s="94"/>
      <c r="AG819" s="89"/>
      <c r="AH819" s="89"/>
      <c r="AI819" s="2"/>
      <c r="AJ819" s="2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</row>
    <row r="820" spans="1:213" s="4" customFormat="1" ht="15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AA820" s="2"/>
      <c r="AB820" s="2"/>
      <c r="AC820" s="94"/>
      <c r="AD820" s="94"/>
      <c r="AE820" s="94"/>
      <c r="AF820" s="94"/>
      <c r="AG820" s="89"/>
      <c r="AH820" s="89"/>
      <c r="AI820" s="2"/>
      <c r="AJ820" s="2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</row>
    <row r="821" spans="1:213" s="4" customFormat="1" ht="15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AA821" s="2"/>
      <c r="AB821" s="2"/>
      <c r="AC821" s="94"/>
      <c r="AD821" s="94"/>
      <c r="AE821" s="94"/>
      <c r="AF821" s="94"/>
      <c r="AG821" s="89"/>
      <c r="AH821" s="89"/>
      <c r="AI821" s="2"/>
      <c r="AJ821" s="2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</row>
    <row r="822" spans="1:213" s="4" customFormat="1" ht="15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AA822" s="2"/>
      <c r="AB822" s="2"/>
      <c r="AC822" s="94"/>
      <c r="AD822" s="94"/>
      <c r="AE822" s="94"/>
      <c r="AF822" s="94"/>
      <c r="AG822" s="89"/>
      <c r="AH822" s="89"/>
      <c r="AI822" s="2"/>
      <c r="AJ822" s="2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</row>
    <row r="823" spans="1:213" s="4" customFormat="1" ht="15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AA823" s="2"/>
      <c r="AB823" s="2"/>
      <c r="AC823" s="94"/>
      <c r="AD823" s="94"/>
      <c r="AE823" s="94"/>
      <c r="AF823" s="94"/>
      <c r="AG823" s="89"/>
      <c r="AH823" s="89"/>
      <c r="AI823" s="2"/>
      <c r="AJ823" s="2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</row>
    <row r="824" spans="1:213" s="4" customFormat="1" ht="15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AA824" s="2"/>
      <c r="AB824" s="2"/>
      <c r="AC824" s="94"/>
      <c r="AD824" s="94"/>
      <c r="AE824" s="94"/>
      <c r="AF824" s="94"/>
      <c r="AG824" s="89"/>
      <c r="AH824" s="89"/>
      <c r="AI824" s="2"/>
      <c r="AJ824" s="2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</row>
    <row r="825" spans="1:213" s="4" customFormat="1" ht="15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AA825" s="2"/>
      <c r="AB825" s="2"/>
      <c r="AC825" s="94"/>
      <c r="AD825" s="94"/>
      <c r="AE825" s="94"/>
      <c r="AF825" s="94"/>
      <c r="AG825" s="89"/>
      <c r="AH825" s="89"/>
      <c r="AI825" s="2"/>
      <c r="AJ825" s="2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</row>
    <row r="826" spans="1:213" s="4" customFormat="1" ht="15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AA826" s="2"/>
      <c r="AB826" s="2"/>
      <c r="AC826" s="94"/>
      <c r="AD826" s="94"/>
      <c r="AE826" s="94"/>
      <c r="AF826" s="94"/>
      <c r="AG826" s="89"/>
      <c r="AH826" s="89"/>
      <c r="AI826" s="2"/>
      <c r="AJ826" s="2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</row>
    <row r="827" spans="1:213" s="4" customFormat="1" ht="15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AA827" s="2"/>
      <c r="AB827" s="2"/>
      <c r="AC827" s="94"/>
      <c r="AD827" s="94"/>
      <c r="AE827" s="94"/>
      <c r="AF827" s="94"/>
      <c r="AG827" s="89"/>
      <c r="AH827" s="89"/>
      <c r="AI827" s="2"/>
      <c r="AJ827" s="2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</row>
    <row r="828" spans="1:213" s="4" customFormat="1" ht="15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AA828" s="2"/>
      <c r="AB828" s="2"/>
      <c r="AC828" s="94"/>
      <c r="AD828" s="94"/>
      <c r="AE828" s="94"/>
      <c r="AF828" s="94"/>
      <c r="AG828" s="89"/>
      <c r="AH828" s="89"/>
      <c r="AI828" s="2"/>
      <c r="AJ828" s="2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</row>
    <row r="829" spans="1:213" s="4" customFormat="1" ht="15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AA829" s="2"/>
      <c r="AB829" s="2"/>
      <c r="AC829" s="94"/>
      <c r="AD829" s="94"/>
      <c r="AE829" s="94"/>
      <c r="AF829" s="94"/>
      <c r="AG829" s="89"/>
      <c r="AH829" s="89"/>
      <c r="AI829" s="2"/>
      <c r="AJ829" s="2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</row>
    <row r="830" spans="1:213" s="4" customFormat="1" ht="15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AA830" s="2"/>
      <c r="AB830" s="2"/>
      <c r="AC830" s="94"/>
      <c r="AD830" s="94"/>
      <c r="AE830" s="94"/>
      <c r="AF830" s="94"/>
      <c r="AG830" s="89"/>
      <c r="AH830" s="89"/>
      <c r="AI830" s="2"/>
      <c r="AJ830" s="2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</row>
    <row r="831" spans="1:213" s="4" customFormat="1" ht="15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AA831" s="2"/>
      <c r="AB831" s="2"/>
      <c r="AC831" s="94"/>
      <c r="AD831" s="94"/>
      <c r="AE831" s="94"/>
      <c r="AF831" s="94"/>
      <c r="AG831" s="89"/>
      <c r="AH831" s="89"/>
      <c r="AI831" s="2"/>
      <c r="AJ831" s="2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</row>
    <row r="832" spans="1:213" s="4" customFormat="1" ht="15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AA832" s="2"/>
      <c r="AB832" s="2"/>
      <c r="AC832" s="94"/>
      <c r="AD832" s="94"/>
      <c r="AE832" s="94"/>
      <c r="AF832" s="94"/>
      <c r="AG832" s="89"/>
      <c r="AH832" s="89"/>
      <c r="AI832" s="2"/>
      <c r="AJ832" s="2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</row>
    <row r="833" spans="1:213" s="4" customFormat="1" ht="15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AA833" s="2"/>
      <c r="AB833" s="2"/>
      <c r="AC833" s="94"/>
      <c r="AD833" s="94"/>
      <c r="AE833" s="94"/>
      <c r="AF833" s="94"/>
      <c r="AG833" s="89"/>
      <c r="AH833" s="89"/>
      <c r="AI833" s="2"/>
      <c r="AJ833" s="2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</row>
    <row r="834" spans="1:213" s="4" customFormat="1" ht="15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AA834" s="2"/>
      <c r="AB834" s="2"/>
      <c r="AC834" s="94"/>
      <c r="AD834" s="94"/>
      <c r="AE834" s="94"/>
      <c r="AF834" s="94"/>
      <c r="AG834" s="89"/>
      <c r="AH834" s="89"/>
      <c r="AI834" s="2"/>
      <c r="AJ834" s="2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</row>
    <row r="835" spans="1:213" s="4" customFormat="1" ht="15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AA835" s="2"/>
      <c r="AB835" s="2"/>
      <c r="AC835" s="94"/>
      <c r="AD835" s="94"/>
      <c r="AE835" s="94"/>
      <c r="AF835" s="94"/>
      <c r="AG835" s="89"/>
      <c r="AH835" s="89"/>
      <c r="AI835" s="2"/>
      <c r="AJ835" s="2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</row>
    <row r="836" spans="1:213" s="4" customFormat="1" ht="15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AA836" s="2"/>
      <c r="AB836" s="2"/>
      <c r="AC836" s="94"/>
      <c r="AD836" s="94"/>
      <c r="AE836" s="94"/>
      <c r="AF836" s="94"/>
      <c r="AG836" s="89"/>
      <c r="AH836" s="89"/>
      <c r="AI836" s="2"/>
      <c r="AJ836" s="2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</row>
    <row r="837" spans="1:213" s="4" customFormat="1" ht="15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AA837" s="2"/>
      <c r="AB837" s="2"/>
      <c r="AC837" s="94"/>
      <c r="AD837" s="94"/>
      <c r="AE837" s="94"/>
      <c r="AF837" s="94"/>
      <c r="AG837" s="89"/>
      <c r="AH837" s="89"/>
      <c r="AI837" s="2"/>
      <c r="AJ837" s="2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</row>
    <row r="838" spans="1:213" s="4" customFormat="1" ht="15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AA838" s="2"/>
      <c r="AB838" s="2"/>
      <c r="AC838" s="94"/>
      <c r="AD838" s="94"/>
      <c r="AE838" s="94"/>
      <c r="AF838" s="94"/>
      <c r="AG838" s="89"/>
      <c r="AH838" s="89"/>
      <c r="AI838" s="2"/>
      <c r="AJ838" s="2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</row>
    <row r="839" spans="1:213" s="4" customFormat="1" ht="15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AA839" s="2"/>
      <c r="AB839" s="2"/>
      <c r="AC839" s="94"/>
      <c r="AD839" s="94"/>
      <c r="AE839" s="94"/>
      <c r="AF839" s="94"/>
      <c r="AG839" s="89"/>
      <c r="AH839" s="89"/>
      <c r="AI839" s="2"/>
      <c r="AJ839" s="2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</row>
    <row r="840" spans="1:213" s="4" customFormat="1" ht="15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AA840" s="2"/>
      <c r="AB840" s="2"/>
      <c r="AC840" s="94"/>
      <c r="AD840" s="94"/>
      <c r="AE840" s="94"/>
      <c r="AF840" s="94"/>
      <c r="AG840" s="89"/>
      <c r="AH840" s="89"/>
      <c r="AI840" s="2"/>
      <c r="AJ840" s="2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</row>
    <row r="841" spans="1:213" s="4" customFormat="1" ht="15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AA841" s="2"/>
      <c r="AB841" s="2"/>
      <c r="AC841" s="94"/>
      <c r="AD841" s="94"/>
      <c r="AE841" s="94"/>
      <c r="AF841" s="94"/>
      <c r="AG841" s="89"/>
      <c r="AH841" s="89"/>
      <c r="AI841" s="2"/>
      <c r="AJ841" s="2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</row>
    <row r="842" spans="1:213" s="4" customFormat="1" ht="15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AA842" s="2"/>
      <c r="AB842" s="2"/>
      <c r="AC842" s="94"/>
      <c r="AD842" s="94"/>
      <c r="AE842" s="94"/>
      <c r="AF842" s="94"/>
      <c r="AG842" s="89"/>
      <c r="AH842" s="89"/>
      <c r="AI842" s="2"/>
      <c r="AJ842" s="2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</row>
    <row r="843" spans="1:213" s="4" customFormat="1" ht="15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AA843" s="2"/>
      <c r="AB843" s="2"/>
      <c r="AC843" s="94"/>
      <c r="AD843" s="94"/>
      <c r="AE843" s="94"/>
      <c r="AF843" s="94"/>
      <c r="AG843" s="89"/>
      <c r="AH843" s="89"/>
      <c r="AI843" s="2"/>
      <c r="AJ843" s="2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</row>
    <row r="844" spans="1:213" s="4" customFormat="1" ht="15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AA844" s="2"/>
      <c r="AB844" s="2"/>
      <c r="AC844" s="94"/>
      <c r="AD844" s="94"/>
      <c r="AE844" s="94"/>
      <c r="AF844" s="94"/>
      <c r="AG844" s="89"/>
      <c r="AH844" s="89"/>
      <c r="AI844" s="2"/>
      <c r="AJ844" s="2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</row>
    <row r="845" spans="1:213" s="4" customFormat="1" ht="15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AA845" s="2"/>
      <c r="AB845" s="2"/>
      <c r="AC845" s="94"/>
      <c r="AD845" s="94"/>
      <c r="AE845" s="94"/>
      <c r="AF845" s="94"/>
      <c r="AG845" s="89"/>
      <c r="AH845" s="89"/>
      <c r="AI845" s="2"/>
      <c r="AJ845" s="2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</row>
    <row r="846" spans="1:213" s="4" customFormat="1" ht="15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AA846" s="2"/>
      <c r="AB846" s="2"/>
      <c r="AC846" s="94"/>
      <c r="AD846" s="94"/>
      <c r="AE846" s="94"/>
      <c r="AF846" s="94"/>
      <c r="AG846" s="89"/>
      <c r="AH846" s="89"/>
      <c r="AI846" s="2"/>
      <c r="AJ846" s="2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</row>
    <row r="847" spans="1:213" s="4" customFormat="1" ht="15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AA847" s="2"/>
      <c r="AB847" s="2"/>
      <c r="AC847" s="94"/>
      <c r="AD847" s="94"/>
      <c r="AE847" s="94"/>
      <c r="AF847" s="94"/>
      <c r="AG847" s="89"/>
      <c r="AH847" s="89"/>
      <c r="AI847" s="2"/>
      <c r="AJ847" s="2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</row>
    <row r="848" spans="1:213" s="4" customFormat="1" ht="15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AA848" s="2"/>
      <c r="AB848" s="2"/>
      <c r="AC848" s="94"/>
      <c r="AD848" s="94"/>
      <c r="AE848" s="94"/>
      <c r="AF848" s="94"/>
      <c r="AG848" s="89"/>
      <c r="AH848" s="89"/>
      <c r="AI848" s="2"/>
      <c r="AJ848" s="2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</row>
    <row r="849" spans="1:213" s="4" customFormat="1" ht="15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AA849" s="2"/>
      <c r="AB849" s="2"/>
      <c r="AC849" s="94"/>
      <c r="AD849" s="94"/>
      <c r="AE849" s="94"/>
      <c r="AF849" s="94"/>
      <c r="AG849" s="89"/>
      <c r="AH849" s="89"/>
      <c r="AI849" s="2"/>
      <c r="AJ849" s="2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</row>
    <row r="850" spans="1:213" s="4" customFormat="1" ht="15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AA850" s="2"/>
      <c r="AB850" s="2"/>
      <c r="AC850" s="94"/>
      <c r="AD850" s="94"/>
      <c r="AE850" s="94"/>
      <c r="AF850" s="94"/>
      <c r="AG850" s="89"/>
      <c r="AH850" s="89"/>
      <c r="AI850" s="2"/>
      <c r="AJ850" s="2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</row>
    <row r="851" spans="1:213" s="4" customFormat="1" ht="15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AA851" s="2"/>
      <c r="AB851" s="2"/>
      <c r="AC851" s="94"/>
      <c r="AD851" s="94"/>
      <c r="AE851" s="94"/>
      <c r="AF851" s="94"/>
      <c r="AG851" s="89"/>
      <c r="AH851" s="89"/>
      <c r="AI851" s="2"/>
      <c r="AJ851" s="2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</row>
    <row r="852" spans="1:213" s="4" customFormat="1" ht="15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AA852" s="2"/>
      <c r="AB852" s="2"/>
      <c r="AC852" s="94"/>
      <c r="AD852" s="94"/>
      <c r="AE852" s="94"/>
      <c r="AF852" s="94"/>
      <c r="AG852" s="89"/>
      <c r="AH852" s="89"/>
      <c r="AI852" s="2"/>
      <c r="AJ852" s="2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</row>
    <row r="853" spans="1:213" s="4" customFormat="1" ht="15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AA853" s="2"/>
      <c r="AB853" s="2"/>
      <c r="AC853" s="94"/>
      <c r="AD853" s="94"/>
      <c r="AE853" s="94"/>
      <c r="AF853" s="94"/>
      <c r="AG853" s="89"/>
      <c r="AH853" s="89"/>
      <c r="AI853" s="2"/>
      <c r="AJ853" s="2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</row>
    <row r="854" spans="1:213" s="4" customFormat="1" ht="15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AA854" s="2"/>
      <c r="AB854" s="2"/>
      <c r="AC854" s="94"/>
      <c r="AD854" s="94"/>
      <c r="AE854" s="94"/>
      <c r="AF854" s="94"/>
      <c r="AG854" s="89"/>
      <c r="AH854" s="89"/>
      <c r="AI854" s="2"/>
      <c r="AJ854" s="2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</row>
    <row r="855" spans="1:213" s="4" customFormat="1" ht="15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AA855" s="2"/>
      <c r="AB855" s="2"/>
      <c r="AC855" s="94"/>
      <c r="AD855" s="94"/>
      <c r="AE855" s="94"/>
      <c r="AF855" s="94"/>
      <c r="AG855" s="89"/>
      <c r="AH855" s="89"/>
      <c r="AI855" s="2"/>
      <c r="AJ855" s="2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</row>
    <row r="856" spans="1:213" s="4" customFormat="1" ht="15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AA856" s="2"/>
      <c r="AB856" s="2"/>
      <c r="AC856" s="94"/>
      <c r="AD856" s="94"/>
      <c r="AE856" s="94"/>
      <c r="AF856" s="94"/>
      <c r="AG856" s="89"/>
      <c r="AH856" s="89"/>
      <c r="AI856" s="2"/>
      <c r="AJ856" s="2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</row>
    <row r="857" spans="1:213" s="4" customFormat="1" ht="15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AA857" s="2"/>
      <c r="AB857" s="2"/>
      <c r="AC857" s="94"/>
      <c r="AD857" s="94"/>
      <c r="AE857" s="94"/>
      <c r="AF857" s="94"/>
      <c r="AG857" s="89"/>
      <c r="AH857" s="89"/>
      <c r="AI857" s="2"/>
      <c r="AJ857" s="2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</row>
    <row r="858" spans="1:213" s="4" customFormat="1" ht="15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AA858" s="2"/>
      <c r="AB858" s="2"/>
      <c r="AC858" s="94"/>
      <c r="AD858" s="94"/>
      <c r="AE858" s="94"/>
      <c r="AF858" s="94"/>
      <c r="AG858" s="89"/>
      <c r="AH858" s="89"/>
      <c r="AI858" s="2"/>
      <c r="AJ858" s="2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</row>
    <row r="859" spans="1:213" s="4" customFormat="1" ht="15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AA859" s="2"/>
      <c r="AB859" s="2"/>
      <c r="AC859" s="94"/>
      <c r="AD859" s="94"/>
      <c r="AE859" s="94"/>
      <c r="AF859" s="94"/>
      <c r="AG859" s="89"/>
      <c r="AH859" s="89"/>
      <c r="AI859" s="2"/>
      <c r="AJ859" s="2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</row>
    <row r="860" spans="1:213" s="4" customFormat="1" ht="15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AA860" s="2"/>
      <c r="AB860" s="2"/>
      <c r="AC860" s="94"/>
      <c r="AD860" s="94"/>
      <c r="AE860" s="94"/>
      <c r="AF860" s="94"/>
      <c r="AG860" s="89"/>
      <c r="AH860" s="89"/>
      <c r="AI860" s="2"/>
      <c r="AJ860" s="2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</row>
    <row r="861" spans="1:213" s="4" customFormat="1" ht="15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AA861" s="2"/>
      <c r="AB861" s="2"/>
      <c r="AC861" s="94"/>
      <c r="AD861" s="94"/>
      <c r="AE861" s="94"/>
      <c r="AF861" s="94"/>
      <c r="AG861" s="89"/>
      <c r="AH861" s="89"/>
      <c r="AI861" s="2"/>
      <c r="AJ861" s="2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</row>
    <row r="862" spans="1:213" s="4" customFormat="1" ht="15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AA862" s="2"/>
      <c r="AB862" s="2"/>
      <c r="AC862" s="94"/>
      <c r="AD862" s="94"/>
      <c r="AE862" s="94"/>
      <c r="AF862" s="94"/>
      <c r="AG862" s="89"/>
      <c r="AH862" s="89"/>
      <c r="AI862" s="2"/>
      <c r="AJ862" s="2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</row>
    <row r="863" spans="1:213" s="4" customFormat="1" ht="15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AA863" s="2"/>
      <c r="AB863" s="2"/>
      <c r="AC863" s="94"/>
      <c r="AD863" s="94"/>
      <c r="AE863" s="94"/>
      <c r="AF863" s="94"/>
      <c r="AG863" s="89"/>
      <c r="AH863" s="89"/>
      <c r="AI863" s="2"/>
      <c r="AJ863" s="2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</row>
    <row r="864" spans="1:213" s="4" customFormat="1" ht="15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AA864" s="2"/>
      <c r="AB864" s="2"/>
      <c r="AC864" s="94"/>
      <c r="AD864" s="94"/>
      <c r="AE864" s="94"/>
      <c r="AF864" s="94"/>
      <c r="AG864" s="89"/>
      <c r="AH864" s="89"/>
      <c r="AI864" s="2"/>
      <c r="AJ864" s="2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</row>
    <row r="865" spans="1:213" s="4" customFormat="1" ht="15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AA865" s="2"/>
      <c r="AB865" s="2"/>
      <c r="AC865" s="94"/>
      <c r="AD865" s="94"/>
      <c r="AE865" s="94"/>
      <c r="AF865" s="94"/>
      <c r="AG865" s="89"/>
      <c r="AH865" s="89"/>
      <c r="AI865" s="2"/>
      <c r="AJ865" s="2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</row>
    <row r="866" spans="1:213" s="4" customFormat="1" ht="15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AA866" s="2"/>
      <c r="AB866" s="2"/>
      <c r="AC866" s="94"/>
      <c r="AD866" s="94"/>
      <c r="AE866" s="94"/>
      <c r="AF866" s="94"/>
      <c r="AG866" s="89"/>
      <c r="AH866" s="89"/>
      <c r="AI866" s="2"/>
      <c r="AJ866" s="2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</row>
    <row r="867" spans="1:213" s="4" customFormat="1" ht="15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AA867" s="2"/>
      <c r="AB867" s="2"/>
      <c r="AC867" s="94"/>
      <c r="AD867" s="94"/>
      <c r="AE867" s="94"/>
      <c r="AF867" s="94"/>
      <c r="AG867" s="89"/>
      <c r="AH867" s="89"/>
      <c r="AI867" s="2"/>
      <c r="AJ867" s="2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</row>
    <row r="868" spans="1:213" s="4" customFormat="1" ht="15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AA868" s="2"/>
      <c r="AB868" s="2"/>
      <c r="AC868" s="94"/>
      <c r="AD868" s="94"/>
      <c r="AE868" s="94"/>
      <c r="AF868" s="94"/>
      <c r="AG868" s="89"/>
      <c r="AH868" s="89"/>
      <c r="AI868" s="2"/>
      <c r="AJ868" s="2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</row>
    <row r="869" spans="1:213" s="4" customFormat="1" ht="15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AA869" s="2"/>
      <c r="AB869" s="2"/>
      <c r="AC869" s="94"/>
      <c r="AD869" s="94"/>
      <c r="AE869" s="94"/>
      <c r="AF869" s="94"/>
      <c r="AG869" s="89"/>
      <c r="AH869" s="89"/>
      <c r="AI869" s="2"/>
      <c r="AJ869" s="2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</row>
    <row r="870" spans="1:213" s="4" customFormat="1" ht="15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AA870" s="2"/>
      <c r="AB870" s="2"/>
      <c r="AC870" s="94"/>
      <c r="AD870" s="94"/>
      <c r="AE870" s="94"/>
      <c r="AF870" s="94"/>
      <c r="AG870" s="89"/>
      <c r="AH870" s="89"/>
      <c r="AI870" s="2"/>
      <c r="AJ870" s="2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</row>
    <row r="871" spans="1:213" s="4" customFormat="1" ht="15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AA871" s="2"/>
      <c r="AB871" s="2"/>
      <c r="AC871" s="94"/>
      <c r="AD871" s="94"/>
      <c r="AE871" s="94"/>
      <c r="AF871" s="94"/>
      <c r="AG871" s="89"/>
      <c r="AH871" s="89"/>
      <c r="AI871" s="2"/>
      <c r="AJ871" s="2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</row>
    <row r="872" spans="1:213" s="4" customFormat="1" ht="15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AA872" s="2"/>
      <c r="AB872" s="2"/>
      <c r="AC872" s="94"/>
      <c r="AD872" s="94"/>
      <c r="AE872" s="94"/>
      <c r="AF872" s="94"/>
      <c r="AG872" s="89"/>
      <c r="AH872" s="89"/>
      <c r="AI872" s="2"/>
      <c r="AJ872" s="2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</row>
    <row r="873" spans="1:213" s="4" customFormat="1" ht="15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AA873" s="2"/>
      <c r="AB873" s="2"/>
      <c r="AC873" s="94"/>
      <c r="AD873" s="94"/>
      <c r="AE873" s="94"/>
      <c r="AF873" s="94"/>
      <c r="AG873" s="89"/>
      <c r="AH873" s="89"/>
      <c r="AI873" s="2"/>
      <c r="AJ873" s="2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</row>
    <row r="874" spans="1:213" s="4" customFormat="1" ht="15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AA874" s="2"/>
      <c r="AB874" s="2"/>
      <c r="AC874" s="94"/>
      <c r="AD874" s="94"/>
      <c r="AE874" s="94"/>
      <c r="AF874" s="94"/>
      <c r="AG874" s="89"/>
      <c r="AH874" s="89"/>
      <c r="AI874" s="2"/>
      <c r="AJ874" s="2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</row>
    <row r="875" spans="1:213" s="4" customFormat="1" ht="15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AA875" s="2"/>
      <c r="AB875" s="2"/>
      <c r="AC875" s="94"/>
      <c r="AD875" s="94"/>
      <c r="AE875" s="94"/>
      <c r="AF875" s="94"/>
      <c r="AG875" s="89"/>
      <c r="AH875" s="89"/>
      <c r="AI875" s="2"/>
      <c r="AJ875" s="2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</row>
    <row r="876" spans="1:213" s="4" customFormat="1" ht="15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AA876" s="2"/>
      <c r="AB876" s="2"/>
      <c r="AC876" s="94"/>
      <c r="AD876" s="94"/>
      <c r="AE876" s="94"/>
      <c r="AF876" s="94"/>
      <c r="AG876" s="89"/>
      <c r="AH876" s="89"/>
      <c r="AI876" s="2"/>
      <c r="AJ876" s="2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</row>
    <row r="877" spans="1:213" s="4" customFormat="1" ht="15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AA877" s="2"/>
      <c r="AB877" s="2"/>
      <c r="AC877" s="94"/>
      <c r="AD877" s="94"/>
      <c r="AE877" s="94"/>
      <c r="AF877" s="94"/>
      <c r="AG877" s="89"/>
      <c r="AH877" s="89"/>
      <c r="AI877" s="2"/>
      <c r="AJ877" s="2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</row>
    <row r="878" spans="1:213" s="4" customFormat="1" ht="15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AA878" s="2"/>
      <c r="AB878" s="2"/>
      <c r="AC878" s="94"/>
      <c r="AD878" s="94"/>
      <c r="AE878" s="94"/>
      <c r="AF878" s="94"/>
      <c r="AG878" s="89"/>
      <c r="AH878" s="89"/>
      <c r="AI878" s="2"/>
      <c r="AJ878" s="2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</row>
    <row r="879" spans="1:213" s="4" customFormat="1" ht="15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AA879" s="2"/>
      <c r="AB879" s="2"/>
      <c r="AC879" s="94"/>
      <c r="AD879" s="94"/>
      <c r="AE879" s="94"/>
      <c r="AF879" s="94"/>
      <c r="AG879" s="89"/>
      <c r="AH879" s="89"/>
      <c r="AI879" s="2"/>
      <c r="AJ879" s="2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</row>
    <row r="880" spans="1:213" s="4" customFormat="1" ht="15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AA880" s="2"/>
      <c r="AB880" s="2"/>
      <c r="AC880" s="94"/>
      <c r="AD880" s="94"/>
      <c r="AE880" s="94"/>
      <c r="AF880" s="94"/>
      <c r="AG880" s="89"/>
      <c r="AH880" s="89"/>
      <c r="AI880" s="2"/>
      <c r="AJ880" s="2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</row>
    <row r="881" spans="1:213" s="4" customFormat="1" ht="15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AA881" s="2"/>
      <c r="AB881" s="2"/>
      <c r="AC881" s="94"/>
      <c r="AD881" s="94"/>
      <c r="AE881" s="94"/>
      <c r="AF881" s="94"/>
      <c r="AG881" s="89"/>
      <c r="AH881" s="89"/>
      <c r="AI881" s="2"/>
      <c r="AJ881" s="2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</row>
    <row r="882" spans="1:213" s="4" customFormat="1" ht="15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AA882" s="2"/>
      <c r="AB882" s="2"/>
      <c r="AC882" s="94"/>
      <c r="AD882" s="94"/>
      <c r="AE882" s="94"/>
      <c r="AF882" s="94"/>
      <c r="AG882" s="89"/>
      <c r="AH882" s="89"/>
      <c r="AI882" s="2"/>
      <c r="AJ882" s="2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</row>
    <row r="883" spans="1:213" s="4" customFormat="1" ht="15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AA883" s="2"/>
      <c r="AB883" s="2"/>
      <c r="AC883" s="94"/>
      <c r="AD883" s="94"/>
      <c r="AE883" s="94"/>
      <c r="AF883" s="94"/>
      <c r="AG883" s="89"/>
      <c r="AH883" s="89"/>
      <c r="AI883" s="2"/>
      <c r="AJ883" s="2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</row>
    <row r="884" spans="1:213" s="4" customFormat="1" ht="15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AA884" s="2"/>
      <c r="AB884" s="2"/>
      <c r="AC884" s="94"/>
      <c r="AD884" s="94"/>
      <c r="AE884" s="94"/>
      <c r="AF884" s="94"/>
      <c r="AG884" s="89"/>
      <c r="AH884" s="89"/>
      <c r="AI884" s="2"/>
      <c r="AJ884" s="2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</row>
    <row r="885" spans="1:213" s="4" customFormat="1" ht="15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AA885" s="2"/>
      <c r="AB885" s="2"/>
      <c r="AC885" s="94"/>
      <c r="AD885" s="94"/>
      <c r="AE885" s="94"/>
      <c r="AF885" s="94"/>
      <c r="AG885" s="89"/>
      <c r="AH885" s="89"/>
      <c r="AI885" s="2"/>
      <c r="AJ885" s="2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</row>
    <row r="886" spans="1:213" s="4" customFormat="1" ht="15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AA886" s="2"/>
      <c r="AB886" s="2"/>
      <c r="AC886" s="94"/>
      <c r="AD886" s="94"/>
      <c r="AE886" s="94"/>
      <c r="AF886" s="94"/>
      <c r="AG886" s="89"/>
      <c r="AH886" s="89"/>
      <c r="AI886" s="2"/>
      <c r="AJ886" s="2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</row>
    <row r="887" spans="1:213" s="4" customFormat="1" ht="15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AA887" s="2"/>
      <c r="AB887" s="2"/>
      <c r="AC887" s="94"/>
      <c r="AD887" s="94"/>
      <c r="AE887" s="94"/>
      <c r="AF887" s="94"/>
      <c r="AG887" s="89"/>
      <c r="AH887" s="89"/>
      <c r="AI887" s="2"/>
      <c r="AJ887" s="2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</row>
    <row r="888" spans="1:213" s="4" customFormat="1" ht="15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AA888" s="2"/>
      <c r="AB888" s="2"/>
      <c r="AC888" s="94"/>
      <c r="AD888" s="94"/>
      <c r="AE888" s="94"/>
      <c r="AF888" s="94"/>
      <c r="AG888" s="89"/>
      <c r="AH888" s="89"/>
      <c r="AI888" s="2"/>
      <c r="AJ888" s="2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</row>
    <row r="889" spans="1:213" s="4" customFormat="1" ht="15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AA889" s="2"/>
      <c r="AB889" s="2"/>
      <c r="AC889" s="94"/>
      <c r="AD889" s="94"/>
      <c r="AE889" s="94"/>
      <c r="AF889" s="94"/>
      <c r="AG889" s="89"/>
      <c r="AH889" s="89"/>
      <c r="AI889" s="2"/>
      <c r="AJ889" s="2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</row>
    <row r="890" spans="1:213" s="4" customFormat="1" ht="15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AA890" s="2"/>
      <c r="AB890" s="2"/>
      <c r="AC890" s="94"/>
      <c r="AD890" s="94"/>
      <c r="AE890" s="94"/>
      <c r="AF890" s="94"/>
      <c r="AG890" s="89"/>
      <c r="AH890" s="89"/>
      <c r="AI890" s="2"/>
      <c r="AJ890" s="2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</row>
    <row r="891" spans="1:213" s="4" customFormat="1" ht="15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AA891" s="2"/>
      <c r="AB891" s="2"/>
      <c r="AC891" s="94"/>
      <c r="AD891" s="94"/>
      <c r="AE891" s="94"/>
      <c r="AF891" s="94"/>
      <c r="AG891" s="89"/>
      <c r="AH891" s="89"/>
      <c r="AI891" s="2"/>
      <c r="AJ891" s="2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</row>
    <row r="892" spans="1:213" s="4" customFormat="1" ht="15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AA892" s="2"/>
      <c r="AB892" s="2"/>
      <c r="AC892" s="94"/>
      <c r="AD892" s="94"/>
      <c r="AE892" s="94"/>
      <c r="AF892" s="94"/>
      <c r="AG892" s="89"/>
      <c r="AH892" s="89"/>
      <c r="AI892" s="2"/>
      <c r="AJ892" s="2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</row>
    <row r="893" spans="1:213" s="4" customFormat="1" ht="15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AA893" s="2"/>
      <c r="AB893" s="2"/>
      <c r="AC893" s="94"/>
      <c r="AD893" s="94"/>
      <c r="AE893" s="94"/>
      <c r="AF893" s="94"/>
      <c r="AG893" s="89"/>
      <c r="AH893" s="89"/>
      <c r="AI893" s="2"/>
      <c r="AJ893" s="2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</row>
    <row r="894" spans="1:213" s="4" customFormat="1" ht="15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AA894" s="2"/>
      <c r="AB894" s="2"/>
      <c r="AC894" s="94"/>
      <c r="AD894" s="94"/>
      <c r="AE894" s="94"/>
      <c r="AF894" s="94"/>
      <c r="AG894" s="89"/>
      <c r="AH894" s="89"/>
      <c r="AI894" s="2"/>
      <c r="AJ894" s="2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</row>
    <row r="895" spans="1:213" s="4" customFormat="1" ht="15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AA895" s="2"/>
      <c r="AB895" s="2"/>
      <c r="AC895" s="94"/>
      <c r="AD895" s="94"/>
      <c r="AE895" s="94"/>
      <c r="AF895" s="94"/>
      <c r="AG895" s="89"/>
      <c r="AH895" s="89"/>
      <c r="AI895" s="2"/>
      <c r="AJ895" s="2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</row>
    <row r="896" spans="1:213" s="4" customFormat="1" ht="15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AA896" s="2"/>
      <c r="AB896" s="2"/>
      <c r="AC896" s="94"/>
      <c r="AD896" s="94"/>
      <c r="AE896" s="94"/>
      <c r="AF896" s="94"/>
      <c r="AG896" s="89"/>
      <c r="AH896" s="89"/>
      <c r="AI896" s="2"/>
      <c r="AJ896" s="2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</row>
    <row r="897" spans="1:213" s="4" customFormat="1" ht="15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AA897" s="2"/>
      <c r="AB897" s="2"/>
      <c r="AC897" s="94"/>
      <c r="AD897" s="94"/>
      <c r="AE897" s="94"/>
      <c r="AF897" s="94"/>
      <c r="AG897" s="89"/>
      <c r="AH897" s="89"/>
      <c r="AI897" s="2"/>
      <c r="AJ897" s="2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</row>
    <row r="898" spans="1:213" s="4" customFormat="1" ht="15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AA898" s="2"/>
      <c r="AB898" s="2"/>
      <c r="AC898" s="94"/>
      <c r="AD898" s="94"/>
      <c r="AE898" s="94"/>
      <c r="AF898" s="94"/>
      <c r="AG898" s="89"/>
      <c r="AH898" s="89"/>
      <c r="AI898" s="2"/>
      <c r="AJ898" s="2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</row>
    <row r="899" spans="1:213" s="4" customFormat="1" ht="15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AA899" s="2"/>
      <c r="AB899" s="2"/>
      <c r="AC899" s="94"/>
      <c r="AD899" s="94"/>
      <c r="AE899" s="94"/>
      <c r="AF899" s="94"/>
      <c r="AG899" s="89"/>
      <c r="AH899" s="89"/>
      <c r="AI899" s="2"/>
      <c r="AJ899" s="2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</row>
    <row r="900" spans="1:213" s="4" customFormat="1" ht="15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AA900" s="2"/>
      <c r="AB900" s="2"/>
      <c r="AC900" s="94"/>
      <c r="AD900" s="94"/>
      <c r="AE900" s="94"/>
      <c r="AF900" s="94"/>
      <c r="AG900" s="89"/>
      <c r="AH900" s="89"/>
      <c r="AI900" s="2"/>
      <c r="AJ900" s="2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</row>
    <row r="901" spans="1:213" s="4" customFormat="1" ht="15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AA901" s="2"/>
      <c r="AB901" s="2"/>
      <c r="AC901" s="94"/>
      <c r="AD901" s="94"/>
      <c r="AE901" s="94"/>
      <c r="AF901" s="94"/>
      <c r="AG901" s="89"/>
      <c r="AH901" s="89"/>
      <c r="AI901" s="2"/>
      <c r="AJ901" s="2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</row>
    <row r="902" spans="1:213" s="4" customFormat="1" ht="15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AA902" s="2"/>
      <c r="AB902" s="2"/>
      <c r="AC902" s="94"/>
      <c r="AD902" s="94"/>
      <c r="AE902" s="94"/>
      <c r="AF902" s="94"/>
      <c r="AG902" s="89"/>
      <c r="AH902" s="89"/>
      <c r="AI902" s="2"/>
      <c r="AJ902" s="2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</row>
    <row r="903" spans="1:213" s="4" customFormat="1" ht="15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AA903" s="2"/>
      <c r="AB903" s="2"/>
      <c r="AC903" s="94"/>
      <c r="AD903" s="94"/>
      <c r="AE903" s="94"/>
      <c r="AF903" s="94"/>
      <c r="AG903" s="89"/>
      <c r="AH903" s="89"/>
      <c r="AI903" s="2"/>
      <c r="AJ903" s="2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</row>
    <row r="904" spans="1:213" s="4" customFormat="1" ht="15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AA904" s="2"/>
      <c r="AB904" s="2"/>
      <c r="AC904" s="94"/>
      <c r="AD904" s="94"/>
      <c r="AE904" s="94"/>
      <c r="AF904" s="94"/>
      <c r="AG904" s="89"/>
      <c r="AH904" s="89"/>
      <c r="AI904" s="2"/>
      <c r="AJ904" s="2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</row>
    <row r="905" spans="1:213" s="4" customFormat="1" ht="15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AA905" s="2"/>
      <c r="AB905" s="2"/>
      <c r="AC905" s="94"/>
      <c r="AD905" s="94"/>
      <c r="AE905" s="94"/>
      <c r="AF905" s="94"/>
      <c r="AG905" s="89"/>
      <c r="AH905" s="89"/>
      <c r="AI905" s="2"/>
      <c r="AJ905" s="2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</row>
    <row r="906" spans="1:213" s="4" customFormat="1" ht="15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AA906" s="2"/>
      <c r="AB906" s="2"/>
      <c r="AC906" s="94"/>
      <c r="AD906" s="94"/>
      <c r="AE906" s="94"/>
      <c r="AF906" s="94"/>
      <c r="AG906" s="89"/>
      <c r="AH906" s="89"/>
      <c r="AI906" s="2"/>
      <c r="AJ906" s="2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</row>
    <row r="907" spans="1:213" s="4" customFormat="1" ht="15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AA907" s="2"/>
      <c r="AB907" s="2"/>
      <c r="AC907" s="94"/>
      <c r="AD907" s="94"/>
      <c r="AE907" s="94"/>
      <c r="AF907" s="94"/>
      <c r="AG907" s="89"/>
      <c r="AH907" s="89"/>
      <c r="AI907" s="2"/>
      <c r="AJ907" s="2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</row>
    <row r="908" spans="1:213" s="4" customFormat="1" ht="15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AA908" s="2"/>
      <c r="AB908" s="2"/>
      <c r="AC908" s="94"/>
      <c r="AD908" s="94"/>
      <c r="AE908" s="94"/>
      <c r="AF908" s="94"/>
      <c r="AG908" s="89"/>
      <c r="AH908" s="89"/>
      <c r="AI908" s="2"/>
      <c r="AJ908" s="2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</row>
    <row r="909" spans="1:213" s="4" customFormat="1" ht="15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AA909" s="2"/>
      <c r="AB909" s="2"/>
      <c r="AC909" s="94"/>
      <c r="AD909" s="94"/>
      <c r="AE909" s="94"/>
      <c r="AF909" s="94"/>
      <c r="AG909" s="89"/>
      <c r="AH909" s="89"/>
      <c r="AI909" s="2"/>
      <c r="AJ909" s="2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</row>
    <row r="910" spans="1:213" s="4" customFormat="1" ht="15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AA910" s="2"/>
      <c r="AB910" s="2"/>
      <c r="AC910" s="94"/>
      <c r="AD910" s="94"/>
      <c r="AE910" s="94"/>
      <c r="AF910" s="94"/>
      <c r="AG910" s="89"/>
      <c r="AH910" s="89"/>
      <c r="AI910" s="2"/>
      <c r="AJ910" s="2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</row>
    <row r="911" spans="1:213" s="4" customFormat="1" ht="15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AA911" s="2"/>
      <c r="AB911" s="2"/>
      <c r="AC911" s="94"/>
      <c r="AD911" s="94"/>
      <c r="AE911" s="94"/>
      <c r="AF911" s="94"/>
      <c r="AG911" s="89"/>
      <c r="AH911" s="89"/>
      <c r="AI911" s="2"/>
      <c r="AJ911" s="2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</row>
    <row r="912" spans="1:213" s="4" customFormat="1" ht="15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AA912" s="2"/>
      <c r="AB912" s="2"/>
      <c r="AC912" s="94"/>
      <c r="AD912" s="94"/>
      <c r="AE912" s="94"/>
      <c r="AF912" s="94"/>
      <c r="AG912" s="89"/>
      <c r="AH912" s="89"/>
      <c r="AI912" s="2"/>
      <c r="AJ912" s="2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</row>
    <row r="913" spans="1:213" s="4" customFormat="1" ht="15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AA913" s="2"/>
      <c r="AB913" s="2"/>
      <c r="AC913" s="94"/>
      <c r="AD913" s="94"/>
      <c r="AE913" s="94"/>
      <c r="AF913" s="94"/>
      <c r="AG913" s="89"/>
      <c r="AH913" s="89"/>
      <c r="AI913" s="2"/>
      <c r="AJ913" s="2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</row>
    <row r="914" spans="1:213" s="4" customFormat="1" ht="15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AA914" s="2"/>
      <c r="AB914" s="2"/>
      <c r="AC914" s="94"/>
      <c r="AD914" s="94"/>
      <c r="AE914" s="94"/>
      <c r="AF914" s="94"/>
      <c r="AG914" s="89"/>
      <c r="AH914" s="89"/>
      <c r="AI914" s="2"/>
      <c r="AJ914" s="2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</row>
    <row r="915" spans="1:213" s="4" customFormat="1" ht="15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AA915" s="2"/>
      <c r="AB915" s="2"/>
      <c r="AC915" s="94"/>
      <c r="AD915" s="94"/>
      <c r="AE915" s="94"/>
      <c r="AF915" s="94"/>
      <c r="AG915" s="89"/>
      <c r="AH915" s="89"/>
      <c r="AI915" s="2"/>
      <c r="AJ915" s="2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</row>
    <row r="916" spans="1:213" s="4" customFormat="1" ht="15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AA916" s="2"/>
      <c r="AB916" s="2"/>
      <c r="AC916" s="94"/>
      <c r="AD916" s="94"/>
      <c r="AE916" s="94"/>
      <c r="AF916" s="94"/>
      <c r="AG916" s="89"/>
      <c r="AH916" s="89"/>
      <c r="AI916" s="2"/>
      <c r="AJ916" s="2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</row>
    <row r="917" spans="1:213" s="4" customFormat="1" ht="15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AA917" s="2"/>
      <c r="AB917" s="2"/>
      <c r="AC917" s="94"/>
      <c r="AD917" s="94"/>
      <c r="AE917" s="94"/>
      <c r="AF917" s="94"/>
      <c r="AG917" s="89"/>
      <c r="AH917" s="89"/>
      <c r="AI917" s="2"/>
      <c r="AJ917" s="2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</row>
    <row r="918" spans="1:213" s="4" customFormat="1" ht="15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AA918" s="2"/>
      <c r="AB918" s="2"/>
      <c r="AC918" s="94"/>
      <c r="AD918" s="94"/>
      <c r="AE918" s="94"/>
      <c r="AF918" s="94"/>
      <c r="AG918" s="89"/>
      <c r="AH918" s="89"/>
      <c r="AI918" s="2"/>
      <c r="AJ918" s="2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</row>
    <row r="919" spans="1:213" s="4" customFormat="1" ht="15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AA919" s="2"/>
      <c r="AB919" s="2"/>
      <c r="AC919" s="94"/>
      <c r="AD919" s="94"/>
      <c r="AE919" s="94"/>
      <c r="AF919" s="94"/>
      <c r="AG919" s="89"/>
      <c r="AH919" s="89"/>
      <c r="AI919" s="2"/>
      <c r="AJ919" s="2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</row>
    <row r="920" spans="1:213" s="4" customFormat="1" ht="15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AA920" s="2"/>
      <c r="AB920" s="2"/>
      <c r="AC920" s="94"/>
      <c r="AD920" s="94"/>
      <c r="AE920" s="94"/>
      <c r="AF920" s="94"/>
      <c r="AG920" s="89"/>
      <c r="AH920" s="89"/>
      <c r="AI920" s="2"/>
      <c r="AJ920" s="2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</row>
    <row r="921" spans="1:213" s="4" customFormat="1" ht="15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AA921" s="2"/>
      <c r="AB921" s="2"/>
      <c r="AC921" s="94"/>
      <c r="AD921" s="94"/>
      <c r="AE921" s="94"/>
      <c r="AF921" s="94"/>
      <c r="AG921" s="89"/>
      <c r="AH921" s="89"/>
      <c r="AI921" s="2"/>
      <c r="AJ921" s="2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</row>
    <row r="922" spans="1:213" s="4" customFormat="1" ht="15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AA922" s="2"/>
      <c r="AB922" s="2"/>
      <c r="AC922" s="94"/>
      <c r="AD922" s="94"/>
      <c r="AE922" s="94"/>
      <c r="AF922" s="94"/>
      <c r="AG922" s="89"/>
      <c r="AH922" s="89"/>
      <c r="AI922" s="2"/>
      <c r="AJ922" s="2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</row>
    <row r="923" spans="1:213" s="4" customFormat="1" ht="15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AA923" s="2"/>
      <c r="AB923" s="2"/>
      <c r="AC923" s="94"/>
      <c r="AD923" s="94"/>
      <c r="AE923" s="94"/>
      <c r="AF923" s="94"/>
      <c r="AG923" s="89"/>
      <c r="AH923" s="89"/>
      <c r="AI923" s="2"/>
      <c r="AJ923" s="2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</row>
    <row r="924" spans="1:213" s="4" customFormat="1" ht="15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AA924" s="2"/>
      <c r="AB924" s="2"/>
      <c r="AC924" s="94"/>
      <c r="AD924" s="94"/>
      <c r="AE924" s="94"/>
      <c r="AF924" s="94"/>
      <c r="AG924" s="89"/>
      <c r="AH924" s="89"/>
      <c r="AI924" s="2"/>
      <c r="AJ924" s="2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</row>
    <row r="925" spans="1:213" s="4" customFormat="1" ht="15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AA925" s="2"/>
      <c r="AB925" s="2"/>
      <c r="AC925" s="94"/>
      <c r="AD925" s="94"/>
      <c r="AE925" s="94"/>
      <c r="AF925" s="94"/>
      <c r="AG925" s="89"/>
      <c r="AH925" s="89"/>
      <c r="AI925" s="2"/>
      <c r="AJ925" s="2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</row>
    <row r="926" spans="1:213" s="4" customFormat="1" ht="15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AA926" s="2"/>
      <c r="AB926" s="2"/>
      <c r="AC926" s="94"/>
      <c r="AD926" s="94"/>
      <c r="AE926" s="94"/>
      <c r="AF926" s="94"/>
      <c r="AG926" s="89"/>
      <c r="AH926" s="89"/>
      <c r="AI926" s="2"/>
      <c r="AJ926" s="2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</row>
    <row r="927" spans="1:213" s="4" customFormat="1" ht="15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AA927" s="2"/>
      <c r="AB927" s="2"/>
      <c r="AC927" s="94"/>
      <c r="AD927" s="94"/>
      <c r="AE927" s="94"/>
      <c r="AF927" s="94"/>
      <c r="AG927" s="89"/>
      <c r="AH927" s="89"/>
      <c r="AI927" s="2"/>
      <c r="AJ927" s="2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</row>
    <row r="928" spans="1:213" s="4" customFormat="1" ht="15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AA928" s="2"/>
      <c r="AB928" s="2"/>
      <c r="AC928" s="94"/>
      <c r="AD928" s="94"/>
      <c r="AE928" s="94"/>
      <c r="AF928" s="94"/>
      <c r="AG928" s="89"/>
      <c r="AH928" s="89"/>
      <c r="AI928" s="2"/>
      <c r="AJ928" s="2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</row>
    <row r="929" spans="1:213" s="4" customFormat="1" ht="15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AA929" s="2"/>
      <c r="AB929" s="2"/>
      <c r="AC929" s="94"/>
      <c r="AD929" s="94"/>
      <c r="AE929" s="94"/>
      <c r="AF929" s="94"/>
      <c r="AG929" s="89"/>
      <c r="AH929" s="89"/>
      <c r="AI929" s="2"/>
      <c r="AJ929" s="2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</row>
    <row r="930" spans="1:213" s="4" customFormat="1" ht="15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AA930" s="2"/>
      <c r="AB930" s="2"/>
      <c r="AC930" s="94"/>
      <c r="AD930" s="94"/>
      <c r="AE930" s="94"/>
      <c r="AF930" s="94"/>
      <c r="AG930" s="89"/>
      <c r="AH930" s="89"/>
      <c r="AI930" s="2"/>
      <c r="AJ930" s="2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</row>
    <row r="931" spans="1:213" s="4" customFormat="1" ht="15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AA931" s="2"/>
      <c r="AB931" s="2"/>
      <c r="AC931" s="94"/>
      <c r="AD931" s="94"/>
      <c r="AE931" s="94"/>
      <c r="AF931" s="94"/>
      <c r="AG931" s="89"/>
      <c r="AH931" s="89"/>
      <c r="AI931" s="2"/>
      <c r="AJ931" s="2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</row>
    <row r="932" spans="1:213" s="4" customFormat="1" ht="15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AA932" s="2"/>
      <c r="AB932" s="2"/>
      <c r="AC932" s="94"/>
      <c r="AD932" s="94"/>
      <c r="AE932" s="94"/>
      <c r="AF932" s="94"/>
      <c r="AG932" s="89"/>
      <c r="AH932" s="89"/>
      <c r="AI932" s="2"/>
      <c r="AJ932" s="2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</row>
    <row r="933" spans="1:213" s="4" customFormat="1" ht="15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AA933" s="2"/>
      <c r="AB933" s="2"/>
      <c r="AC933" s="94"/>
      <c r="AD933" s="94"/>
      <c r="AE933" s="94"/>
      <c r="AF933" s="94"/>
      <c r="AG933" s="89"/>
      <c r="AH933" s="89"/>
      <c r="AI933" s="2"/>
      <c r="AJ933" s="2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</row>
    <row r="934" spans="1:213" s="4" customFormat="1" ht="15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AA934" s="2"/>
      <c r="AB934" s="2"/>
      <c r="AC934" s="94"/>
      <c r="AD934" s="94"/>
      <c r="AE934" s="94"/>
      <c r="AF934" s="94"/>
      <c r="AG934" s="89"/>
      <c r="AH934" s="89"/>
      <c r="AI934" s="2"/>
      <c r="AJ934" s="2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</row>
    <row r="935" spans="1:213" s="4" customFormat="1" ht="15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AA935" s="2"/>
      <c r="AB935" s="2"/>
      <c r="AC935" s="94"/>
      <c r="AD935" s="94"/>
      <c r="AE935" s="94"/>
      <c r="AF935" s="94"/>
      <c r="AG935" s="89"/>
      <c r="AH935" s="89"/>
      <c r="AI935" s="2"/>
      <c r="AJ935" s="2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</row>
    <row r="936" spans="1:213" s="4" customFormat="1" ht="15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AA936" s="2"/>
      <c r="AB936" s="2"/>
      <c r="AC936" s="94"/>
      <c r="AD936" s="94"/>
      <c r="AE936" s="94"/>
      <c r="AF936" s="94"/>
      <c r="AG936" s="89"/>
      <c r="AH936" s="89"/>
      <c r="AI936" s="2"/>
      <c r="AJ936" s="2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</row>
    <row r="937" spans="1:213" s="4" customFormat="1" ht="15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AA937" s="2"/>
      <c r="AB937" s="2"/>
      <c r="AC937" s="94"/>
      <c r="AD937" s="94"/>
      <c r="AE937" s="94"/>
      <c r="AF937" s="94"/>
      <c r="AG937" s="89"/>
      <c r="AH937" s="89"/>
      <c r="AI937" s="2"/>
      <c r="AJ937" s="2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</row>
    <row r="938" spans="1:213" s="4" customFormat="1" ht="15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AA938" s="2"/>
      <c r="AB938" s="2"/>
      <c r="AC938" s="94"/>
      <c r="AD938" s="94"/>
      <c r="AE938" s="94"/>
      <c r="AF938" s="94"/>
      <c r="AG938" s="89"/>
      <c r="AH938" s="89"/>
      <c r="AI938" s="2"/>
      <c r="AJ938" s="2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</row>
    <row r="939" spans="1:213" s="4" customFormat="1" ht="15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AA939" s="2"/>
      <c r="AB939" s="2"/>
      <c r="AC939" s="94"/>
      <c r="AD939" s="94"/>
      <c r="AE939" s="94"/>
      <c r="AF939" s="94"/>
      <c r="AG939" s="89"/>
      <c r="AH939" s="89"/>
      <c r="AI939" s="2"/>
      <c r="AJ939" s="2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</row>
    <row r="940" spans="1:213" s="4" customFormat="1" ht="15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AA940" s="2"/>
      <c r="AB940" s="2"/>
      <c r="AC940" s="94"/>
      <c r="AD940" s="94"/>
      <c r="AE940" s="94"/>
      <c r="AF940" s="94"/>
      <c r="AG940" s="89"/>
      <c r="AH940" s="89"/>
      <c r="AI940" s="2"/>
      <c r="AJ940" s="2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</row>
    <row r="941" spans="1:213" s="4" customFormat="1" ht="15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AA941" s="2"/>
      <c r="AB941" s="2"/>
      <c r="AC941" s="94"/>
      <c r="AD941" s="94"/>
      <c r="AE941" s="94"/>
      <c r="AF941" s="94"/>
      <c r="AG941" s="89"/>
      <c r="AH941" s="89"/>
      <c r="AI941" s="2"/>
      <c r="AJ941" s="2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</row>
    <row r="942" spans="1:213" s="4" customFormat="1" ht="15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AA942" s="2"/>
      <c r="AB942" s="2"/>
      <c r="AC942" s="94"/>
      <c r="AD942" s="94"/>
      <c r="AE942" s="94"/>
      <c r="AF942" s="94"/>
      <c r="AG942" s="89"/>
      <c r="AH942" s="89"/>
      <c r="AI942" s="2"/>
      <c r="AJ942" s="2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</row>
    <row r="943" spans="1:213" s="4" customFormat="1" ht="15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AA943" s="2"/>
      <c r="AB943" s="2"/>
      <c r="AC943" s="94"/>
      <c r="AD943" s="94"/>
      <c r="AE943" s="94"/>
      <c r="AF943" s="94"/>
      <c r="AG943" s="89"/>
      <c r="AH943" s="89"/>
      <c r="AI943" s="2"/>
      <c r="AJ943" s="2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</row>
    <row r="944" spans="1:213" s="4" customFormat="1" ht="15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AA944" s="2"/>
      <c r="AB944" s="2"/>
      <c r="AC944" s="94"/>
      <c r="AD944" s="94"/>
      <c r="AE944" s="94"/>
      <c r="AF944" s="94"/>
      <c r="AG944" s="89"/>
      <c r="AH944" s="89"/>
      <c r="AI944" s="2"/>
      <c r="AJ944" s="2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</row>
    <row r="945" spans="1:213" s="4" customFormat="1" ht="15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AA945" s="2"/>
      <c r="AB945" s="2"/>
      <c r="AC945" s="94"/>
      <c r="AD945" s="94"/>
      <c r="AE945" s="94"/>
      <c r="AF945" s="94"/>
      <c r="AG945" s="89"/>
      <c r="AH945" s="89"/>
      <c r="AI945" s="2"/>
      <c r="AJ945" s="2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</row>
    <row r="946" spans="1:213" s="4" customFormat="1" ht="15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AA946" s="2"/>
      <c r="AB946" s="2"/>
      <c r="AC946" s="94"/>
      <c r="AD946" s="94"/>
      <c r="AE946" s="94"/>
      <c r="AF946" s="94"/>
      <c r="AG946" s="89"/>
      <c r="AH946" s="89"/>
      <c r="AI946" s="2"/>
      <c r="AJ946" s="2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</row>
    <row r="947" spans="1:213" s="4" customFormat="1" ht="15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AA947" s="2"/>
      <c r="AB947" s="2"/>
      <c r="AC947" s="94"/>
      <c r="AD947" s="94"/>
      <c r="AE947" s="94"/>
      <c r="AF947" s="94"/>
      <c r="AG947" s="89"/>
      <c r="AH947" s="89"/>
      <c r="AI947" s="2"/>
      <c r="AJ947" s="2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</row>
    <row r="948" spans="1:213" s="4" customFormat="1" ht="15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AA948" s="2"/>
      <c r="AB948" s="2"/>
      <c r="AC948" s="94"/>
      <c r="AD948" s="94"/>
      <c r="AE948" s="94"/>
      <c r="AF948" s="94"/>
      <c r="AG948" s="89"/>
      <c r="AH948" s="89"/>
      <c r="AI948" s="2"/>
      <c r="AJ948" s="2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</row>
    <row r="949" spans="1:213" s="4" customFormat="1" ht="15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AA949" s="2"/>
      <c r="AB949" s="2"/>
      <c r="AC949" s="94"/>
      <c r="AD949" s="94"/>
      <c r="AE949" s="94"/>
      <c r="AF949" s="94"/>
      <c r="AG949" s="89"/>
      <c r="AH949" s="89"/>
      <c r="AI949" s="2"/>
      <c r="AJ949" s="2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</row>
    <row r="950" spans="1:213" s="4" customFormat="1" ht="15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AA950" s="2"/>
      <c r="AB950" s="2"/>
      <c r="AC950" s="94"/>
      <c r="AD950" s="94"/>
      <c r="AE950" s="94"/>
      <c r="AF950" s="94"/>
      <c r="AG950" s="89"/>
      <c r="AH950" s="89"/>
      <c r="AI950" s="2"/>
      <c r="AJ950" s="2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</row>
    <row r="951" spans="1:213" s="4" customFormat="1" ht="15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AA951" s="2"/>
      <c r="AB951" s="2"/>
      <c r="AC951" s="94"/>
      <c r="AD951" s="94"/>
      <c r="AE951" s="94"/>
      <c r="AF951" s="94"/>
      <c r="AG951" s="89"/>
      <c r="AH951" s="89"/>
      <c r="AI951" s="2"/>
      <c r="AJ951" s="2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</row>
    <row r="952" spans="1:213" s="4" customFormat="1" ht="15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AA952" s="2"/>
      <c r="AB952" s="2"/>
      <c r="AC952" s="94"/>
      <c r="AD952" s="94"/>
      <c r="AE952" s="94"/>
      <c r="AF952" s="94"/>
      <c r="AG952" s="89"/>
      <c r="AH952" s="89"/>
      <c r="AI952" s="2"/>
      <c r="AJ952" s="2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</row>
    <row r="953" spans="1:213" s="4" customFormat="1" ht="15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AA953" s="2"/>
      <c r="AB953" s="2"/>
      <c r="AC953" s="94"/>
      <c r="AD953" s="94"/>
      <c r="AE953" s="94"/>
      <c r="AF953" s="94"/>
      <c r="AG953" s="89"/>
      <c r="AH953" s="89"/>
      <c r="AI953" s="2"/>
      <c r="AJ953" s="2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</row>
    <row r="954" spans="1:213" s="4" customFormat="1" ht="15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AA954" s="2"/>
      <c r="AB954" s="2"/>
      <c r="AC954" s="94"/>
      <c r="AD954" s="94"/>
      <c r="AE954" s="94"/>
      <c r="AF954" s="94"/>
      <c r="AG954" s="89"/>
      <c r="AH954" s="89"/>
      <c r="AI954" s="2"/>
      <c r="AJ954" s="2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</row>
    <row r="955" spans="1:213" s="4" customFormat="1" ht="15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AA955" s="2"/>
      <c r="AB955" s="2"/>
      <c r="AC955" s="94"/>
      <c r="AD955" s="94"/>
      <c r="AE955" s="94"/>
      <c r="AF955" s="94"/>
      <c r="AG955" s="89"/>
      <c r="AH955" s="89"/>
      <c r="AI955" s="2"/>
      <c r="AJ955" s="2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</row>
    <row r="956" spans="1:213" s="4" customFormat="1" ht="15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AA956" s="2"/>
      <c r="AB956" s="2"/>
      <c r="AC956" s="94"/>
      <c r="AD956" s="94"/>
      <c r="AE956" s="94"/>
      <c r="AF956" s="94"/>
      <c r="AG956" s="89"/>
      <c r="AH956" s="89"/>
      <c r="AI956" s="2"/>
      <c r="AJ956" s="2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</row>
    <row r="957" spans="1:213" s="4" customFormat="1" ht="15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AA957" s="2"/>
      <c r="AB957" s="2"/>
      <c r="AC957" s="94"/>
      <c r="AD957" s="94"/>
      <c r="AE957" s="94"/>
      <c r="AF957" s="94"/>
      <c r="AG957" s="89"/>
      <c r="AH957" s="89"/>
      <c r="AI957" s="2"/>
      <c r="AJ957" s="2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</row>
    <row r="958" spans="1:213" s="4" customFormat="1" ht="15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AA958" s="2"/>
      <c r="AB958" s="2"/>
      <c r="AC958" s="94"/>
      <c r="AD958" s="94"/>
      <c r="AE958" s="94"/>
      <c r="AF958" s="94"/>
      <c r="AG958" s="89"/>
      <c r="AH958" s="89"/>
      <c r="AI958" s="2"/>
      <c r="AJ958" s="2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</row>
    <row r="959" spans="1:213" s="4" customFormat="1" ht="15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AA959" s="2"/>
      <c r="AB959" s="2"/>
      <c r="AC959" s="94"/>
      <c r="AD959" s="94"/>
      <c r="AE959" s="94"/>
      <c r="AF959" s="94"/>
      <c r="AG959" s="89"/>
      <c r="AH959" s="89"/>
      <c r="AI959" s="2"/>
      <c r="AJ959" s="2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</row>
    <row r="960" spans="1:213" s="4" customFormat="1" ht="15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AA960" s="2"/>
      <c r="AB960" s="2"/>
      <c r="AC960" s="94"/>
      <c r="AD960" s="94"/>
      <c r="AE960" s="94"/>
      <c r="AF960" s="94"/>
      <c r="AG960" s="89"/>
      <c r="AH960" s="89"/>
      <c r="AI960" s="2"/>
      <c r="AJ960" s="2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</row>
    <row r="961" spans="1:213" s="4" customFormat="1" ht="15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AA961" s="2"/>
      <c r="AB961" s="2"/>
      <c r="AC961" s="94"/>
      <c r="AD961" s="94"/>
      <c r="AE961" s="94"/>
      <c r="AF961" s="94"/>
      <c r="AG961" s="89"/>
      <c r="AH961" s="89"/>
      <c r="AI961" s="2"/>
      <c r="AJ961" s="2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</row>
    <row r="962" spans="1:213" s="4" customFormat="1" ht="15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AA962" s="2"/>
      <c r="AB962" s="2"/>
      <c r="AC962" s="94"/>
      <c r="AD962" s="94"/>
      <c r="AE962" s="94"/>
      <c r="AF962" s="94"/>
      <c r="AG962" s="89"/>
      <c r="AH962" s="89"/>
      <c r="AI962" s="2"/>
      <c r="AJ962" s="2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</row>
    <row r="963" spans="1:213" s="4" customFormat="1" ht="15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AA963" s="2"/>
      <c r="AB963" s="2"/>
      <c r="AC963" s="94"/>
      <c r="AD963" s="94"/>
      <c r="AE963" s="94"/>
      <c r="AF963" s="94"/>
      <c r="AG963" s="89"/>
      <c r="AH963" s="89"/>
      <c r="AI963" s="2"/>
      <c r="AJ963" s="2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</row>
    <row r="964" spans="1:213" s="4" customFormat="1" ht="15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AA964" s="2"/>
      <c r="AB964" s="2"/>
      <c r="AC964" s="94"/>
      <c r="AD964" s="94"/>
      <c r="AE964" s="94"/>
      <c r="AF964" s="94"/>
      <c r="AG964" s="89"/>
      <c r="AH964" s="89"/>
      <c r="AI964" s="2"/>
      <c r="AJ964" s="2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</row>
    <row r="965" spans="1:213" s="4" customFormat="1" ht="15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AA965" s="2"/>
      <c r="AB965" s="2"/>
      <c r="AC965" s="94"/>
      <c r="AD965" s="94"/>
      <c r="AE965" s="94"/>
      <c r="AF965" s="94"/>
      <c r="AG965" s="89"/>
      <c r="AH965" s="89"/>
      <c r="AI965" s="2"/>
      <c r="AJ965" s="2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</row>
    <row r="966" spans="1:213" s="4" customFormat="1" ht="15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AA966" s="2"/>
      <c r="AB966" s="2"/>
      <c r="AC966" s="94"/>
      <c r="AD966" s="94"/>
      <c r="AE966" s="94"/>
      <c r="AF966" s="94"/>
      <c r="AG966" s="89"/>
      <c r="AH966" s="89"/>
      <c r="AI966" s="2"/>
      <c r="AJ966" s="2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</row>
    <row r="967" spans="1:213" s="4" customFormat="1" ht="15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AA967" s="2"/>
      <c r="AB967" s="2"/>
      <c r="AC967" s="94"/>
      <c r="AD967" s="94"/>
      <c r="AE967" s="94"/>
      <c r="AF967" s="94"/>
      <c r="AG967" s="89"/>
      <c r="AH967" s="89"/>
      <c r="AI967" s="2"/>
      <c r="AJ967" s="2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</row>
    <row r="968" spans="1:213" s="4" customFormat="1" ht="15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AA968" s="2"/>
      <c r="AB968" s="2"/>
      <c r="AC968" s="94"/>
      <c r="AD968" s="94"/>
      <c r="AE968" s="94"/>
      <c r="AF968" s="94"/>
      <c r="AG968" s="89"/>
      <c r="AH968" s="89"/>
      <c r="AI968" s="2"/>
      <c r="AJ968" s="2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</row>
    <row r="969" spans="1:213" s="4" customFormat="1" ht="15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AA969" s="2"/>
      <c r="AB969" s="2"/>
      <c r="AC969" s="94"/>
      <c r="AD969" s="94"/>
      <c r="AE969" s="94"/>
      <c r="AF969" s="94"/>
      <c r="AG969" s="89"/>
      <c r="AH969" s="89"/>
      <c r="AI969" s="2"/>
      <c r="AJ969" s="2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</row>
    <row r="970" spans="1:213" s="4" customFormat="1" ht="15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AA970" s="2"/>
      <c r="AB970" s="2"/>
      <c r="AC970" s="94"/>
      <c r="AD970" s="94"/>
      <c r="AE970" s="94"/>
      <c r="AF970" s="94"/>
      <c r="AG970" s="89"/>
      <c r="AH970" s="89"/>
      <c r="AI970" s="2"/>
      <c r="AJ970" s="2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</row>
    <row r="971" spans="1:213" s="4" customFormat="1" ht="15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AA971" s="2"/>
      <c r="AB971" s="2"/>
      <c r="AC971" s="94"/>
      <c r="AD971" s="94"/>
      <c r="AE971" s="94"/>
      <c r="AF971" s="94"/>
      <c r="AG971" s="89"/>
      <c r="AH971" s="89"/>
      <c r="AI971" s="2"/>
      <c r="AJ971" s="2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</row>
    <row r="972" spans="1:213" s="4" customFormat="1" ht="15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AA972" s="2"/>
      <c r="AB972" s="2"/>
      <c r="AC972" s="94"/>
      <c r="AD972" s="94"/>
      <c r="AE972" s="94"/>
      <c r="AF972" s="94"/>
      <c r="AG972" s="89"/>
      <c r="AH972" s="89"/>
      <c r="AI972" s="2"/>
      <c r="AJ972" s="2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</row>
    <row r="973" spans="1:213" s="4" customFormat="1" ht="15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AA973" s="2"/>
      <c r="AB973" s="2"/>
      <c r="AC973" s="94"/>
      <c r="AD973" s="94"/>
      <c r="AE973" s="94"/>
      <c r="AF973" s="94"/>
      <c r="AG973" s="89"/>
      <c r="AH973" s="89"/>
      <c r="AI973" s="2"/>
      <c r="AJ973" s="2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</row>
    <row r="974" spans="1:213" s="4" customFormat="1" ht="15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AA974" s="2"/>
      <c r="AB974" s="2"/>
      <c r="AC974" s="94"/>
      <c r="AD974" s="94"/>
      <c r="AE974" s="94"/>
      <c r="AF974" s="94"/>
      <c r="AG974" s="89"/>
      <c r="AH974" s="89"/>
      <c r="AI974" s="2"/>
      <c r="AJ974" s="2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</row>
    <row r="975" spans="1:213" s="4" customFormat="1" ht="15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AA975" s="2"/>
      <c r="AB975" s="2"/>
      <c r="AC975" s="94"/>
      <c r="AD975" s="94"/>
      <c r="AE975" s="94"/>
      <c r="AF975" s="94"/>
      <c r="AG975" s="89"/>
      <c r="AH975" s="89"/>
      <c r="AI975" s="2"/>
      <c r="AJ975" s="2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</row>
    <row r="976" spans="1:213" s="4" customFormat="1" ht="15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AA976" s="2"/>
      <c r="AB976" s="2"/>
      <c r="AC976" s="94"/>
      <c r="AD976" s="94"/>
      <c r="AE976" s="94"/>
      <c r="AF976" s="94"/>
      <c r="AG976" s="89"/>
      <c r="AH976" s="89"/>
      <c r="AI976" s="2"/>
      <c r="AJ976" s="2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</row>
    <row r="977" spans="1:213" s="4" customFormat="1" ht="15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AA977" s="2"/>
      <c r="AB977" s="2"/>
      <c r="AC977" s="94"/>
      <c r="AD977" s="94"/>
      <c r="AE977" s="94"/>
      <c r="AF977" s="94"/>
      <c r="AG977" s="89"/>
      <c r="AH977" s="89"/>
      <c r="AI977" s="2"/>
      <c r="AJ977" s="2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</row>
    <row r="978" spans="1:213" s="4" customFormat="1" ht="15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AA978" s="2"/>
      <c r="AB978" s="2"/>
      <c r="AC978" s="94"/>
      <c r="AD978" s="94"/>
      <c r="AE978" s="94"/>
      <c r="AF978" s="94"/>
      <c r="AG978" s="89"/>
      <c r="AH978" s="89"/>
      <c r="AI978" s="2"/>
      <c r="AJ978" s="2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</row>
    <row r="979" spans="1:213" s="4" customFormat="1" ht="15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AA979" s="2"/>
      <c r="AB979" s="2"/>
      <c r="AC979" s="94"/>
      <c r="AD979" s="94"/>
      <c r="AE979" s="94"/>
      <c r="AF979" s="94"/>
      <c r="AG979" s="89"/>
      <c r="AH979" s="89"/>
      <c r="AI979" s="2"/>
      <c r="AJ979" s="2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</row>
    <row r="980" spans="1:213" s="4" customFormat="1" ht="15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AA980" s="2"/>
      <c r="AB980" s="2"/>
      <c r="AC980" s="94"/>
      <c r="AD980" s="94"/>
      <c r="AE980" s="94"/>
      <c r="AF980" s="94"/>
      <c r="AG980" s="89"/>
      <c r="AH980" s="89"/>
      <c r="AI980" s="2"/>
      <c r="AJ980" s="2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</row>
    <row r="981" spans="1:213" s="4" customFormat="1" ht="15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AA981" s="2"/>
      <c r="AB981" s="2"/>
      <c r="AC981" s="94"/>
      <c r="AD981" s="94"/>
      <c r="AE981" s="94"/>
      <c r="AF981" s="94"/>
      <c r="AG981" s="89"/>
      <c r="AH981" s="89"/>
      <c r="AI981" s="2"/>
      <c r="AJ981" s="2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</row>
    <row r="982" spans="1:213" s="4" customFormat="1" ht="15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AA982" s="2"/>
      <c r="AB982" s="2"/>
      <c r="AC982" s="94"/>
      <c r="AD982" s="94"/>
      <c r="AE982" s="94"/>
      <c r="AF982" s="94"/>
      <c r="AG982" s="89"/>
      <c r="AH982" s="89"/>
      <c r="AI982" s="2"/>
      <c r="AJ982" s="2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</row>
    <row r="983" spans="1:213" s="4" customFormat="1" ht="15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AA983" s="2"/>
      <c r="AB983" s="2"/>
      <c r="AC983" s="94"/>
      <c r="AD983" s="94"/>
      <c r="AE983" s="94"/>
      <c r="AF983" s="94"/>
      <c r="AG983" s="89"/>
      <c r="AH983" s="89"/>
      <c r="AI983" s="2"/>
      <c r="AJ983" s="2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</row>
    <row r="984" spans="1:213" s="4" customFormat="1" ht="15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AA984" s="2"/>
      <c r="AB984" s="2"/>
      <c r="AC984" s="94"/>
      <c r="AD984" s="94"/>
      <c r="AE984" s="94"/>
      <c r="AF984" s="94"/>
      <c r="AG984" s="89"/>
      <c r="AH984" s="89"/>
      <c r="AI984" s="2"/>
      <c r="AJ984" s="2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</row>
    <row r="985" spans="1:213" s="4" customFormat="1" ht="15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AA985" s="2"/>
      <c r="AB985" s="2"/>
      <c r="AC985" s="94"/>
      <c r="AD985" s="94"/>
      <c r="AE985" s="94"/>
      <c r="AF985" s="94"/>
      <c r="AG985" s="89"/>
      <c r="AH985" s="89"/>
      <c r="AI985" s="2"/>
      <c r="AJ985" s="2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</row>
    <row r="986" spans="1:213" s="4" customFormat="1" ht="15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AA986" s="2"/>
      <c r="AB986" s="2"/>
      <c r="AC986" s="94"/>
      <c r="AD986" s="94"/>
      <c r="AE986" s="94"/>
      <c r="AF986" s="94"/>
      <c r="AG986" s="89"/>
      <c r="AH986" s="89"/>
      <c r="AI986" s="2"/>
      <c r="AJ986" s="2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</row>
    <row r="987" spans="1:213" s="4" customFormat="1" ht="15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AA987" s="2"/>
      <c r="AB987" s="2"/>
      <c r="AC987" s="94"/>
      <c r="AD987" s="94"/>
      <c r="AE987" s="94"/>
      <c r="AF987" s="94"/>
      <c r="AG987" s="89"/>
      <c r="AH987" s="89"/>
      <c r="AI987" s="2"/>
      <c r="AJ987" s="2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</row>
    <row r="988" spans="1:213" s="4" customFormat="1" ht="15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AA988" s="2"/>
      <c r="AB988" s="2"/>
      <c r="AC988" s="94"/>
      <c r="AD988" s="94"/>
      <c r="AE988" s="94"/>
      <c r="AF988" s="94"/>
      <c r="AG988" s="89"/>
      <c r="AH988" s="89"/>
      <c r="AI988" s="2"/>
      <c r="AJ988" s="2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</row>
    <row r="989" spans="1:213" s="4" customFormat="1" ht="15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AA989" s="2"/>
      <c r="AB989" s="2"/>
      <c r="AC989" s="94"/>
      <c r="AD989" s="94"/>
      <c r="AE989" s="94"/>
      <c r="AF989" s="94"/>
      <c r="AG989" s="89"/>
      <c r="AH989" s="89"/>
      <c r="AI989" s="2"/>
      <c r="AJ989" s="2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</row>
    <row r="990" spans="1:213" s="4" customFormat="1" ht="15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AA990" s="2"/>
      <c r="AB990" s="2"/>
      <c r="AC990" s="94"/>
      <c r="AD990" s="94"/>
      <c r="AE990" s="94"/>
      <c r="AF990" s="94"/>
      <c r="AG990" s="89"/>
      <c r="AH990" s="89"/>
      <c r="AI990" s="2"/>
      <c r="AJ990" s="2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</row>
    <row r="991" spans="1:213" s="4" customFormat="1" ht="15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AA991" s="2"/>
      <c r="AB991" s="2"/>
      <c r="AC991" s="94"/>
      <c r="AD991" s="94"/>
      <c r="AE991" s="94"/>
      <c r="AF991" s="94"/>
      <c r="AG991" s="89"/>
      <c r="AH991" s="89"/>
      <c r="AI991" s="2"/>
      <c r="AJ991" s="2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</row>
    <row r="992" spans="1:213" s="4" customFormat="1" ht="15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AA992" s="2"/>
      <c r="AB992" s="2"/>
      <c r="AC992" s="94"/>
      <c r="AD992" s="94"/>
      <c r="AE992" s="94"/>
      <c r="AF992" s="94"/>
      <c r="AG992" s="89"/>
      <c r="AH992" s="89"/>
      <c r="AI992" s="2"/>
      <c r="AJ992" s="2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</row>
    <row r="993" spans="1:213" s="4" customFormat="1" ht="15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AA993" s="2"/>
      <c r="AB993" s="2"/>
      <c r="AC993" s="94"/>
      <c r="AD993" s="94"/>
      <c r="AE993" s="94"/>
      <c r="AF993" s="94"/>
      <c r="AG993" s="89"/>
      <c r="AH993" s="89"/>
      <c r="AI993" s="2"/>
      <c r="AJ993" s="2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</row>
    <row r="994" spans="1:213" s="4" customFormat="1" ht="15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AA994" s="2"/>
      <c r="AB994" s="2"/>
      <c r="AC994" s="94"/>
      <c r="AD994" s="94"/>
      <c r="AE994" s="94"/>
      <c r="AF994" s="94"/>
      <c r="AG994" s="89"/>
      <c r="AH994" s="89"/>
      <c r="AI994" s="2"/>
      <c r="AJ994" s="2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</row>
    <row r="995" spans="1:213" s="4" customFormat="1" ht="15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AA995" s="2"/>
      <c r="AB995" s="2"/>
      <c r="AC995" s="94"/>
      <c r="AD995" s="94"/>
      <c r="AE995" s="94"/>
      <c r="AF995" s="94"/>
      <c r="AG995" s="89"/>
      <c r="AH995" s="89"/>
      <c r="AI995" s="2"/>
      <c r="AJ995" s="2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</row>
    <row r="996" spans="1:213" s="4" customFormat="1" ht="15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AA996" s="2"/>
      <c r="AB996" s="2"/>
      <c r="AC996" s="94"/>
      <c r="AD996" s="94"/>
      <c r="AE996" s="94"/>
      <c r="AF996" s="94"/>
      <c r="AG996" s="89"/>
      <c r="AH996" s="89"/>
      <c r="AI996" s="2"/>
      <c r="AJ996" s="2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</row>
    <row r="997" spans="1:213" s="4" customFormat="1" ht="15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AA997" s="2"/>
      <c r="AB997" s="2"/>
      <c r="AC997" s="94"/>
      <c r="AD997" s="94"/>
      <c r="AE997" s="94"/>
      <c r="AF997" s="94"/>
      <c r="AG997" s="89"/>
      <c r="AH997" s="89"/>
      <c r="AI997" s="2"/>
      <c r="AJ997" s="2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</row>
    <row r="998" spans="1:213" s="4" customFormat="1" ht="15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AA998" s="2"/>
      <c r="AB998" s="2"/>
      <c r="AC998" s="94"/>
      <c r="AD998" s="94"/>
      <c r="AE998" s="94"/>
      <c r="AF998" s="94"/>
      <c r="AG998" s="89"/>
      <c r="AH998" s="89"/>
      <c r="AI998" s="2"/>
      <c r="AJ998" s="2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</row>
    <row r="999" spans="1:213" s="4" customFormat="1" ht="15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AA999" s="2"/>
      <c r="AB999" s="2"/>
      <c r="AC999" s="94"/>
      <c r="AD999" s="94"/>
      <c r="AE999" s="94"/>
      <c r="AF999" s="94"/>
      <c r="AG999" s="89"/>
      <c r="AH999" s="89"/>
      <c r="AI999" s="2"/>
      <c r="AJ999" s="2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</row>
    <row r="1000" spans="1:213" s="4" customFormat="1" ht="15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AA1000" s="2"/>
      <c r="AB1000" s="2"/>
      <c r="AC1000" s="94"/>
      <c r="AD1000" s="94"/>
      <c r="AE1000" s="94"/>
      <c r="AF1000" s="94"/>
      <c r="AG1000" s="89"/>
      <c r="AH1000" s="89"/>
      <c r="AI1000" s="2"/>
      <c r="AJ1000" s="2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</row>
    <row r="1001" spans="1:213" s="4" customFormat="1" ht="15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AA1001" s="2"/>
      <c r="AB1001" s="2"/>
      <c r="AC1001" s="94"/>
      <c r="AD1001" s="94"/>
      <c r="AE1001" s="94"/>
      <c r="AF1001" s="94"/>
      <c r="AG1001" s="89"/>
      <c r="AH1001" s="89"/>
      <c r="AI1001" s="2"/>
      <c r="AJ1001" s="2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</row>
    <row r="1002" spans="1:213" s="4" customFormat="1" ht="15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AA1002" s="2"/>
      <c r="AB1002" s="2"/>
      <c r="AC1002" s="94"/>
      <c r="AD1002" s="94"/>
      <c r="AE1002" s="94"/>
      <c r="AF1002" s="94"/>
      <c r="AG1002" s="89"/>
      <c r="AH1002" s="89"/>
      <c r="AI1002" s="2"/>
      <c r="AJ1002" s="2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</row>
    <row r="1003" spans="1:213" s="4" customFormat="1" ht="15">
      <c r="A1003" s="6"/>
      <c r="B1003" s="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AA1003" s="2"/>
      <c r="AB1003" s="2"/>
      <c r="AC1003" s="94"/>
      <c r="AD1003" s="94"/>
      <c r="AE1003" s="94"/>
      <c r="AF1003" s="94"/>
      <c r="AG1003" s="89"/>
      <c r="AH1003" s="89"/>
      <c r="AI1003" s="2"/>
      <c r="AJ1003" s="2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</row>
    <row r="1004" spans="1:213" s="4" customFormat="1" ht="15">
      <c r="A1004" s="6"/>
      <c r="B1004" s="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AA1004" s="2"/>
      <c r="AB1004" s="2"/>
      <c r="AC1004" s="94"/>
      <c r="AD1004" s="94"/>
      <c r="AE1004" s="94"/>
      <c r="AF1004" s="94"/>
      <c r="AG1004" s="89"/>
      <c r="AH1004" s="89"/>
      <c r="AI1004" s="2"/>
      <c r="AJ1004" s="2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</row>
    <row r="1005" spans="1:213" s="4" customFormat="1" ht="15">
      <c r="A1005" s="6"/>
      <c r="B1005" s="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AA1005" s="2"/>
      <c r="AB1005" s="2"/>
      <c r="AC1005" s="94"/>
      <c r="AD1005" s="94"/>
      <c r="AE1005" s="94"/>
      <c r="AF1005" s="94"/>
      <c r="AG1005" s="89"/>
      <c r="AH1005" s="89"/>
      <c r="AI1005" s="2"/>
      <c r="AJ1005" s="2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</row>
    <row r="1006" spans="1:213" s="4" customFormat="1" ht="15">
      <c r="A1006" s="6"/>
      <c r="B1006" s="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AA1006" s="2"/>
      <c r="AB1006" s="2"/>
      <c r="AC1006" s="94"/>
      <c r="AD1006" s="94"/>
      <c r="AE1006" s="94"/>
      <c r="AF1006" s="94"/>
      <c r="AG1006" s="89"/>
      <c r="AH1006" s="89"/>
      <c r="AI1006" s="2"/>
      <c r="AJ1006" s="2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</row>
    <row r="1007" spans="1:213" s="4" customFormat="1" ht="15">
      <c r="A1007" s="6"/>
      <c r="B1007" s="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AA1007" s="2"/>
      <c r="AB1007" s="2"/>
      <c r="AC1007" s="94"/>
      <c r="AD1007" s="94"/>
      <c r="AE1007" s="94"/>
      <c r="AF1007" s="94"/>
      <c r="AG1007" s="89"/>
      <c r="AH1007" s="89"/>
      <c r="AI1007" s="2"/>
      <c r="AJ1007" s="2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</row>
    <row r="1008" spans="1:213" s="4" customFormat="1" ht="15">
      <c r="A1008" s="6"/>
      <c r="B1008" s="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AA1008" s="2"/>
      <c r="AB1008" s="2"/>
      <c r="AC1008" s="94"/>
      <c r="AD1008" s="94"/>
      <c r="AE1008" s="94"/>
      <c r="AF1008" s="94"/>
      <c r="AG1008" s="89"/>
      <c r="AH1008" s="89"/>
      <c r="AI1008" s="2"/>
      <c r="AJ1008" s="2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</row>
    <row r="1009" spans="1:213" s="4" customFormat="1" ht="15">
      <c r="A1009" s="6"/>
      <c r="B1009" s="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AA1009" s="2"/>
      <c r="AB1009" s="2"/>
      <c r="AC1009" s="94"/>
      <c r="AD1009" s="94"/>
      <c r="AE1009" s="94"/>
      <c r="AF1009" s="94"/>
      <c r="AG1009" s="89"/>
      <c r="AH1009" s="89"/>
      <c r="AI1009" s="2"/>
      <c r="AJ1009" s="2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</row>
    <row r="1010" spans="1:213" s="4" customFormat="1" ht="15">
      <c r="A1010" s="6"/>
      <c r="B1010" s="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AA1010" s="2"/>
      <c r="AB1010" s="2"/>
      <c r="AC1010" s="94"/>
      <c r="AD1010" s="94"/>
      <c r="AE1010" s="94"/>
      <c r="AF1010" s="94"/>
      <c r="AG1010" s="89"/>
      <c r="AH1010" s="89"/>
      <c r="AI1010" s="2"/>
      <c r="AJ1010" s="2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</row>
    <row r="1011" spans="1:213" s="4" customFormat="1" ht="15">
      <c r="A1011" s="6"/>
      <c r="B1011" s="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AA1011" s="2"/>
      <c r="AB1011" s="2"/>
      <c r="AC1011" s="94"/>
      <c r="AD1011" s="94"/>
      <c r="AE1011" s="94"/>
      <c r="AF1011" s="94"/>
      <c r="AG1011" s="89"/>
      <c r="AH1011" s="89"/>
      <c r="AI1011" s="2"/>
      <c r="AJ1011" s="2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</row>
    <row r="1012" spans="1:213" s="4" customFormat="1" ht="15">
      <c r="A1012" s="6"/>
      <c r="B1012" s="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AA1012" s="2"/>
      <c r="AB1012" s="2"/>
      <c r="AC1012" s="94"/>
      <c r="AD1012" s="94"/>
      <c r="AE1012" s="94"/>
      <c r="AF1012" s="94"/>
      <c r="AG1012" s="89"/>
      <c r="AH1012" s="89"/>
      <c r="AI1012" s="2"/>
      <c r="AJ1012" s="2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</row>
    <row r="1013" spans="1:213" s="4" customFormat="1" ht="15">
      <c r="A1013" s="6"/>
      <c r="B1013" s="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AA1013" s="2"/>
      <c r="AB1013" s="2"/>
      <c r="AC1013" s="94"/>
      <c r="AD1013" s="94"/>
      <c r="AE1013" s="94"/>
      <c r="AF1013" s="94"/>
      <c r="AG1013" s="89"/>
      <c r="AH1013" s="89"/>
      <c r="AI1013" s="2"/>
      <c r="AJ1013" s="2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</row>
    <row r="1014" spans="1:213" s="4" customFormat="1" ht="15">
      <c r="A1014" s="6"/>
      <c r="B1014" s="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AA1014" s="2"/>
      <c r="AB1014" s="2"/>
      <c r="AC1014" s="94"/>
      <c r="AD1014" s="94"/>
      <c r="AE1014" s="94"/>
      <c r="AF1014" s="94"/>
      <c r="AG1014" s="89"/>
      <c r="AH1014" s="89"/>
      <c r="AI1014" s="2"/>
      <c r="AJ1014" s="2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</row>
    <row r="1015" spans="1:213" s="4" customFormat="1" ht="15">
      <c r="A1015" s="6"/>
      <c r="B1015" s="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AA1015" s="2"/>
      <c r="AB1015" s="2"/>
      <c r="AC1015" s="94"/>
      <c r="AD1015" s="94"/>
      <c r="AE1015" s="94"/>
      <c r="AF1015" s="94"/>
      <c r="AG1015" s="89"/>
      <c r="AH1015" s="89"/>
      <c r="AI1015" s="2"/>
      <c r="AJ1015" s="2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</row>
    <row r="1016" spans="1:213" s="4" customFormat="1" ht="15">
      <c r="A1016" s="6"/>
      <c r="B1016" s="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AA1016" s="2"/>
      <c r="AB1016" s="2"/>
      <c r="AC1016" s="94"/>
      <c r="AD1016" s="94"/>
      <c r="AE1016" s="94"/>
      <c r="AF1016" s="94"/>
      <c r="AG1016" s="89"/>
      <c r="AH1016" s="89"/>
      <c r="AI1016" s="2"/>
      <c r="AJ1016" s="2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</row>
    <row r="1017" spans="1:213" s="4" customFormat="1" ht="15">
      <c r="A1017" s="6"/>
      <c r="B1017" s="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AA1017" s="2"/>
      <c r="AB1017" s="2"/>
      <c r="AC1017" s="94"/>
      <c r="AD1017" s="94"/>
      <c r="AE1017" s="94"/>
      <c r="AF1017" s="94"/>
      <c r="AG1017" s="89"/>
      <c r="AH1017" s="89"/>
      <c r="AI1017" s="2"/>
      <c r="AJ1017" s="2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</row>
    <row r="1018" spans="1:213" s="4" customFormat="1" ht="15">
      <c r="A1018" s="6"/>
      <c r="B1018" s="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AA1018" s="2"/>
      <c r="AB1018" s="2"/>
      <c r="AC1018" s="94"/>
      <c r="AD1018" s="94"/>
      <c r="AE1018" s="94"/>
      <c r="AF1018" s="94"/>
      <c r="AG1018" s="89"/>
      <c r="AH1018" s="89"/>
      <c r="AI1018" s="2"/>
      <c r="AJ1018" s="2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</row>
    <row r="1019" spans="1:213" s="4" customFormat="1" ht="15">
      <c r="A1019" s="6"/>
      <c r="B1019" s="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AA1019" s="2"/>
      <c r="AB1019" s="2"/>
      <c r="AC1019" s="94"/>
      <c r="AD1019" s="94"/>
      <c r="AE1019" s="94"/>
      <c r="AF1019" s="94"/>
      <c r="AG1019" s="89"/>
      <c r="AH1019" s="89"/>
      <c r="AI1019" s="2"/>
      <c r="AJ1019" s="2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</row>
    <row r="1020" spans="1:213" s="4" customFormat="1" ht="15">
      <c r="A1020" s="6"/>
      <c r="B1020" s="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AA1020" s="2"/>
      <c r="AB1020" s="2"/>
      <c r="AC1020" s="94"/>
      <c r="AD1020" s="94"/>
      <c r="AE1020" s="94"/>
      <c r="AF1020" s="94"/>
      <c r="AG1020" s="89"/>
      <c r="AH1020" s="89"/>
      <c r="AI1020" s="2"/>
      <c r="AJ1020" s="2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</row>
    <row r="1021" spans="1:213" s="4" customFormat="1" ht="15">
      <c r="A1021" s="6"/>
      <c r="B1021" s="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AA1021" s="2"/>
      <c r="AB1021" s="2"/>
      <c r="AC1021" s="94"/>
      <c r="AD1021" s="94"/>
      <c r="AE1021" s="94"/>
      <c r="AF1021" s="94"/>
      <c r="AG1021" s="89"/>
      <c r="AH1021" s="89"/>
      <c r="AI1021" s="2"/>
      <c r="AJ1021" s="2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</row>
    <row r="1022" spans="1:213" s="4" customFormat="1" ht="15">
      <c r="A1022" s="6"/>
      <c r="B1022" s="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AA1022" s="2"/>
      <c r="AB1022" s="2"/>
      <c r="AC1022" s="94"/>
      <c r="AD1022" s="94"/>
      <c r="AE1022" s="94"/>
      <c r="AF1022" s="94"/>
      <c r="AG1022" s="89"/>
      <c r="AH1022" s="89"/>
      <c r="AI1022" s="2"/>
      <c r="AJ1022" s="2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</row>
    <row r="1023" spans="1:213" s="4" customFormat="1" ht="15">
      <c r="A1023" s="6"/>
      <c r="B1023" s="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AA1023" s="2"/>
      <c r="AB1023" s="2"/>
      <c r="AC1023" s="94"/>
      <c r="AD1023" s="94"/>
      <c r="AE1023" s="94"/>
      <c r="AF1023" s="94"/>
      <c r="AG1023" s="89"/>
      <c r="AH1023" s="89"/>
      <c r="AI1023" s="2"/>
      <c r="AJ1023" s="2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</row>
    <row r="1024" spans="1:213" s="4" customFormat="1" ht="15">
      <c r="A1024" s="6"/>
      <c r="B1024" s="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AA1024" s="2"/>
      <c r="AB1024" s="2"/>
      <c r="AC1024" s="94"/>
      <c r="AD1024" s="94"/>
      <c r="AE1024" s="94"/>
      <c r="AF1024" s="94"/>
      <c r="AG1024" s="89"/>
      <c r="AH1024" s="89"/>
      <c r="AI1024" s="2"/>
      <c r="AJ1024" s="2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</row>
    <row r="1025" spans="1:213" s="4" customFormat="1" ht="15">
      <c r="A1025" s="6"/>
      <c r="B1025" s="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AA1025" s="2"/>
      <c r="AB1025" s="2"/>
      <c r="AC1025" s="94"/>
      <c r="AD1025" s="94"/>
      <c r="AE1025" s="94"/>
      <c r="AF1025" s="94"/>
      <c r="AG1025" s="89"/>
      <c r="AH1025" s="89"/>
      <c r="AI1025" s="2"/>
      <c r="AJ1025" s="2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</row>
    <row r="1026" spans="1:213" s="4" customFormat="1" ht="15">
      <c r="A1026" s="6"/>
      <c r="B1026" s="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AA1026" s="2"/>
      <c r="AB1026" s="2"/>
      <c r="AC1026" s="94"/>
      <c r="AD1026" s="94"/>
      <c r="AE1026" s="94"/>
      <c r="AF1026" s="94"/>
      <c r="AG1026" s="89"/>
      <c r="AH1026" s="89"/>
      <c r="AI1026" s="2"/>
      <c r="AJ1026" s="2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</row>
    <row r="1027" spans="1:213" s="4" customFormat="1" ht="15">
      <c r="A1027" s="6"/>
      <c r="B1027" s="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AA1027" s="2"/>
      <c r="AB1027" s="2"/>
      <c r="AC1027" s="94"/>
      <c r="AD1027" s="94"/>
      <c r="AE1027" s="94"/>
      <c r="AF1027" s="94"/>
      <c r="AG1027" s="89"/>
      <c r="AH1027" s="89"/>
      <c r="AI1027" s="2"/>
      <c r="AJ1027" s="2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</row>
    <row r="1028" spans="1:213" s="4" customFormat="1" ht="15">
      <c r="A1028" s="6"/>
      <c r="B1028" s="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AA1028" s="2"/>
      <c r="AB1028" s="2"/>
      <c r="AC1028" s="94"/>
      <c r="AD1028" s="94"/>
      <c r="AE1028" s="94"/>
      <c r="AF1028" s="94"/>
      <c r="AG1028" s="89"/>
      <c r="AH1028" s="89"/>
      <c r="AI1028" s="2"/>
      <c r="AJ1028" s="2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</row>
    <row r="1029" spans="1:213" s="4" customFormat="1" ht="15">
      <c r="A1029" s="6"/>
      <c r="B1029" s="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AA1029" s="2"/>
      <c r="AB1029" s="2"/>
      <c r="AC1029" s="94"/>
      <c r="AD1029" s="94"/>
      <c r="AE1029" s="94"/>
      <c r="AF1029" s="94"/>
      <c r="AG1029" s="89"/>
      <c r="AH1029" s="89"/>
      <c r="AI1029" s="2"/>
      <c r="AJ1029" s="2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</row>
    <row r="1030" spans="1:213" s="4" customFormat="1" ht="15">
      <c r="A1030" s="6"/>
      <c r="B1030" s="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AA1030" s="2"/>
      <c r="AB1030" s="2"/>
      <c r="AC1030" s="94"/>
      <c r="AD1030" s="94"/>
      <c r="AE1030" s="94"/>
      <c r="AF1030" s="94"/>
      <c r="AG1030" s="89"/>
      <c r="AH1030" s="89"/>
      <c r="AI1030" s="2"/>
      <c r="AJ1030" s="2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</row>
    <row r="1031" spans="1:213" s="4" customFormat="1" ht="15">
      <c r="A1031" s="6"/>
      <c r="B1031" s="6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AA1031" s="2"/>
      <c r="AB1031" s="2"/>
      <c r="AC1031" s="94"/>
      <c r="AD1031" s="94"/>
      <c r="AE1031" s="94"/>
      <c r="AF1031" s="94"/>
      <c r="AG1031" s="89"/>
      <c r="AH1031" s="89"/>
      <c r="AI1031" s="2"/>
      <c r="AJ1031" s="2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</row>
    <row r="1032" spans="1:213" s="4" customFormat="1" ht="15">
      <c r="A1032" s="6"/>
      <c r="B1032" s="6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AA1032" s="2"/>
      <c r="AB1032" s="2"/>
      <c r="AC1032" s="94"/>
      <c r="AD1032" s="94"/>
      <c r="AE1032" s="94"/>
      <c r="AF1032" s="94"/>
      <c r="AG1032" s="89"/>
      <c r="AH1032" s="89"/>
      <c r="AI1032" s="2"/>
      <c r="AJ1032" s="2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</row>
    <row r="1033" spans="1:213" s="4" customFormat="1" ht="15">
      <c r="A1033" s="6"/>
      <c r="B1033" s="6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AA1033" s="2"/>
      <c r="AB1033" s="2"/>
      <c r="AC1033" s="94"/>
      <c r="AD1033" s="94"/>
      <c r="AE1033" s="94"/>
      <c r="AF1033" s="94"/>
      <c r="AG1033" s="89"/>
      <c r="AH1033" s="89"/>
      <c r="AI1033" s="2"/>
      <c r="AJ1033" s="2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</row>
    <row r="1034" spans="1:213" s="4" customFormat="1" ht="15">
      <c r="A1034" s="6"/>
      <c r="B1034" s="6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AA1034" s="2"/>
      <c r="AB1034" s="2"/>
      <c r="AC1034" s="94"/>
      <c r="AD1034" s="94"/>
      <c r="AE1034" s="94"/>
      <c r="AF1034" s="94"/>
      <c r="AG1034" s="89"/>
      <c r="AH1034" s="89"/>
      <c r="AI1034" s="2"/>
      <c r="AJ1034" s="2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</row>
    <row r="1035" spans="1:213" s="4" customFormat="1" ht="15">
      <c r="A1035" s="6"/>
      <c r="B1035" s="6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AA1035" s="2"/>
      <c r="AB1035" s="2"/>
      <c r="AC1035" s="94"/>
      <c r="AD1035" s="94"/>
      <c r="AE1035" s="94"/>
      <c r="AF1035" s="94"/>
      <c r="AG1035" s="89"/>
      <c r="AH1035" s="89"/>
      <c r="AI1035" s="2"/>
      <c r="AJ1035" s="2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</row>
    <row r="1036" spans="1:213" s="4" customFormat="1" ht="15">
      <c r="A1036" s="6"/>
      <c r="B1036" s="6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AA1036" s="2"/>
      <c r="AB1036" s="2"/>
      <c r="AC1036" s="94"/>
      <c r="AD1036" s="94"/>
      <c r="AE1036" s="94"/>
      <c r="AF1036" s="94"/>
      <c r="AG1036" s="89"/>
      <c r="AH1036" s="89"/>
      <c r="AI1036" s="2"/>
      <c r="AJ1036" s="2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</row>
    <row r="1037" spans="1:213" s="4" customFormat="1" ht="15">
      <c r="A1037" s="6"/>
      <c r="B1037" s="6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AA1037" s="2"/>
      <c r="AB1037" s="2"/>
      <c r="AC1037" s="94"/>
      <c r="AD1037" s="94"/>
      <c r="AE1037" s="94"/>
      <c r="AF1037" s="94"/>
      <c r="AG1037" s="89"/>
      <c r="AH1037" s="89"/>
      <c r="AI1037" s="2"/>
      <c r="AJ1037" s="2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</row>
    <row r="1038" spans="1:213" s="4" customFormat="1" ht="15">
      <c r="A1038" s="6"/>
      <c r="B1038" s="6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AA1038" s="2"/>
      <c r="AB1038" s="2"/>
      <c r="AC1038" s="94"/>
      <c r="AD1038" s="94"/>
      <c r="AE1038" s="94"/>
      <c r="AF1038" s="94"/>
      <c r="AG1038" s="89"/>
      <c r="AH1038" s="89"/>
      <c r="AI1038" s="2"/>
      <c r="AJ1038" s="2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</row>
    <row r="1039" spans="1:213" s="4" customFormat="1" ht="15">
      <c r="A1039" s="6"/>
      <c r="B1039" s="6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AA1039" s="2"/>
      <c r="AB1039" s="2"/>
      <c r="AC1039" s="94"/>
      <c r="AD1039" s="94"/>
      <c r="AE1039" s="94"/>
      <c r="AF1039" s="94"/>
      <c r="AG1039" s="89"/>
      <c r="AH1039" s="89"/>
      <c r="AI1039" s="2"/>
      <c r="AJ1039" s="2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</row>
    <row r="1040" spans="1:213" s="4" customFormat="1" ht="15">
      <c r="A1040" s="6"/>
      <c r="B1040" s="6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AA1040" s="2"/>
      <c r="AB1040" s="2"/>
      <c r="AC1040" s="94"/>
      <c r="AD1040" s="94"/>
      <c r="AE1040" s="94"/>
      <c r="AF1040" s="94"/>
      <c r="AG1040" s="89"/>
      <c r="AH1040" s="89"/>
      <c r="AI1040" s="2"/>
      <c r="AJ1040" s="2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</row>
    <row r="1041" spans="1:213" s="4" customFormat="1" ht="15">
      <c r="A1041" s="6"/>
      <c r="B1041" s="6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AA1041" s="2"/>
      <c r="AB1041" s="2"/>
      <c r="AC1041" s="94"/>
      <c r="AD1041" s="94"/>
      <c r="AE1041" s="94"/>
      <c r="AF1041" s="94"/>
      <c r="AG1041" s="89"/>
      <c r="AH1041" s="89"/>
      <c r="AI1041" s="2"/>
      <c r="AJ1041" s="2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</row>
    <row r="1042" spans="1:213" s="4" customFormat="1" ht="15">
      <c r="A1042" s="6"/>
      <c r="B1042" s="6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AA1042" s="2"/>
      <c r="AB1042" s="2"/>
      <c r="AC1042" s="94"/>
      <c r="AD1042" s="94"/>
      <c r="AE1042" s="94"/>
      <c r="AF1042" s="94"/>
      <c r="AG1042" s="89"/>
      <c r="AH1042" s="89"/>
      <c r="AI1042" s="2"/>
      <c r="AJ1042" s="2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</row>
    <row r="1043" spans="1:213" s="4" customFormat="1" ht="15">
      <c r="A1043" s="6"/>
      <c r="B1043" s="6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AA1043" s="2"/>
      <c r="AB1043" s="2"/>
      <c r="AC1043" s="94"/>
      <c r="AD1043" s="94"/>
      <c r="AE1043" s="94"/>
      <c r="AF1043" s="94"/>
      <c r="AG1043" s="89"/>
      <c r="AH1043" s="89"/>
      <c r="AI1043" s="2"/>
      <c r="AJ1043" s="2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</row>
    <row r="1044" spans="1:213" s="4" customFormat="1" ht="15">
      <c r="A1044" s="6"/>
      <c r="B1044" s="6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AA1044" s="2"/>
      <c r="AB1044" s="2"/>
      <c r="AC1044" s="94"/>
      <c r="AD1044" s="94"/>
      <c r="AE1044" s="94"/>
      <c r="AF1044" s="94"/>
      <c r="AG1044" s="89"/>
      <c r="AH1044" s="89"/>
      <c r="AI1044" s="2"/>
      <c r="AJ1044" s="2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</row>
    <row r="1045" spans="1:213" s="4" customFormat="1" ht="15">
      <c r="A1045" s="6"/>
      <c r="B1045" s="6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AA1045" s="2"/>
      <c r="AB1045" s="2"/>
      <c r="AC1045" s="94"/>
      <c r="AD1045" s="94"/>
      <c r="AE1045" s="94"/>
      <c r="AF1045" s="94"/>
      <c r="AG1045" s="89"/>
      <c r="AH1045" s="89"/>
      <c r="AI1045" s="2"/>
      <c r="AJ1045" s="2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</row>
    <row r="1046" spans="1:213" s="4" customFormat="1" ht="15">
      <c r="A1046" s="6"/>
      <c r="B1046" s="6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AA1046" s="2"/>
      <c r="AB1046" s="2"/>
      <c r="AC1046" s="94"/>
      <c r="AD1046" s="94"/>
      <c r="AE1046" s="94"/>
      <c r="AF1046" s="94"/>
      <c r="AG1046" s="89"/>
      <c r="AH1046" s="89"/>
      <c r="AI1046" s="2"/>
      <c r="AJ1046" s="2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</row>
    <row r="1047" spans="1:213" s="4" customFormat="1" ht="15">
      <c r="A1047" s="6"/>
      <c r="B1047" s="6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AA1047" s="2"/>
      <c r="AB1047" s="2"/>
      <c r="AC1047" s="94"/>
      <c r="AD1047" s="94"/>
      <c r="AE1047" s="94"/>
      <c r="AF1047" s="94"/>
      <c r="AG1047" s="89"/>
      <c r="AH1047" s="89"/>
      <c r="AI1047" s="2"/>
      <c r="AJ1047" s="2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</row>
    <row r="1048" spans="1:213" s="4" customFormat="1" ht="15">
      <c r="A1048" s="6"/>
      <c r="B1048" s="6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AA1048" s="2"/>
      <c r="AB1048" s="2"/>
      <c r="AC1048" s="94"/>
      <c r="AD1048" s="94"/>
      <c r="AE1048" s="94"/>
      <c r="AF1048" s="94"/>
      <c r="AG1048" s="89"/>
      <c r="AH1048" s="89"/>
      <c r="AI1048" s="2"/>
      <c r="AJ1048" s="2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</row>
    <row r="1049" spans="1:213" s="4" customFormat="1" ht="15">
      <c r="A1049" s="6"/>
      <c r="B1049" s="6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AA1049" s="2"/>
      <c r="AB1049" s="2"/>
      <c r="AC1049" s="94"/>
      <c r="AD1049" s="94"/>
      <c r="AE1049" s="94"/>
      <c r="AF1049" s="94"/>
      <c r="AG1049" s="89"/>
      <c r="AH1049" s="89"/>
      <c r="AI1049" s="2"/>
      <c r="AJ1049" s="2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</row>
    <row r="1050" spans="1:213" s="4" customFormat="1" ht="15">
      <c r="A1050" s="6"/>
      <c r="B1050" s="6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AA1050" s="2"/>
      <c r="AB1050" s="2"/>
      <c r="AC1050" s="94"/>
      <c r="AD1050" s="94"/>
      <c r="AE1050" s="94"/>
      <c r="AF1050" s="94"/>
      <c r="AG1050" s="89"/>
      <c r="AH1050" s="89"/>
      <c r="AI1050" s="2"/>
      <c r="AJ1050" s="2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</row>
    <row r="1051" spans="1:213" s="4" customFormat="1" ht="15">
      <c r="A1051" s="6"/>
      <c r="B1051" s="6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AA1051" s="2"/>
      <c r="AB1051" s="2"/>
      <c r="AC1051" s="94"/>
      <c r="AD1051" s="94"/>
      <c r="AE1051" s="94"/>
      <c r="AF1051" s="94"/>
      <c r="AG1051" s="89"/>
      <c r="AH1051" s="89"/>
      <c r="AI1051" s="2"/>
      <c r="AJ1051" s="2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</row>
    <row r="1052" spans="1:213" s="4" customFormat="1" ht="15">
      <c r="A1052" s="6"/>
      <c r="B1052" s="6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AA1052" s="2"/>
      <c r="AB1052" s="2"/>
      <c r="AC1052" s="94"/>
      <c r="AD1052" s="94"/>
      <c r="AE1052" s="94"/>
      <c r="AF1052" s="94"/>
      <c r="AG1052" s="89"/>
      <c r="AH1052" s="89"/>
      <c r="AI1052" s="2"/>
      <c r="AJ1052" s="2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</row>
    <row r="1053" spans="1:213" s="4" customFormat="1" ht="15">
      <c r="A1053" s="6"/>
      <c r="B1053" s="6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AA1053" s="2"/>
      <c r="AB1053" s="2"/>
      <c r="AC1053" s="94"/>
      <c r="AD1053" s="94"/>
      <c r="AE1053" s="94"/>
      <c r="AF1053" s="94"/>
      <c r="AG1053" s="89"/>
      <c r="AH1053" s="89"/>
      <c r="AI1053" s="2"/>
      <c r="AJ1053" s="2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</row>
    <row r="1054" spans="1:213" s="4" customFormat="1" ht="15">
      <c r="A1054" s="6"/>
      <c r="B1054" s="6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AA1054" s="2"/>
      <c r="AB1054" s="2"/>
      <c r="AC1054" s="94"/>
      <c r="AD1054" s="94"/>
      <c r="AE1054" s="94"/>
      <c r="AF1054" s="94"/>
      <c r="AG1054" s="89"/>
      <c r="AH1054" s="89"/>
      <c r="AI1054" s="2"/>
      <c r="AJ1054" s="2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</row>
    <row r="1055" spans="1:213" s="4" customFormat="1" ht="15">
      <c r="A1055" s="6"/>
      <c r="B1055" s="6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AA1055" s="2"/>
      <c r="AB1055" s="2"/>
      <c r="AC1055" s="94"/>
      <c r="AD1055" s="94"/>
      <c r="AE1055" s="94"/>
      <c r="AF1055" s="94"/>
      <c r="AG1055" s="89"/>
      <c r="AH1055" s="89"/>
      <c r="AI1055" s="2"/>
      <c r="AJ1055" s="2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</row>
    <row r="1056" spans="1:213" s="4" customFormat="1" ht="15">
      <c r="A1056" s="6"/>
      <c r="B1056" s="6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AA1056" s="2"/>
      <c r="AB1056" s="2"/>
      <c r="AC1056" s="94"/>
      <c r="AD1056" s="94"/>
      <c r="AE1056" s="94"/>
      <c r="AF1056" s="94"/>
      <c r="AG1056" s="89"/>
      <c r="AH1056" s="89"/>
      <c r="AI1056" s="2"/>
      <c r="AJ1056" s="2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</row>
    <row r="1057" spans="1:213" s="4" customFormat="1" ht="15">
      <c r="A1057" s="6"/>
      <c r="B1057" s="6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AA1057" s="2"/>
      <c r="AB1057" s="2"/>
      <c r="AC1057" s="94"/>
      <c r="AD1057" s="94"/>
      <c r="AE1057" s="94"/>
      <c r="AF1057" s="94"/>
      <c r="AG1057" s="89"/>
      <c r="AH1057" s="89"/>
      <c r="AI1057" s="2"/>
      <c r="AJ1057" s="2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</row>
    <row r="1058" spans="1:213" s="4" customFormat="1" ht="15">
      <c r="A1058" s="6"/>
      <c r="B1058" s="6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AA1058" s="2"/>
      <c r="AB1058" s="2"/>
      <c r="AC1058" s="94"/>
      <c r="AD1058" s="94"/>
      <c r="AE1058" s="94"/>
      <c r="AF1058" s="94"/>
      <c r="AG1058" s="89"/>
      <c r="AH1058" s="89"/>
      <c r="AI1058" s="2"/>
      <c r="AJ1058" s="2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</row>
    <row r="1059" spans="1:213" s="4" customFormat="1" ht="15">
      <c r="A1059" s="6"/>
      <c r="B1059" s="6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AA1059" s="2"/>
      <c r="AB1059" s="2"/>
      <c r="AC1059" s="94"/>
      <c r="AD1059" s="94"/>
      <c r="AE1059" s="94"/>
      <c r="AF1059" s="94"/>
      <c r="AG1059" s="89"/>
      <c r="AH1059" s="89"/>
      <c r="AI1059" s="2"/>
      <c r="AJ1059" s="2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</row>
    <row r="1060" spans="1:213" s="4" customFormat="1" ht="15">
      <c r="A1060" s="6"/>
      <c r="B1060" s="6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AA1060" s="2"/>
      <c r="AB1060" s="2"/>
      <c r="AC1060" s="94"/>
      <c r="AD1060" s="94"/>
      <c r="AE1060" s="94"/>
      <c r="AF1060" s="94"/>
      <c r="AG1060" s="89"/>
      <c r="AH1060" s="89"/>
      <c r="AI1060" s="2"/>
      <c r="AJ1060" s="2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</row>
    <row r="1061" spans="1:213" s="4" customFormat="1" ht="15">
      <c r="A1061" s="6"/>
      <c r="B1061" s="6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AA1061" s="2"/>
      <c r="AB1061" s="2"/>
      <c r="AC1061" s="94"/>
      <c r="AD1061" s="94"/>
      <c r="AE1061" s="94"/>
      <c r="AF1061" s="94"/>
      <c r="AG1061" s="89"/>
      <c r="AH1061" s="89"/>
      <c r="AI1061" s="2"/>
      <c r="AJ1061" s="2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</row>
    <row r="1062" spans="1:213" s="4" customFormat="1" ht="15">
      <c r="A1062" s="6"/>
      <c r="B1062" s="6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AA1062" s="2"/>
      <c r="AB1062" s="2"/>
      <c r="AC1062" s="94"/>
      <c r="AD1062" s="94"/>
      <c r="AE1062" s="94"/>
      <c r="AF1062" s="94"/>
      <c r="AG1062" s="89"/>
      <c r="AH1062" s="89"/>
      <c r="AI1062" s="2"/>
      <c r="AJ1062" s="2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</row>
    <row r="1063" spans="1:213" s="4" customFormat="1" ht="15">
      <c r="A1063" s="6"/>
      <c r="B1063" s="6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AA1063" s="2"/>
      <c r="AB1063" s="2"/>
      <c r="AC1063" s="94"/>
      <c r="AD1063" s="94"/>
      <c r="AE1063" s="94"/>
      <c r="AF1063" s="94"/>
      <c r="AG1063" s="89"/>
      <c r="AH1063" s="89"/>
      <c r="AI1063" s="2"/>
      <c r="AJ1063" s="2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</row>
    <row r="1064" spans="1:213" s="4" customFormat="1" ht="15">
      <c r="A1064" s="6"/>
      <c r="B1064" s="6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AA1064" s="2"/>
      <c r="AB1064" s="2"/>
      <c r="AC1064" s="94"/>
      <c r="AD1064" s="94"/>
      <c r="AE1064" s="94"/>
      <c r="AF1064" s="94"/>
      <c r="AG1064" s="89"/>
      <c r="AH1064" s="89"/>
      <c r="AI1064" s="2"/>
      <c r="AJ1064" s="2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</row>
    <row r="1065" spans="1:213" s="4" customFormat="1" ht="15">
      <c r="A1065" s="6"/>
      <c r="B1065" s="6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AA1065" s="2"/>
      <c r="AB1065" s="2"/>
      <c r="AC1065" s="94"/>
      <c r="AD1065" s="94"/>
      <c r="AE1065" s="94"/>
      <c r="AF1065" s="94"/>
      <c r="AG1065" s="89"/>
      <c r="AH1065" s="89"/>
      <c r="AI1065" s="2"/>
      <c r="AJ1065" s="2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</row>
    <row r="1066" spans="1:213" s="4" customFormat="1" ht="15">
      <c r="A1066" s="6"/>
      <c r="B1066" s="6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AA1066" s="2"/>
      <c r="AB1066" s="2"/>
      <c r="AC1066" s="94"/>
      <c r="AD1066" s="94"/>
      <c r="AE1066" s="94"/>
      <c r="AF1066" s="94"/>
      <c r="AG1066" s="89"/>
      <c r="AH1066" s="89"/>
      <c r="AI1066" s="2"/>
      <c r="AJ1066" s="2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</row>
    <row r="1067" spans="1:213" s="4" customFormat="1" ht="15">
      <c r="A1067" s="6"/>
      <c r="B1067" s="6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AA1067" s="2"/>
      <c r="AB1067" s="2"/>
      <c r="AC1067" s="94"/>
      <c r="AD1067" s="94"/>
      <c r="AE1067" s="94"/>
      <c r="AF1067" s="94"/>
      <c r="AG1067" s="89"/>
      <c r="AH1067" s="89"/>
      <c r="AI1067" s="2"/>
      <c r="AJ1067" s="2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</row>
    <row r="1068" spans="1:213" s="4" customFormat="1" ht="15">
      <c r="A1068" s="6"/>
      <c r="B1068" s="6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AA1068" s="2"/>
      <c r="AB1068" s="2"/>
      <c r="AC1068" s="94"/>
      <c r="AD1068" s="94"/>
      <c r="AE1068" s="94"/>
      <c r="AF1068" s="94"/>
      <c r="AG1068" s="89"/>
      <c r="AH1068" s="89"/>
      <c r="AI1068" s="2"/>
      <c r="AJ1068" s="2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</row>
    <row r="1069" spans="1:213" s="4" customFormat="1" ht="15">
      <c r="A1069" s="6"/>
      <c r="B1069" s="6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AA1069" s="2"/>
      <c r="AB1069" s="2"/>
      <c r="AC1069" s="94"/>
      <c r="AD1069" s="94"/>
      <c r="AE1069" s="94"/>
      <c r="AF1069" s="94"/>
      <c r="AG1069" s="89"/>
      <c r="AH1069" s="89"/>
      <c r="AI1069" s="2"/>
      <c r="AJ1069" s="2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</row>
    <row r="1070" spans="1:213" s="4" customFormat="1" ht="15">
      <c r="A1070" s="6"/>
      <c r="B1070" s="6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AA1070" s="2"/>
      <c r="AB1070" s="2"/>
      <c r="AC1070" s="94"/>
      <c r="AD1070" s="94"/>
      <c r="AE1070" s="94"/>
      <c r="AF1070" s="94"/>
      <c r="AG1070" s="89"/>
      <c r="AH1070" s="89"/>
      <c r="AI1070" s="2"/>
      <c r="AJ1070" s="2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</row>
    <row r="1071" spans="1:213" s="4" customFormat="1" ht="15">
      <c r="A1071" s="6"/>
      <c r="B1071" s="6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AA1071" s="2"/>
      <c r="AB1071" s="2"/>
      <c r="AC1071" s="94"/>
      <c r="AD1071" s="94"/>
      <c r="AE1071" s="94"/>
      <c r="AF1071" s="94"/>
      <c r="AG1071" s="89"/>
      <c r="AH1071" s="89"/>
      <c r="AI1071" s="2"/>
      <c r="AJ1071" s="2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</row>
    <row r="1072" spans="1:213" s="4" customFormat="1" ht="15">
      <c r="A1072" s="6"/>
      <c r="B1072" s="6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AA1072" s="2"/>
      <c r="AB1072" s="2"/>
      <c r="AC1072" s="94"/>
      <c r="AD1072" s="94"/>
      <c r="AE1072" s="94"/>
      <c r="AF1072" s="94"/>
      <c r="AG1072" s="89"/>
      <c r="AH1072" s="89"/>
      <c r="AI1072" s="2"/>
      <c r="AJ1072" s="2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</row>
    <row r="1073" spans="1:213" s="4" customFormat="1" ht="15">
      <c r="A1073" s="6"/>
      <c r="B1073" s="6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AA1073" s="2"/>
      <c r="AB1073" s="2"/>
      <c r="AC1073" s="94"/>
      <c r="AD1073" s="94"/>
      <c r="AE1073" s="94"/>
      <c r="AF1073" s="94"/>
      <c r="AG1073" s="89"/>
      <c r="AH1073" s="89"/>
      <c r="AI1073" s="2"/>
      <c r="AJ1073" s="2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</row>
    <row r="1074" spans="1:213" s="4" customFormat="1" ht="15">
      <c r="A1074" s="6"/>
      <c r="B1074" s="6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AA1074" s="2"/>
      <c r="AB1074" s="2"/>
      <c r="AC1074" s="94"/>
      <c r="AD1074" s="94"/>
      <c r="AE1074" s="94"/>
      <c r="AF1074" s="94"/>
      <c r="AG1074" s="89"/>
      <c r="AH1074" s="89"/>
      <c r="AI1074" s="2"/>
      <c r="AJ1074" s="2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</row>
    <row r="1075" spans="1:213" s="4" customFormat="1" ht="15">
      <c r="A1075" s="6"/>
      <c r="B1075" s="6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AA1075" s="2"/>
      <c r="AB1075" s="2"/>
      <c r="AC1075" s="94"/>
      <c r="AD1075" s="94"/>
      <c r="AE1075" s="94"/>
      <c r="AF1075" s="94"/>
      <c r="AG1075" s="89"/>
      <c r="AH1075" s="89"/>
      <c r="AI1075" s="2"/>
      <c r="AJ1075" s="2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</row>
    <row r="1076" spans="1:213" s="4" customFormat="1" ht="15">
      <c r="A1076" s="6"/>
      <c r="B1076" s="6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AA1076" s="2"/>
      <c r="AB1076" s="2"/>
      <c r="AC1076" s="94"/>
      <c r="AD1076" s="94"/>
      <c r="AE1076" s="94"/>
      <c r="AF1076" s="94"/>
      <c r="AG1076" s="89"/>
      <c r="AH1076" s="89"/>
      <c r="AI1076" s="2"/>
      <c r="AJ1076" s="2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</row>
    <row r="1077" spans="1:213" s="4" customFormat="1" ht="15">
      <c r="A1077" s="6"/>
      <c r="B1077" s="6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AA1077" s="2"/>
      <c r="AB1077" s="2"/>
      <c r="AC1077" s="94"/>
      <c r="AD1077" s="94"/>
      <c r="AE1077" s="94"/>
      <c r="AF1077" s="94"/>
      <c r="AG1077" s="89"/>
      <c r="AH1077" s="89"/>
      <c r="AI1077" s="2"/>
      <c r="AJ1077" s="2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</row>
    <row r="1078" spans="1:213" s="4" customFormat="1" ht="15">
      <c r="A1078" s="6"/>
      <c r="B1078" s="6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AA1078" s="2"/>
      <c r="AB1078" s="2"/>
      <c r="AC1078" s="94"/>
      <c r="AD1078" s="94"/>
      <c r="AE1078" s="94"/>
      <c r="AF1078" s="94"/>
      <c r="AG1078" s="89"/>
      <c r="AH1078" s="89"/>
      <c r="AI1078" s="2"/>
      <c r="AJ1078" s="2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</row>
    <row r="1079" spans="1:213" s="4" customFormat="1" ht="15">
      <c r="A1079" s="6"/>
      <c r="B1079" s="6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AA1079" s="2"/>
      <c r="AB1079" s="2"/>
      <c r="AC1079" s="94"/>
      <c r="AD1079" s="94"/>
      <c r="AE1079" s="94"/>
      <c r="AF1079" s="94"/>
      <c r="AG1079" s="89"/>
      <c r="AH1079" s="89"/>
      <c r="AI1079" s="2"/>
      <c r="AJ1079" s="2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</row>
    <row r="1080" spans="1:213" s="4" customFormat="1" ht="15">
      <c r="A1080" s="6"/>
      <c r="B1080" s="6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AA1080" s="2"/>
      <c r="AB1080" s="2"/>
      <c r="AC1080" s="94"/>
      <c r="AD1080" s="94"/>
      <c r="AE1080" s="94"/>
      <c r="AF1080" s="94"/>
      <c r="AG1080" s="89"/>
      <c r="AH1080" s="89"/>
      <c r="AI1080" s="2"/>
      <c r="AJ1080" s="2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</row>
    <row r="1081" spans="1:213" s="4" customFormat="1" ht="15">
      <c r="A1081" s="6"/>
      <c r="B1081" s="6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AA1081" s="2"/>
      <c r="AB1081" s="2"/>
      <c r="AC1081" s="94"/>
      <c r="AD1081" s="94"/>
      <c r="AE1081" s="94"/>
      <c r="AF1081" s="94"/>
      <c r="AG1081" s="89"/>
      <c r="AH1081" s="89"/>
      <c r="AI1081" s="2"/>
      <c r="AJ1081" s="2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</row>
    <row r="1082" spans="1:213" s="4" customFormat="1" ht="15">
      <c r="A1082" s="6"/>
      <c r="B1082" s="6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AA1082" s="2"/>
      <c r="AB1082" s="2"/>
      <c r="AC1082" s="94"/>
      <c r="AD1082" s="94"/>
      <c r="AE1082" s="94"/>
      <c r="AF1082" s="94"/>
      <c r="AG1082" s="89"/>
      <c r="AH1082" s="89"/>
      <c r="AI1082" s="2"/>
      <c r="AJ1082" s="2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</row>
    <row r="1083" spans="1:213" s="4" customFormat="1" ht="15">
      <c r="A1083" s="6"/>
      <c r="B1083" s="6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AA1083" s="2"/>
      <c r="AB1083" s="2"/>
      <c r="AC1083" s="94"/>
      <c r="AD1083" s="94"/>
      <c r="AE1083" s="94"/>
      <c r="AF1083" s="94"/>
      <c r="AG1083" s="89"/>
      <c r="AH1083" s="89"/>
      <c r="AI1083" s="2"/>
      <c r="AJ1083" s="2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</row>
    <row r="1084" spans="1:213" s="4" customFormat="1" ht="15">
      <c r="A1084" s="6"/>
      <c r="B1084" s="6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AA1084" s="2"/>
      <c r="AB1084" s="2"/>
      <c r="AC1084" s="94"/>
      <c r="AD1084" s="94"/>
      <c r="AE1084" s="94"/>
      <c r="AF1084" s="94"/>
      <c r="AG1084" s="89"/>
      <c r="AH1084" s="89"/>
      <c r="AI1084" s="2"/>
      <c r="AJ1084" s="2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</row>
    <row r="1085" spans="1:213" s="4" customFormat="1" ht="15">
      <c r="A1085" s="6"/>
      <c r="B1085" s="6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AA1085" s="2"/>
      <c r="AB1085" s="2"/>
      <c r="AC1085" s="94"/>
      <c r="AD1085" s="94"/>
      <c r="AE1085" s="94"/>
      <c r="AF1085" s="94"/>
      <c r="AG1085" s="89"/>
      <c r="AH1085" s="89"/>
      <c r="AI1085" s="2"/>
      <c r="AJ1085" s="2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</row>
    <row r="1086" spans="1:213" s="4" customFormat="1" ht="15">
      <c r="A1086" s="6"/>
      <c r="B1086" s="6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AA1086" s="2"/>
      <c r="AB1086" s="2"/>
      <c r="AC1086" s="94"/>
      <c r="AD1086" s="94"/>
      <c r="AE1086" s="94"/>
      <c r="AF1086" s="94"/>
      <c r="AG1086" s="89"/>
      <c r="AH1086" s="89"/>
      <c r="AI1086" s="2"/>
      <c r="AJ1086" s="2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</row>
    <row r="1087" spans="1:213" s="4" customFormat="1" ht="15">
      <c r="A1087" s="6"/>
      <c r="B1087" s="6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AA1087" s="2"/>
      <c r="AB1087" s="2"/>
      <c r="AC1087" s="94"/>
      <c r="AD1087" s="94"/>
      <c r="AE1087" s="94"/>
      <c r="AF1087" s="94"/>
      <c r="AG1087" s="89"/>
      <c r="AH1087" s="89"/>
      <c r="AI1087" s="2"/>
      <c r="AJ1087" s="2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</row>
    <row r="1088" spans="1:213" s="4" customFormat="1" ht="15">
      <c r="A1088" s="6"/>
      <c r="B1088" s="6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AA1088" s="2"/>
      <c r="AB1088" s="2"/>
      <c r="AC1088" s="94"/>
      <c r="AD1088" s="94"/>
      <c r="AE1088" s="94"/>
      <c r="AF1088" s="94"/>
      <c r="AG1088" s="89"/>
      <c r="AH1088" s="89"/>
      <c r="AI1088" s="2"/>
      <c r="AJ1088" s="2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</row>
    <row r="1089" spans="1:213" s="4" customFormat="1" ht="15">
      <c r="A1089" s="6"/>
      <c r="B1089" s="6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AA1089" s="2"/>
      <c r="AB1089" s="2"/>
      <c r="AC1089" s="94"/>
      <c r="AD1089" s="94"/>
      <c r="AE1089" s="94"/>
      <c r="AF1089" s="94"/>
      <c r="AG1089" s="89"/>
      <c r="AH1089" s="89"/>
      <c r="AI1089" s="2"/>
      <c r="AJ1089" s="2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</row>
    <row r="1090" spans="1:213" s="4" customFormat="1" ht="15">
      <c r="A1090" s="6"/>
      <c r="B1090" s="6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AA1090" s="2"/>
      <c r="AB1090" s="2"/>
      <c r="AC1090" s="94"/>
      <c r="AD1090" s="94"/>
      <c r="AE1090" s="94"/>
      <c r="AF1090" s="94"/>
      <c r="AG1090" s="89"/>
      <c r="AH1090" s="89"/>
      <c r="AI1090" s="2"/>
      <c r="AJ1090" s="2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</row>
    <row r="1091" spans="1:213" s="4" customFormat="1" ht="15">
      <c r="A1091" s="6"/>
      <c r="B1091" s="6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AA1091" s="2"/>
      <c r="AB1091" s="2"/>
      <c r="AC1091" s="94"/>
      <c r="AD1091" s="94"/>
      <c r="AE1091" s="94"/>
      <c r="AF1091" s="94"/>
      <c r="AG1091" s="89"/>
      <c r="AH1091" s="89"/>
      <c r="AI1091" s="2"/>
      <c r="AJ1091" s="2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</row>
    <row r="1092" spans="1:213" s="4" customFormat="1" ht="15">
      <c r="A1092" s="6"/>
      <c r="B1092" s="6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AA1092" s="2"/>
      <c r="AB1092" s="2"/>
      <c r="AC1092" s="94"/>
      <c r="AD1092" s="94"/>
      <c r="AE1092" s="94"/>
      <c r="AF1092" s="94"/>
      <c r="AG1092" s="89"/>
      <c r="AH1092" s="89"/>
      <c r="AI1092" s="2"/>
      <c r="AJ1092" s="2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</row>
    <row r="1093" spans="1:213" s="4" customFormat="1" ht="15">
      <c r="A1093" s="6"/>
      <c r="B1093" s="6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AA1093" s="2"/>
      <c r="AB1093" s="2"/>
      <c r="AC1093" s="94"/>
      <c r="AD1093" s="94"/>
      <c r="AE1093" s="94"/>
      <c r="AF1093" s="94"/>
      <c r="AG1093" s="89"/>
      <c r="AH1093" s="89"/>
      <c r="AI1093" s="2"/>
      <c r="AJ1093" s="2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</row>
    <row r="1094" spans="1:213" s="4" customFormat="1" ht="15">
      <c r="A1094" s="6"/>
      <c r="B1094" s="6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AA1094" s="2"/>
      <c r="AB1094" s="2"/>
      <c r="AC1094" s="94"/>
      <c r="AD1094" s="94"/>
      <c r="AE1094" s="94"/>
      <c r="AF1094" s="94"/>
      <c r="AG1094" s="89"/>
      <c r="AH1094" s="89"/>
      <c r="AI1094" s="2"/>
      <c r="AJ1094" s="2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</row>
    <row r="1095" spans="1:213" s="4" customFormat="1" ht="15">
      <c r="A1095" s="6"/>
      <c r="B1095" s="6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AA1095" s="2"/>
      <c r="AB1095" s="2"/>
      <c r="AC1095" s="94"/>
      <c r="AD1095" s="94"/>
      <c r="AE1095" s="94"/>
      <c r="AF1095" s="94"/>
      <c r="AG1095" s="89"/>
      <c r="AH1095" s="89"/>
      <c r="AI1095" s="2"/>
      <c r="AJ1095" s="2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</row>
    <row r="1096" spans="1:213" s="4" customFormat="1" ht="15">
      <c r="A1096" s="6"/>
      <c r="B1096" s="6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AA1096" s="2"/>
      <c r="AB1096" s="2"/>
      <c r="AC1096" s="94"/>
      <c r="AD1096" s="94"/>
      <c r="AE1096" s="94"/>
      <c r="AF1096" s="94"/>
      <c r="AG1096" s="89"/>
      <c r="AH1096" s="89"/>
      <c r="AI1096" s="2"/>
      <c r="AJ1096" s="2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</row>
    <row r="1097" spans="1:213" s="4" customFormat="1" ht="15">
      <c r="A1097" s="6"/>
      <c r="B1097" s="6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AA1097" s="2"/>
      <c r="AB1097" s="2"/>
      <c r="AC1097" s="94"/>
      <c r="AD1097" s="94"/>
      <c r="AE1097" s="94"/>
      <c r="AF1097" s="94"/>
      <c r="AG1097" s="89"/>
      <c r="AH1097" s="89"/>
      <c r="AI1097" s="2"/>
      <c r="AJ1097" s="2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</row>
    <row r="1098" spans="1:213" s="4" customFormat="1" ht="15">
      <c r="A1098" s="6"/>
      <c r="B1098" s="6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AA1098" s="2"/>
      <c r="AB1098" s="2"/>
      <c r="AC1098" s="94"/>
      <c r="AD1098" s="94"/>
      <c r="AE1098" s="94"/>
      <c r="AF1098" s="94"/>
      <c r="AG1098" s="89"/>
      <c r="AH1098" s="89"/>
      <c r="AI1098" s="2"/>
      <c r="AJ1098" s="2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</row>
    <row r="1099" spans="1:213" s="4" customFormat="1" ht="15">
      <c r="A1099" s="6"/>
      <c r="B1099" s="6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AA1099" s="2"/>
      <c r="AB1099" s="2"/>
      <c r="AC1099" s="94"/>
      <c r="AD1099" s="94"/>
      <c r="AE1099" s="94"/>
      <c r="AF1099" s="94"/>
      <c r="AG1099" s="89"/>
      <c r="AH1099" s="89"/>
      <c r="AI1099" s="2"/>
      <c r="AJ1099" s="2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</row>
    <row r="1100" spans="1:213" s="4" customFormat="1" ht="15">
      <c r="A1100" s="6"/>
      <c r="B1100" s="6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AA1100" s="2"/>
      <c r="AB1100" s="2"/>
      <c r="AC1100" s="94"/>
      <c r="AD1100" s="94"/>
      <c r="AE1100" s="94"/>
      <c r="AF1100" s="94"/>
      <c r="AG1100" s="89"/>
      <c r="AH1100" s="89"/>
      <c r="AI1100" s="2"/>
      <c r="AJ1100" s="2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</row>
    <row r="1101" spans="1:213" s="4" customFormat="1" ht="15">
      <c r="A1101" s="6"/>
      <c r="B1101" s="6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AA1101" s="2"/>
      <c r="AB1101" s="2"/>
      <c r="AC1101" s="94"/>
      <c r="AD1101" s="94"/>
      <c r="AE1101" s="94"/>
      <c r="AF1101" s="94"/>
      <c r="AG1101" s="89"/>
      <c r="AH1101" s="89"/>
      <c r="AI1101" s="2"/>
      <c r="AJ1101" s="2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</row>
    <row r="1102" spans="1:213" s="4" customFormat="1" ht="15">
      <c r="A1102" s="6"/>
      <c r="B1102" s="6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AA1102" s="2"/>
      <c r="AB1102" s="2"/>
      <c r="AC1102" s="94"/>
      <c r="AD1102" s="94"/>
      <c r="AE1102" s="94"/>
      <c r="AF1102" s="94"/>
      <c r="AG1102" s="89"/>
      <c r="AH1102" s="89"/>
      <c r="AI1102" s="2"/>
      <c r="AJ1102" s="2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</row>
    <row r="1103" spans="1:213" s="4" customFormat="1" ht="15">
      <c r="A1103" s="6"/>
      <c r="B1103" s="6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AA1103" s="2"/>
      <c r="AB1103" s="2"/>
      <c r="AC1103" s="94"/>
      <c r="AD1103" s="94"/>
      <c r="AE1103" s="94"/>
      <c r="AF1103" s="94"/>
      <c r="AG1103" s="89"/>
      <c r="AH1103" s="89"/>
      <c r="AI1103" s="2"/>
      <c r="AJ1103" s="2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</row>
    <row r="1104" spans="1:213" s="4" customFormat="1" ht="15">
      <c r="A1104" s="6"/>
      <c r="B1104" s="6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AA1104" s="2"/>
      <c r="AB1104" s="2"/>
      <c r="AC1104" s="94"/>
      <c r="AD1104" s="94"/>
      <c r="AE1104" s="94"/>
      <c r="AF1104" s="94"/>
      <c r="AG1104" s="89"/>
      <c r="AH1104" s="89"/>
      <c r="AI1104" s="2"/>
      <c r="AJ1104" s="2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</row>
    <row r="1105" spans="1:213" s="4" customFormat="1" ht="15">
      <c r="A1105" s="6"/>
      <c r="B1105" s="6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AA1105" s="2"/>
      <c r="AB1105" s="2"/>
      <c r="AC1105" s="94"/>
      <c r="AD1105" s="94"/>
      <c r="AE1105" s="94"/>
      <c r="AF1105" s="94"/>
      <c r="AG1105" s="89"/>
      <c r="AH1105" s="89"/>
      <c r="AI1105" s="2"/>
      <c r="AJ1105" s="2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</row>
    <row r="1106" spans="1:213" s="4" customFormat="1" ht="15">
      <c r="A1106" s="6"/>
      <c r="B1106" s="6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AA1106" s="2"/>
      <c r="AB1106" s="2"/>
      <c r="AC1106" s="94"/>
      <c r="AD1106" s="94"/>
      <c r="AE1106" s="94"/>
      <c r="AF1106" s="94"/>
      <c r="AG1106" s="89"/>
      <c r="AH1106" s="89"/>
      <c r="AI1106" s="2"/>
      <c r="AJ1106" s="2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</row>
    <row r="1107" spans="1:213" s="4" customFormat="1" ht="15">
      <c r="A1107" s="6"/>
      <c r="B1107" s="6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AA1107" s="2"/>
      <c r="AB1107" s="2"/>
      <c r="AC1107" s="94"/>
      <c r="AD1107" s="94"/>
      <c r="AE1107" s="94"/>
      <c r="AF1107" s="94"/>
      <c r="AG1107" s="89"/>
      <c r="AH1107" s="89"/>
      <c r="AI1107" s="2"/>
      <c r="AJ1107" s="2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</row>
    <row r="1108" spans="1:213" s="4" customFormat="1" ht="15">
      <c r="A1108" s="6"/>
      <c r="B1108" s="6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AA1108" s="2"/>
      <c r="AB1108" s="2"/>
      <c r="AC1108" s="94"/>
      <c r="AD1108" s="94"/>
      <c r="AE1108" s="94"/>
      <c r="AF1108" s="94"/>
      <c r="AG1108" s="89"/>
      <c r="AH1108" s="89"/>
      <c r="AI1108" s="2"/>
      <c r="AJ1108" s="2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</row>
    <row r="1109" spans="1:213" s="4" customFormat="1" ht="15">
      <c r="A1109" s="6"/>
      <c r="B1109" s="6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AA1109" s="2"/>
      <c r="AB1109" s="2"/>
      <c r="AC1109" s="94"/>
      <c r="AD1109" s="94"/>
      <c r="AE1109" s="94"/>
      <c r="AF1109" s="94"/>
      <c r="AG1109" s="89"/>
      <c r="AH1109" s="89"/>
      <c r="AI1109" s="2"/>
      <c r="AJ1109" s="2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</row>
    <row r="1110" spans="1:213" s="4" customFormat="1" ht="15">
      <c r="A1110" s="6"/>
      <c r="B1110" s="6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AA1110" s="2"/>
      <c r="AB1110" s="2"/>
      <c r="AC1110" s="94"/>
      <c r="AD1110" s="94"/>
      <c r="AE1110" s="94"/>
      <c r="AF1110" s="94"/>
      <c r="AG1110" s="89"/>
      <c r="AH1110" s="89"/>
      <c r="AI1110" s="2"/>
      <c r="AJ1110" s="2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</row>
    <row r="1111" spans="1:213" s="4" customFormat="1" ht="15">
      <c r="A1111" s="6"/>
      <c r="B1111" s="6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AA1111" s="2"/>
      <c r="AB1111" s="2"/>
      <c r="AC1111" s="94"/>
      <c r="AD1111" s="94"/>
      <c r="AE1111" s="94"/>
      <c r="AF1111" s="94"/>
      <c r="AG1111" s="89"/>
      <c r="AH1111" s="89"/>
      <c r="AI1111" s="2"/>
      <c r="AJ1111" s="2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</row>
    <row r="1112" spans="1:213" s="4" customFormat="1" ht="15">
      <c r="A1112" s="6"/>
      <c r="B1112" s="6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AA1112" s="2"/>
      <c r="AB1112" s="2"/>
      <c r="AC1112" s="94"/>
      <c r="AD1112" s="94"/>
      <c r="AE1112" s="94"/>
      <c r="AF1112" s="94"/>
      <c r="AG1112" s="89"/>
      <c r="AH1112" s="89"/>
      <c r="AI1112" s="2"/>
      <c r="AJ1112" s="2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</row>
    <row r="1113" spans="1:213" s="4" customFormat="1" ht="15">
      <c r="A1113" s="6"/>
      <c r="B1113" s="6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AA1113" s="2"/>
      <c r="AB1113" s="2"/>
      <c r="AC1113" s="94"/>
      <c r="AD1113" s="94"/>
      <c r="AE1113" s="94"/>
      <c r="AF1113" s="94"/>
      <c r="AG1113" s="89"/>
      <c r="AH1113" s="89"/>
      <c r="AI1113" s="2"/>
      <c r="AJ1113" s="2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</row>
    <row r="1114" spans="1:213" s="4" customFormat="1" ht="15">
      <c r="A1114" s="6"/>
      <c r="B1114" s="6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AA1114" s="2"/>
      <c r="AB1114" s="2"/>
      <c r="AC1114" s="94"/>
      <c r="AD1114" s="94"/>
      <c r="AE1114" s="94"/>
      <c r="AF1114" s="94"/>
      <c r="AG1114" s="89"/>
      <c r="AH1114" s="89"/>
      <c r="AI1114" s="2"/>
      <c r="AJ1114" s="2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</row>
    <row r="1115" spans="1:213" s="4" customFormat="1" ht="15">
      <c r="A1115" s="6"/>
      <c r="B1115" s="6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AA1115" s="2"/>
      <c r="AB1115" s="2"/>
      <c r="AC1115" s="94"/>
      <c r="AD1115" s="94"/>
      <c r="AE1115" s="94"/>
      <c r="AF1115" s="94"/>
      <c r="AG1115" s="89"/>
      <c r="AH1115" s="89"/>
      <c r="AI1115" s="2"/>
      <c r="AJ1115" s="2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</row>
    <row r="1116" spans="1:213" s="4" customFormat="1" ht="15">
      <c r="A1116" s="6"/>
      <c r="B1116" s="6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AA1116" s="2"/>
      <c r="AB1116" s="2"/>
      <c r="AC1116" s="94"/>
      <c r="AD1116" s="94"/>
      <c r="AE1116" s="94"/>
      <c r="AF1116" s="94"/>
      <c r="AG1116" s="89"/>
      <c r="AH1116" s="89"/>
      <c r="AI1116" s="2"/>
      <c r="AJ1116" s="2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</row>
    <row r="1117" spans="1:213" s="4" customFormat="1" ht="15">
      <c r="A1117" s="6"/>
      <c r="B1117" s="6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AA1117" s="2"/>
      <c r="AB1117" s="2"/>
      <c r="AC1117" s="94"/>
      <c r="AD1117" s="94"/>
      <c r="AE1117" s="94"/>
      <c r="AF1117" s="94"/>
      <c r="AG1117" s="89"/>
      <c r="AH1117" s="89"/>
      <c r="AI1117" s="2"/>
      <c r="AJ1117" s="2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</row>
    <row r="1118" spans="1:213" s="4" customFormat="1" ht="15">
      <c r="A1118" s="6"/>
      <c r="B1118" s="6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AA1118" s="2"/>
      <c r="AB1118" s="2"/>
      <c r="AC1118" s="94"/>
      <c r="AD1118" s="94"/>
      <c r="AE1118" s="94"/>
      <c r="AF1118" s="94"/>
      <c r="AG1118" s="89"/>
      <c r="AH1118" s="89"/>
      <c r="AI1118" s="2"/>
      <c r="AJ1118" s="2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</row>
    <row r="1119" spans="1:213" s="4" customFormat="1" ht="15">
      <c r="A1119" s="6"/>
      <c r="B1119" s="6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AA1119" s="2"/>
      <c r="AB1119" s="2"/>
      <c r="AC1119" s="94"/>
      <c r="AD1119" s="94"/>
      <c r="AE1119" s="94"/>
      <c r="AF1119" s="94"/>
      <c r="AG1119" s="89"/>
      <c r="AH1119" s="89"/>
      <c r="AI1119" s="2"/>
      <c r="AJ1119" s="2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</row>
    <row r="1120" spans="1:213" s="4" customFormat="1" ht="15">
      <c r="A1120" s="6"/>
      <c r="B1120" s="6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AA1120" s="2"/>
      <c r="AB1120" s="2"/>
      <c r="AC1120" s="94"/>
      <c r="AD1120" s="94"/>
      <c r="AE1120" s="94"/>
      <c r="AF1120" s="94"/>
      <c r="AG1120" s="89"/>
      <c r="AH1120" s="89"/>
      <c r="AI1120" s="2"/>
      <c r="AJ1120" s="2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</row>
    <row r="1121" spans="1:213" s="4" customFormat="1" ht="15">
      <c r="A1121" s="6"/>
      <c r="B1121" s="6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AA1121" s="2"/>
      <c r="AB1121" s="2"/>
      <c r="AC1121" s="94"/>
      <c r="AD1121" s="94"/>
      <c r="AE1121" s="94"/>
      <c r="AF1121" s="94"/>
      <c r="AG1121" s="89"/>
      <c r="AH1121" s="89"/>
      <c r="AI1121" s="2"/>
      <c r="AJ1121" s="2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</row>
    <row r="1122" spans="1:213" s="4" customFormat="1" ht="15">
      <c r="A1122" s="6"/>
      <c r="B1122" s="6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AA1122" s="2"/>
      <c r="AB1122" s="2"/>
      <c r="AC1122" s="94"/>
      <c r="AD1122" s="94"/>
      <c r="AE1122" s="94"/>
      <c r="AF1122" s="94"/>
      <c r="AG1122" s="89"/>
      <c r="AH1122" s="89"/>
      <c r="AI1122" s="2"/>
      <c r="AJ1122" s="2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</row>
    <row r="1123" spans="1:213" s="4" customFormat="1" ht="15">
      <c r="A1123" s="6"/>
      <c r="B1123" s="6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AA1123" s="2"/>
      <c r="AB1123" s="2"/>
      <c r="AC1123" s="94"/>
      <c r="AD1123" s="94"/>
      <c r="AE1123" s="94"/>
      <c r="AF1123" s="94"/>
      <c r="AG1123" s="89"/>
      <c r="AH1123" s="89"/>
      <c r="AI1123" s="2"/>
      <c r="AJ1123" s="2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</row>
    <row r="1124" spans="1:213" s="4" customFormat="1" ht="15">
      <c r="A1124" s="6"/>
      <c r="B1124" s="6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AA1124" s="2"/>
      <c r="AB1124" s="2"/>
      <c r="AC1124" s="94"/>
      <c r="AD1124" s="94"/>
      <c r="AE1124" s="94"/>
      <c r="AF1124" s="94"/>
      <c r="AG1124" s="89"/>
      <c r="AH1124" s="89"/>
      <c r="AI1124" s="2"/>
      <c r="AJ1124" s="2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</row>
    <row r="1125" spans="1:213" s="4" customFormat="1" ht="15">
      <c r="A1125" s="6"/>
      <c r="B1125" s="6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AA1125" s="2"/>
      <c r="AB1125" s="2"/>
      <c r="AC1125" s="94"/>
      <c r="AD1125" s="94"/>
      <c r="AE1125" s="94"/>
      <c r="AF1125" s="94"/>
      <c r="AG1125" s="89"/>
      <c r="AH1125" s="89"/>
      <c r="AI1125" s="2"/>
      <c r="AJ1125" s="2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</row>
    <row r="1126" spans="1:213" s="4" customFormat="1" ht="15">
      <c r="A1126" s="6"/>
      <c r="B1126" s="6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AA1126" s="2"/>
      <c r="AB1126" s="2"/>
      <c r="AC1126" s="94"/>
      <c r="AD1126" s="94"/>
      <c r="AE1126" s="94"/>
      <c r="AF1126" s="94"/>
      <c r="AG1126" s="89"/>
      <c r="AH1126" s="89"/>
      <c r="AI1126" s="2"/>
      <c r="AJ1126" s="2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</row>
    <row r="1127" spans="1:213" s="4" customFormat="1" ht="15">
      <c r="A1127" s="6"/>
      <c r="B1127" s="6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AA1127" s="2"/>
      <c r="AB1127" s="2"/>
      <c r="AC1127" s="94"/>
      <c r="AD1127" s="94"/>
      <c r="AE1127" s="94"/>
      <c r="AF1127" s="94"/>
      <c r="AG1127" s="89"/>
      <c r="AH1127" s="89"/>
      <c r="AI1127" s="2"/>
      <c r="AJ1127" s="2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</row>
    <row r="1128" spans="1:213" s="4" customFormat="1" ht="15">
      <c r="A1128" s="6"/>
      <c r="B1128" s="6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AA1128" s="2"/>
      <c r="AB1128" s="2"/>
      <c r="AC1128" s="94"/>
      <c r="AD1128" s="94"/>
      <c r="AE1128" s="94"/>
      <c r="AF1128" s="94"/>
      <c r="AG1128" s="89"/>
      <c r="AH1128" s="89"/>
      <c r="AI1128" s="2"/>
      <c r="AJ1128" s="2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</row>
    <row r="1129" spans="1:213" s="4" customFormat="1" ht="15">
      <c r="A1129" s="6"/>
      <c r="B1129" s="6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AA1129" s="2"/>
      <c r="AB1129" s="2"/>
      <c r="AC1129" s="94"/>
      <c r="AD1129" s="94"/>
      <c r="AE1129" s="94"/>
      <c r="AF1129" s="94"/>
      <c r="AG1129" s="89"/>
      <c r="AH1129" s="89"/>
      <c r="AI1129" s="2"/>
      <c r="AJ1129" s="2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</row>
    <row r="1130" spans="1:213" s="4" customFormat="1" ht="15">
      <c r="A1130" s="6"/>
      <c r="B1130" s="6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AA1130" s="2"/>
      <c r="AB1130" s="2"/>
      <c r="AC1130" s="94"/>
      <c r="AD1130" s="94"/>
      <c r="AE1130" s="94"/>
      <c r="AF1130" s="94"/>
      <c r="AG1130" s="89"/>
      <c r="AH1130" s="89"/>
      <c r="AI1130" s="2"/>
      <c r="AJ1130" s="2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</row>
    <row r="1131" spans="1:213" s="4" customFormat="1" ht="15">
      <c r="A1131" s="6"/>
      <c r="B1131" s="6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AA1131" s="2"/>
      <c r="AB1131" s="2"/>
      <c r="AC1131" s="94"/>
      <c r="AD1131" s="94"/>
      <c r="AE1131" s="94"/>
      <c r="AF1131" s="94"/>
      <c r="AG1131" s="89"/>
      <c r="AH1131" s="89"/>
      <c r="AI1131" s="2"/>
      <c r="AJ1131" s="2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</row>
    <row r="1132" spans="1:213" s="4" customFormat="1" ht="15">
      <c r="A1132" s="6"/>
      <c r="B1132" s="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AA1132" s="2"/>
      <c r="AB1132" s="2"/>
      <c r="AC1132" s="94"/>
      <c r="AD1132" s="94"/>
      <c r="AE1132" s="94"/>
      <c r="AF1132" s="94"/>
      <c r="AG1132" s="89"/>
      <c r="AH1132" s="89"/>
      <c r="AI1132" s="2"/>
      <c r="AJ1132" s="2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  <c r="GT1132" s="1"/>
      <c r="GU1132" s="1"/>
      <c r="GV1132" s="1"/>
      <c r="GW1132" s="1"/>
      <c r="GX1132" s="1"/>
      <c r="GY1132" s="1"/>
      <c r="GZ1132" s="1"/>
      <c r="HA1132" s="1"/>
      <c r="HB1132" s="1"/>
      <c r="HC1132" s="1"/>
      <c r="HD1132" s="1"/>
      <c r="HE1132" s="1"/>
    </row>
    <row r="1133" spans="1:213" s="4" customFormat="1" ht="15">
      <c r="A1133" s="6"/>
      <c r="B1133" s="6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AA1133" s="2"/>
      <c r="AB1133" s="2"/>
      <c r="AC1133" s="94"/>
      <c r="AD1133" s="94"/>
      <c r="AE1133" s="94"/>
      <c r="AF1133" s="94"/>
      <c r="AG1133" s="89"/>
      <c r="AH1133" s="89"/>
      <c r="AI1133" s="2"/>
      <c r="AJ1133" s="2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  <c r="GT1133" s="1"/>
      <c r="GU1133" s="1"/>
      <c r="GV1133" s="1"/>
      <c r="GW1133" s="1"/>
      <c r="GX1133" s="1"/>
      <c r="GY1133" s="1"/>
      <c r="GZ1133" s="1"/>
      <c r="HA1133" s="1"/>
      <c r="HB1133" s="1"/>
      <c r="HC1133" s="1"/>
      <c r="HD1133" s="1"/>
      <c r="HE1133" s="1"/>
    </row>
    <row r="1134" spans="1:213" s="4" customFormat="1" ht="15">
      <c r="A1134" s="6"/>
      <c r="B1134" s="6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AA1134" s="2"/>
      <c r="AB1134" s="2"/>
      <c r="AC1134" s="94"/>
      <c r="AD1134" s="94"/>
      <c r="AE1134" s="94"/>
      <c r="AF1134" s="94"/>
      <c r="AG1134" s="89"/>
      <c r="AH1134" s="89"/>
      <c r="AI1134" s="2"/>
      <c r="AJ1134" s="2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</row>
    <row r="1135" spans="1:213" s="4" customFormat="1" ht="15">
      <c r="A1135" s="6"/>
      <c r="B1135" s="6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AA1135" s="2"/>
      <c r="AB1135" s="2"/>
      <c r="AC1135" s="94"/>
      <c r="AD1135" s="94"/>
      <c r="AE1135" s="94"/>
      <c r="AF1135" s="94"/>
      <c r="AG1135" s="89"/>
      <c r="AH1135" s="89"/>
      <c r="AI1135" s="2"/>
      <c r="AJ1135" s="2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  <c r="GT1135" s="1"/>
      <c r="GU1135" s="1"/>
      <c r="GV1135" s="1"/>
      <c r="GW1135" s="1"/>
      <c r="GX1135" s="1"/>
      <c r="GY1135" s="1"/>
      <c r="GZ1135" s="1"/>
      <c r="HA1135" s="1"/>
      <c r="HB1135" s="1"/>
      <c r="HC1135" s="1"/>
      <c r="HD1135" s="1"/>
      <c r="HE1135" s="1"/>
    </row>
    <row r="1136" spans="1:213" s="4" customFormat="1" ht="15">
      <c r="A1136" s="6"/>
      <c r="B1136" s="6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AA1136" s="2"/>
      <c r="AB1136" s="2"/>
      <c r="AC1136" s="94"/>
      <c r="AD1136" s="94"/>
      <c r="AE1136" s="94"/>
      <c r="AF1136" s="94"/>
      <c r="AG1136" s="89"/>
      <c r="AH1136" s="89"/>
      <c r="AI1136" s="2"/>
      <c r="AJ1136" s="2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  <c r="GT1136" s="1"/>
      <c r="GU1136" s="1"/>
      <c r="GV1136" s="1"/>
      <c r="GW1136" s="1"/>
      <c r="GX1136" s="1"/>
      <c r="GY1136" s="1"/>
      <c r="GZ1136" s="1"/>
      <c r="HA1136" s="1"/>
      <c r="HB1136" s="1"/>
      <c r="HC1136" s="1"/>
      <c r="HD1136" s="1"/>
      <c r="HE1136" s="1"/>
    </row>
    <row r="1137" spans="1:213" s="4" customFormat="1" ht="15">
      <c r="A1137" s="6"/>
      <c r="B1137" s="6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AA1137" s="2"/>
      <c r="AB1137" s="2"/>
      <c r="AC1137" s="94"/>
      <c r="AD1137" s="94"/>
      <c r="AE1137" s="94"/>
      <c r="AF1137" s="94"/>
      <c r="AG1137" s="89"/>
      <c r="AH1137" s="89"/>
      <c r="AI1137" s="2"/>
      <c r="AJ1137" s="2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  <c r="GT1137" s="1"/>
      <c r="GU1137" s="1"/>
      <c r="GV1137" s="1"/>
      <c r="GW1137" s="1"/>
      <c r="GX1137" s="1"/>
      <c r="GY1137" s="1"/>
      <c r="GZ1137" s="1"/>
      <c r="HA1137" s="1"/>
      <c r="HB1137" s="1"/>
      <c r="HC1137" s="1"/>
      <c r="HD1137" s="1"/>
      <c r="HE1137" s="1"/>
    </row>
    <row r="1138" spans="1:213" s="4" customFormat="1" ht="15">
      <c r="A1138" s="6"/>
      <c r="B1138" s="6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AA1138" s="2"/>
      <c r="AB1138" s="2"/>
      <c r="AC1138" s="94"/>
      <c r="AD1138" s="94"/>
      <c r="AE1138" s="94"/>
      <c r="AF1138" s="94"/>
      <c r="AG1138" s="89"/>
      <c r="AH1138" s="89"/>
      <c r="AI1138" s="2"/>
      <c r="AJ1138" s="2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</row>
    <row r="1139" spans="1:213" s="4" customFormat="1" ht="15">
      <c r="A1139" s="6"/>
      <c r="B1139" s="6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AA1139" s="2"/>
      <c r="AB1139" s="2"/>
      <c r="AC1139" s="94"/>
      <c r="AD1139" s="94"/>
      <c r="AE1139" s="94"/>
      <c r="AF1139" s="94"/>
      <c r="AG1139" s="89"/>
      <c r="AH1139" s="89"/>
      <c r="AI1139" s="2"/>
      <c r="AJ1139" s="2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</row>
    <row r="1140" spans="1:213" s="4" customFormat="1" ht="15">
      <c r="A1140" s="6"/>
      <c r="B1140" s="6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AA1140" s="2"/>
      <c r="AB1140" s="2"/>
      <c r="AC1140" s="94"/>
      <c r="AD1140" s="94"/>
      <c r="AE1140" s="94"/>
      <c r="AF1140" s="94"/>
      <c r="AG1140" s="89"/>
      <c r="AH1140" s="89"/>
      <c r="AI1140" s="2"/>
      <c r="AJ1140" s="2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</row>
    <row r="1141" spans="1:213" s="4" customFormat="1" ht="15">
      <c r="A1141" s="6"/>
      <c r="B1141" s="6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AA1141" s="2"/>
      <c r="AB1141" s="2"/>
      <c r="AC1141" s="94"/>
      <c r="AD1141" s="94"/>
      <c r="AE1141" s="94"/>
      <c r="AF1141" s="94"/>
      <c r="AG1141" s="89"/>
      <c r="AH1141" s="89"/>
      <c r="AI1141" s="2"/>
      <c r="AJ1141" s="2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</row>
    <row r="1142" spans="1:213" s="4" customFormat="1" ht="15">
      <c r="A1142" s="6"/>
      <c r="B1142" s="6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AA1142" s="2"/>
      <c r="AB1142" s="2"/>
      <c r="AC1142" s="94"/>
      <c r="AD1142" s="94"/>
      <c r="AE1142" s="94"/>
      <c r="AF1142" s="94"/>
      <c r="AG1142" s="89"/>
      <c r="AH1142" s="89"/>
      <c r="AI1142" s="2"/>
      <c r="AJ1142" s="2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</row>
    <row r="1143" spans="1:213" s="4" customFormat="1" ht="15">
      <c r="A1143" s="6"/>
      <c r="B1143" s="6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AA1143" s="2"/>
      <c r="AB1143" s="2"/>
      <c r="AC1143" s="94"/>
      <c r="AD1143" s="94"/>
      <c r="AE1143" s="94"/>
      <c r="AF1143" s="94"/>
      <c r="AG1143" s="89"/>
      <c r="AH1143" s="89"/>
      <c r="AI1143" s="2"/>
      <c r="AJ1143" s="2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</row>
    <row r="1144" spans="1:213" s="4" customFormat="1" ht="15">
      <c r="A1144" s="6"/>
      <c r="B1144" s="6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AA1144" s="2"/>
      <c r="AB1144" s="2"/>
      <c r="AC1144" s="94"/>
      <c r="AD1144" s="94"/>
      <c r="AE1144" s="94"/>
      <c r="AF1144" s="94"/>
      <c r="AG1144" s="89"/>
      <c r="AH1144" s="89"/>
      <c r="AI1144" s="2"/>
      <c r="AJ1144" s="2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</row>
    <row r="1145" spans="1:213" s="4" customFormat="1" ht="15">
      <c r="A1145" s="6"/>
      <c r="B1145" s="6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AA1145" s="2"/>
      <c r="AB1145" s="2"/>
      <c r="AC1145" s="94"/>
      <c r="AD1145" s="94"/>
      <c r="AE1145" s="94"/>
      <c r="AF1145" s="94"/>
      <c r="AG1145" s="89"/>
      <c r="AH1145" s="89"/>
      <c r="AI1145" s="2"/>
      <c r="AJ1145" s="2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  <c r="GT1145" s="1"/>
      <c r="GU1145" s="1"/>
      <c r="GV1145" s="1"/>
      <c r="GW1145" s="1"/>
      <c r="GX1145" s="1"/>
      <c r="GY1145" s="1"/>
      <c r="GZ1145" s="1"/>
      <c r="HA1145" s="1"/>
      <c r="HB1145" s="1"/>
      <c r="HC1145" s="1"/>
      <c r="HD1145" s="1"/>
      <c r="HE1145" s="1"/>
    </row>
    <row r="1146" spans="1:213" s="4" customFormat="1" ht="15">
      <c r="A1146" s="6"/>
      <c r="B1146" s="6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AA1146" s="2"/>
      <c r="AB1146" s="2"/>
      <c r="AC1146" s="94"/>
      <c r="AD1146" s="94"/>
      <c r="AE1146" s="94"/>
      <c r="AF1146" s="94"/>
      <c r="AG1146" s="89"/>
      <c r="AH1146" s="89"/>
      <c r="AI1146" s="2"/>
      <c r="AJ1146" s="2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</row>
    <row r="1147" spans="1:213" s="4" customFormat="1" ht="15">
      <c r="A1147" s="6"/>
      <c r="B1147" s="6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AA1147" s="2"/>
      <c r="AB1147" s="2"/>
      <c r="AC1147" s="94"/>
      <c r="AD1147" s="94"/>
      <c r="AE1147" s="94"/>
      <c r="AF1147" s="94"/>
      <c r="AG1147" s="89"/>
      <c r="AH1147" s="89"/>
      <c r="AI1147" s="2"/>
      <c r="AJ1147" s="2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</row>
    <row r="1148" spans="1:213" s="4" customFormat="1" ht="15">
      <c r="A1148" s="6"/>
      <c r="B1148" s="6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AA1148" s="2"/>
      <c r="AB1148" s="2"/>
      <c r="AC1148" s="94"/>
      <c r="AD1148" s="94"/>
      <c r="AE1148" s="94"/>
      <c r="AF1148" s="94"/>
      <c r="AG1148" s="89"/>
      <c r="AH1148" s="89"/>
      <c r="AI1148" s="2"/>
      <c r="AJ1148" s="2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  <c r="GT1148" s="1"/>
      <c r="GU1148" s="1"/>
      <c r="GV1148" s="1"/>
      <c r="GW1148" s="1"/>
      <c r="GX1148" s="1"/>
      <c r="GY1148" s="1"/>
      <c r="GZ1148" s="1"/>
      <c r="HA1148" s="1"/>
      <c r="HB1148" s="1"/>
      <c r="HC1148" s="1"/>
      <c r="HD1148" s="1"/>
      <c r="HE1148" s="1"/>
    </row>
    <row r="1149" spans="1:213" s="4" customFormat="1" ht="15">
      <c r="A1149" s="6"/>
      <c r="B1149" s="6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AA1149" s="2"/>
      <c r="AB1149" s="2"/>
      <c r="AC1149" s="94"/>
      <c r="AD1149" s="94"/>
      <c r="AE1149" s="94"/>
      <c r="AF1149" s="94"/>
      <c r="AG1149" s="89"/>
      <c r="AH1149" s="89"/>
      <c r="AI1149" s="2"/>
      <c r="AJ1149" s="2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  <c r="GT1149" s="1"/>
      <c r="GU1149" s="1"/>
      <c r="GV1149" s="1"/>
      <c r="GW1149" s="1"/>
      <c r="GX1149" s="1"/>
      <c r="GY1149" s="1"/>
      <c r="GZ1149" s="1"/>
      <c r="HA1149" s="1"/>
      <c r="HB1149" s="1"/>
      <c r="HC1149" s="1"/>
      <c r="HD1149" s="1"/>
      <c r="HE1149" s="1"/>
    </row>
    <row r="1150" spans="1:213" s="4" customFormat="1" ht="15">
      <c r="A1150" s="6"/>
      <c r="B1150" s="6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AA1150" s="2"/>
      <c r="AB1150" s="2"/>
      <c r="AC1150" s="94"/>
      <c r="AD1150" s="94"/>
      <c r="AE1150" s="94"/>
      <c r="AF1150" s="94"/>
      <c r="AG1150" s="89"/>
      <c r="AH1150" s="89"/>
      <c r="AI1150" s="2"/>
      <c r="AJ1150" s="2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  <c r="GT1150" s="1"/>
      <c r="GU1150" s="1"/>
      <c r="GV1150" s="1"/>
      <c r="GW1150" s="1"/>
      <c r="GX1150" s="1"/>
      <c r="GY1150" s="1"/>
      <c r="GZ1150" s="1"/>
      <c r="HA1150" s="1"/>
      <c r="HB1150" s="1"/>
      <c r="HC1150" s="1"/>
      <c r="HD1150" s="1"/>
      <c r="HE1150" s="1"/>
    </row>
    <row r="1151" spans="1:213" s="4" customFormat="1" ht="15">
      <c r="A1151" s="6"/>
      <c r="B1151" s="6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AA1151" s="2"/>
      <c r="AB1151" s="2"/>
      <c r="AC1151" s="94"/>
      <c r="AD1151" s="94"/>
      <c r="AE1151" s="94"/>
      <c r="AF1151" s="94"/>
      <c r="AG1151" s="89"/>
      <c r="AH1151" s="89"/>
      <c r="AI1151" s="2"/>
      <c r="AJ1151" s="2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  <c r="GT1151" s="1"/>
      <c r="GU1151" s="1"/>
      <c r="GV1151" s="1"/>
      <c r="GW1151" s="1"/>
      <c r="GX1151" s="1"/>
      <c r="GY1151" s="1"/>
      <c r="GZ1151" s="1"/>
      <c r="HA1151" s="1"/>
      <c r="HB1151" s="1"/>
      <c r="HC1151" s="1"/>
      <c r="HD1151" s="1"/>
      <c r="HE1151" s="1"/>
    </row>
    <row r="1152" spans="1:213" s="4" customFormat="1" ht="15">
      <c r="A1152" s="6"/>
      <c r="B1152" s="6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AA1152" s="2"/>
      <c r="AB1152" s="2"/>
      <c r="AC1152" s="94"/>
      <c r="AD1152" s="94"/>
      <c r="AE1152" s="94"/>
      <c r="AF1152" s="94"/>
      <c r="AG1152" s="89"/>
      <c r="AH1152" s="89"/>
      <c r="AI1152" s="2"/>
      <c r="AJ1152" s="2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  <c r="GT1152" s="1"/>
      <c r="GU1152" s="1"/>
      <c r="GV1152" s="1"/>
      <c r="GW1152" s="1"/>
      <c r="GX1152" s="1"/>
      <c r="GY1152" s="1"/>
      <c r="GZ1152" s="1"/>
      <c r="HA1152" s="1"/>
      <c r="HB1152" s="1"/>
      <c r="HC1152" s="1"/>
      <c r="HD1152" s="1"/>
      <c r="HE1152" s="1"/>
    </row>
    <row r="1153" spans="1:213" s="4" customFormat="1" ht="15">
      <c r="A1153" s="6"/>
      <c r="B1153" s="6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AA1153" s="2"/>
      <c r="AB1153" s="2"/>
      <c r="AC1153" s="94"/>
      <c r="AD1153" s="94"/>
      <c r="AE1153" s="94"/>
      <c r="AF1153" s="94"/>
      <c r="AG1153" s="89"/>
      <c r="AH1153" s="89"/>
      <c r="AI1153" s="2"/>
      <c r="AJ1153" s="2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  <c r="GT1153" s="1"/>
      <c r="GU1153" s="1"/>
      <c r="GV1153" s="1"/>
      <c r="GW1153" s="1"/>
      <c r="GX1153" s="1"/>
      <c r="GY1153" s="1"/>
      <c r="GZ1153" s="1"/>
      <c r="HA1153" s="1"/>
      <c r="HB1153" s="1"/>
      <c r="HC1153" s="1"/>
      <c r="HD1153" s="1"/>
      <c r="HE1153" s="1"/>
    </row>
    <row r="1154" spans="1:213" s="4" customFormat="1" ht="15">
      <c r="A1154" s="6"/>
      <c r="B1154" s="6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AA1154" s="2"/>
      <c r="AB1154" s="2"/>
      <c r="AC1154" s="94"/>
      <c r="AD1154" s="94"/>
      <c r="AE1154" s="94"/>
      <c r="AF1154" s="94"/>
      <c r="AG1154" s="89"/>
      <c r="AH1154" s="89"/>
      <c r="AI1154" s="2"/>
      <c r="AJ1154" s="2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  <c r="GT1154" s="1"/>
      <c r="GU1154" s="1"/>
      <c r="GV1154" s="1"/>
      <c r="GW1154" s="1"/>
      <c r="GX1154" s="1"/>
      <c r="GY1154" s="1"/>
      <c r="GZ1154" s="1"/>
      <c r="HA1154" s="1"/>
      <c r="HB1154" s="1"/>
      <c r="HC1154" s="1"/>
      <c r="HD1154" s="1"/>
      <c r="HE1154" s="1"/>
    </row>
    <row r="1155" spans="1:213" s="4" customFormat="1" ht="15">
      <c r="A1155" s="6"/>
      <c r="B1155" s="6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AA1155" s="2"/>
      <c r="AB1155" s="2"/>
      <c r="AC1155" s="94"/>
      <c r="AD1155" s="94"/>
      <c r="AE1155" s="94"/>
      <c r="AF1155" s="94"/>
      <c r="AG1155" s="89"/>
      <c r="AH1155" s="89"/>
      <c r="AI1155" s="2"/>
      <c r="AJ1155" s="2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  <c r="GT1155" s="1"/>
      <c r="GU1155" s="1"/>
      <c r="GV1155" s="1"/>
      <c r="GW1155" s="1"/>
      <c r="GX1155" s="1"/>
      <c r="GY1155" s="1"/>
      <c r="GZ1155" s="1"/>
      <c r="HA1155" s="1"/>
      <c r="HB1155" s="1"/>
      <c r="HC1155" s="1"/>
      <c r="HD1155" s="1"/>
      <c r="HE1155" s="1"/>
    </row>
    <row r="1156" spans="1:213" s="4" customFormat="1" ht="15">
      <c r="A1156" s="6"/>
      <c r="B1156" s="6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AA1156" s="2"/>
      <c r="AB1156" s="2"/>
      <c r="AC1156" s="94"/>
      <c r="AD1156" s="94"/>
      <c r="AE1156" s="94"/>
      <c r="AF1156" s="94"/>
      <c r="AG1156" s="89"/>
      <c r="AH1156" s="89"/>
      <c r="AI1156" s="2"/>
      <c r="AJ1156" s="2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</row>
    <row r="1157" spans="1:213" s="4" customFormat="1" ht="15">
      <c r="A1157" s="6"/>
      <c r="B1157" s="6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AA1157" s="2"/>
      <c r="AB1157" s="2"/>
      <c r="AC1157" s="94"/>
      <c r="AD1157" s="94"/>
      <c r="AE1157" s="94"/>
      <c r="AF1157" s="94"/>
      <c r="AG1157" s="89"/>
      <c r="AH1157" s="89"/>
      <c r="AI1157" s="2"/>
      <c r="AJ1157" s="2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</row>
    <row r="1158" spans="1:213" s="4" customFormat="1" ht="15">
      <c r="A1158" s="6"/>
      <c r="B1158" s="6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AA1158" s="2"/>
      <c r="AB1158" s="2"/>
      <c r="AC1158" s="94"/>
      <c r="AD1158" s="94"/>
      <c r="AE1158" s="94"/>
      <c r="AF1158" s="94"/>
      <c r="AG1158" s="89"/>
      <c r="AH1158" s="89"/>
      <c r="AI1158" s="2"/>
      <c r="AJ1158" s="2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</row>
    <row r="1159" spans="1:213" s="4" customFormat="1" ht="15">
      <c r="A1159" s="6"/>
      <c r="B1159" s="6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AA1159" s="2"/>
      <c r="AB1159" s="2"/>
      <c r="AC1159" s="94"/>
      <c r="AD1159" s="94"/>
      <c r="AE1159" s="94"/>
      <c r="AF1159" s="94"/>
      <c r="AG1159" s="89"/>
      <c r="AH1159" s="89"/>
      <c r="AI1159" s="2"/>
      <c r="AJ1159" s="2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</row>
    <row r="1160" spans="1:213" s="4" customFormat="1" ht="15">
      <c r="A1160" s="6"/>
      <c r="B1160" s="6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AA1160" s="2"/>
      <c r="AB1160" s="2"/>
      <c r="AC1160" s="94"/>
      <c r="AD1160" s="94"/>
      <c r="AE1160" s="94"/>
      <c r="AF1160" s="94"/>
      <c r="AG1160" s="89"/>
      <c r="AH1160" s="89"/>
      <c r="AI1160" s="2"/>
      <c r="AJ1160" s="2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</row>
    <row r="1161" spans="1:213" s="4" customFormat="1" ht="15">
      <c r="A1161" s="6"/>
      <c r="B1161" s="6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AA1161" s="2"/>
      <c r="AB1161" s="2"/>
      <c r="AC1161" s="94"/>
      <c r="AD1161" s="94"/>
      <c r="AE1161" s="94"/>
      <c r="AF1161" s="94"/>
      <c r="AG1161" s="89"/>
      <c r="AH1161" s="89"/>
      <c r="AI1161" s="2"/>
      <c r="AJ1161" s="2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</row>
    <row r="1162" spans="1:213" s="4" customFormat="1" ht="15">
      <c r="A1162" s="6"/>
      <c r="B1162" s="6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AA1162" s="2"/>
      <c r="AB1162" s="2"/>
      <c r="AC1162" s="94"/>
      <c r="AD1162" s="94"/>
      <c r="AE1162" s="94"/>
      <c r="AF1162" s="94"/>
      <c r="AG1162" s="89"/>
      <c r="AH1162" s="89"/>
      <c r="AI1162" s="2"/>
      <c r="AJ1162" s="2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</row>
    <row r="1163" spans="1:213" s="4" customFormat="1" ht="15">
      <c r="A1163" s="6"/>
      <c r="B1163" s="6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AA1163" s="2"/>
      <c r="AB1163" s="2"/>
      <c r="AC1163" s="94"/>
      <c r="AD1163" s="94"/>
      <c r="AE1163" s="94"/>
      <c r="AF1163" s="94"/>
      <c r="AG1163" s="89"/>
      <c r="AH1163" s="89"/>
      <c r="AI1163" s="2"/>
      <c r="AJ1163" s="2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</row>
    <row r="1164" spans="1:213" s="4" customFormat="1" ht="15">
      <c r="A1164" s="6"/>
      <c r="B1164" s="6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AA1164" s="2"/>
      <c r="AB1164" s="2"/>
      <c r="AC1164" s="94"/>
      <c r="AD1164" s="94"/>
      <c r="AE1164" s="94"/>
      <c r="AF1164" s="94"/>
      <c r="AG1164" s="89"/>
      <c r="AH1164" s="89"/>
      <c r="AI1164" s="2"/>
      <c r="AJ1164" s="2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</row>
    <row r="1165" spans="1:213" s="4" customFormat="1" ht="15">
      <c r="A1165" s="6"/>
      <c r="B1165" s="6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AA1165" s="2"/>
      <c r="AB1165" s="2"/>
      <c r="AC1165" s="94"/>
      <c r="AD1165" s="94"/>
      <c r="AE1165" s="94"/>
      <c r="AF1165" s="94"/>
      <c r="AG1165" s="89"/>
      <c r="AH1165" s="89"/>
      <c r="AI1165" s="2"/>
      <c r="AJ1165" s="2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</row>
    <row r="1166" spans="1:213" s="4" customFormat="1" ht="15">
      <c r="A1166" s="6"/>
      <c r="B1166" s="6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AA1166" s="2"/>
      <c r="AB1166" s="2"/>
      <c r="AC1166" s="94"/>
      <c r="AD1166" s="94"/>
      <c r="AE1166" s="94"/>
      <c r="AF1166" s="94"/>
      <c r="AG1166" s="89"/>
      <c r="AH1166" s="89"/>
      <c r="AI1166" s="2"/>
      <c r="AJ1166" s="2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</row>
    <row r="1167" spans="1:213" s="4" customFormat="1" ht="15">
      <c r="A1167" s="6"/>
      <c r="B1167" s="6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AA1167" s="2"/>
      <c r="AB1167" s="2"/>
      <c r="AC1167" s="94"/>
      <c r="AD1167" s="94"/>
      <c r="AE1167" s="94"/>
      <c r="AF1167" s="94"/>
      <c r="AG1167" s="89"/>
      <c r="AH1167" s="89"/>
      <c r="AI1167" s="2"/>
      <c r="AJ1167" s="2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</row>
    <row r="1168" spans="1:213" s="4" customFormat="1" ht="15">
      <c r="A1168" s="6"/>
      <c r="B1168" s="6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AA1168" s="2"/>
      <c r="AB1168" s="2"/>
      <c r="AC1168" s="94"/>
      <c r="AD1168" s="94"/>
      <c r="AE1168" s="94"/>
      <c r="AF1168" s="94"/>
      <c r="AG1168" s="89"/>
      <c r="AH1168" s="89"/>
      <c r="AI1168" s="2"/>
      <c r="AJ1168" s="2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</row>
    <row r="1169" spans="1:213" s="4" customFormat="1" ht="15">
      <c r="A1169" s="6"/>
      <c r="B1169" s="6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AA1169" s="2"/>
      <c r="AB1169" s="2"/>
      <c r="AC1169" s="94"/>
      <c r="AD1169" s="94"/>
      <c r="AE1169" s="94"/>
      <c r="AF1169" s="94"/>
      <c r="AG1169" s="89"/>
      <c r="AH1169" s="89"/>
      <c r="AI1169" s="2"/>
      <c r="AJ1169" s="2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</row>
    <row r="1170" spans="1:213" s="4" customFormat="1" ht="15">
      <c r="A1170" s="6"/>
      <c r="B1170" s="6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AA1170" s="2"/>
      <c r="AB1170" s="2"/>
      <c r="AC1170" s="94"/>
      <c r="AD1170" s="94"/>
      <c r="AE1170" s="94"/>
      <c r="AF1170" s="94"/>
      <c r="AG1170" s="89"/>
      <c r="AH1170" s="89"/>
      <c r="AI1170" s="2"/>
      <c r="AJ1170" s="2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  <c r="GT1170" s="1"/>
      <c r="GU1170" s="1"/>
      <c r="GV1170" s="1"/>
      <c r="GW1170" s="1"/>
      <c r="GX1170" s="1"/>
      <c r="GY1170" s="1"/>
      <c r="GZ1170" s="1"/>
      <c r="HA1170" s="1"/>
      <c r="HB1170" s="1"/>
      <c r="HC1170" s="1"/>
      <c r="HD1170" s="1"/>
      <c r="HE1170" s="1"/>
    </row>
    <row r="1171" spans="1:213" s="4" customFormat="1" ht="15">
      <c r="A1171" s="6"/>
      <c r="B1171" s="6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AA1171" s="2"/>
      <c r="AB1171" s="2"/>
      <c r="AC1171" s="94"/>
      <c r="AD1171" s="94"/>
      <c r="AE1171" s="94"/>
      <c r="AF1171" s="94"/>
      <c r="AG1171" s="89"/>
      <c r="AH1171" s="89"/>
      <c r="AI1171" s="2"/>
      <c r="AJ1171" s="2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  <c r="GT1171" s="1"/>
      <c r="GU1171" s="1"/>
      <c r="GV1171" s="1"/>
      <c r="GW1171" s="1"/>
      <c r="GX1171" s="1"/>
      <c r="GY1171" s="1"/>
      <c r="GZ1171" s="1"/>
      <c r="HA1171" s="1"/>
      <c r="HB1171" s="1"/>
      <c r="HC1171" s="1"/>
      <c r="HD1171" s="1"/>
      <c r="HE1171" s="1"/>
    </row>
    <row r="1172" spans="1:213" s="4" customFormat="1" ht="15">
      <c r="A1172" s="6"/>
      <c r="B1172" s="6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AA1172" s="2"/>
      <c r="AB1172" s="2"/>
      <c r="AC1172" s="94"/>
      <c r="AD1172" s="94"/>
      <c r="AE1172" s="94"/>
      <c r="AF1172" s="94"/>
      <c r="AG1172" s="89"/>
      <c r="AH1172" s="89"/>
      <c r="AI1172" s="2"/>
      <c r="AJ1172" s="2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  <c r="GT1172" s="1"/>
      <c r="GU1172" s="1"/>
      <c r="GV1172" s="1"/>
      <c r="GW1172" s="1"/>
      <c r="GX1172" s="1"/>
      <c r="GY1172" s="1"/>
      <c r="GZ1172" s="1"/>
      <c r="HA1172" s="1"/>
      <c r="HB1172" s="1"/>
      <c r="HC1172" s="1"/>
      <c r="HD1172" s="1"/>
      <c r="HE1172" s="1"/>
    </row>
    <row r="1173" spans="1:213" s="4" customFormat="1" ht="15">
      <c r="A1173" s="6"/>
      <c r="B1173" s="6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AA1173" s="2"/>
      <c r="AB1173" s="2"/>
      <c r="AC1173" s="94"/>
      <c r="AD1173" s="94"/>
      <c r="AE1173" s="94"/>
      <c r="AF1173" s="94"/>
      <c r="AG1173" s="89"/>
      <c r="AH1173" s="89"/>
      <c r="AI1173" s="2"/>
      <c r="AJ1173" s="2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  <c r="GT1173" s="1"/>
      <c r="GU1173" s="1"/>
      <c r="GV1173" s="1"/>
      <c r="GW1173" s="1"/>
      <c r="GX1173" s="1"/>
      <c r="GY1173" s="1"/>
      <c r="GZ1173" s="1"/>
      <c r="HA1173" s="1"/>
      <c r="HB1173" s="1"/>
      <c r="HC1173" s="1"/>
      <c r="HD1173" s="1"/>
      <c r="HE1173" s="1"/>
    </row>
    <row r="1174" spans="1:213" s="4" customFormat="1" ht="15">
      <c r="A1174" s="6"/>
      <c r="B1174" s="6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AA1174" s="2"/>
      <c r="AB1174" s="2"/>
      <c r="AC1174" s="94"/>
      <c r="AD1174" s="94"/>
      <c r="AE1174" s="94"/>
      <c r="AF1174" s="94"/>
      <c r="AG1174" s="89"/>
      <c r="AH1174" s="89"/>
      <c r="AI1174" s="2"/>
      <c r="AJ1174" s="2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  <c r="GT1174" s="1"/>
      <c r="GU1174" s="1"/>
      <c r="GV1174" s="1"/>
      <c r="GW1174" s="1"/>
      <c r="GX1174" s="1"/>
      <c r="GY1174" s="1"/>
      <c r="GZ1174" s="1"/>
      <c r="HA1174" s="1"/>
      <c r="HB1174" s="1"/>
      <c r="HC1174" s="1"/>
      <c r="HD1174" s="1"/>
      <c r="HE1174" s="1"/>
    </row>
    <row r="1175" spans="1:213" s="4" customFormat="1" ht="15">
      <c r="A1175" s="6"/>
      <c r="B1175" s="6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AA1175" s="2"/>
      <c r="AB1175" s="2"/>
      <c r="AC1175" s="94"/>
      <c r="AD1175" s="94"/>
      <c r="AE1175" s="94"/>
      <c r="AF1175" s="94"/>
      <c r="AG1175" s="89"/>
      <c r="AH1175" s="89"/>
      <c r="AI1175" s="2"/>
      <c r="AJ1175" s="2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</row>
    <row r="1176" spans="1:213" s="4" customFormat="1" ht="15">
      <c r="A1176" s="6"/>
      <c r="B1176" s="6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AA1176" s="2"/>
      <c r="AB1176" s="2"/>
      <c r="AC1176" s="94"/>
      <c r="AD1176" s="94"/>
      <c r="AE1176" s="94"/>
      <c r="AF1176" s="94"/>
      <c r="AG1176" s="89"/>
      <c r="AH1176" s="89"/>
      <c r="AI1176" s="2"/>
      <c r="AJ1176" s="2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</row>
    <row r="1177" spans="1:213" s="4" customFormat="1" ht="15">
      <c r="A1177" s="6"/>
      <c r="B1177" s="6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AA1177" s="2"/>
      <c r="AB1177" s="2"/>
      <c r="AC1177" s="94"/>
      <c r="AD1177" s="94"/>
      <c r="AE1177" s="94"/>
      <c r="AF1177" s="94"/>
      <c r="AG1177" s="89"/>
      <c r="AH1177" s="89"/>
      <c r="AI1177" s="2"/>
      <c r="AJ1177" s="2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</row>
    <row r="1178" spans="1:213" s="4" customFormat="1" ht="15">
      <c r="A1178" s="6"/>
      <c r="B1178" s="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AA1178" s="2"/>
      <c r="AB1178" s="2"/>
      <c r="AC1178" s="94"/>
      <c r="AD1178" s="94"/>
      <c r="AE1178" s="94"/>
      <c r="AF1178" s="94"/>
      <c r="AG1178" s="89"/>
      <c r="AH1178" s="89"/>
      <c r="AI1178" s="2"/>
      <c r="AJ1178" s="2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</row>
    <row r="1179" spans="1:213" s="4" customFormat="1" ht="15">
      <c r="A1179" s="6"/>
      <c r="B1179" s="6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AA1179" s="2"/>
      <c r="AB1179" s="2"/>
      <c r="AC1179" s="94"/>
      <c r="AD1179" s="94"/>
      <c r="AE1179" s="94"/>
      <c r="AF1179" s="94"/>
      <c r="AG1179" s="89"/>
      <c r="AH1179" s="89"/>
      <c r="AI1179" s="2"/>
      <c r="AJ1179" s="2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</row>
    <row r="1180" spans="1:213" s="4" customFormat="1" ht="15">
      <c r="A1180" s="6"/>
      <c r="B1180" s="6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AA1180" s="2"/>
      <c r="AB1180" s="2"/>
      <c r="AC1180" s="94"/>
      <c r="AD1180" s="94"/>
      <c r="AE1180" s="94"/>
      <c r="AF1180" s="94"/>
      <c r="AG1180" s="89"/>
      <c r="AH1180" s="89"/>
      <c r="AI1180" s="2"/>
      <c r="AJ1180" s="2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</row>
    <row r="1181" spans="1:213" s="4" customFormat="1" ht="15">
      <c r="A1181" s="6"/>
      <c r="B1181" s="6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AA1181" s="2"/>
      <c r="AB1181" s="2"/>
      <c r="AC1181" s="94"/>
      <c r="AD1181" s="94"/>
      <c r="AE1181" s="94"/>
      <c r="AF1181" s="94"/>
      <c r="AG1181" s="89"/>
      <c r="AH1181" s="89"/>
      <c r="AI1181" s="2"/>
      <c r="AJ1181" s="2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</row>
    <row r="1182" spans="1:213" s="4" customFormat="1" ht="15">
      <c r="A1182" s="6"/>
      <c r="B1182" s="6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AA1182" s="2"/>
      <c r="AB1182" s="2"/>
      <c r="AC1182" s="94"/>
      <c r="AD1182" s="94"/>
      <c r="AE1182" s="94"/>
      <c r="AF1182" s="94"/>
      <c r="AG1182" s="89"/>
      <c r="AH1182" s="89"/>
      <c r="AI1182" s="2"/>
      <c r="AJ1182" s="2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</row>
    <row r="1183" spans="1:213" s="4" customFormat="1" ht="15">
      <c r="A1183" s="6"/>
      <c r="B1183" s="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AA1183" s="2"/>
      <c r="AB1183" s="2"/>
      <c r="AC1183" s="94"/>
      <c r="AD1183" s="94"/>
      <c r="AE1183" s="94"/>
      <c r="AF1183" s="94"/>
      <c r="AG1183" s="89"/>
      <c r="AH1183" s="89"/>
      <c r="AI1183" s="2"/>
      <c r="AJ1183" s="2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</row>
    <row r="1184" spans="1:213" s="4" customFormat="1" ht="15">
      <c r="A1184" s="6"/>
      <c r="B1184" s="6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AA1184" s="2"/>
      <c r="AB1184" s="2"/>
      <c r="AC1184" s="94"/>
      <c r="AD1184" s="94"/>
      <c r="AE1184" s="94"/>
      <c r="AF1184" s="94"/>
      <c r="AG1184" s="89"/>
      <c r="AH1184" s="89"/>
      <c r="AI1184" s="2"/>
      <c r="AJ1184" s="2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</row>
    <row r="1185" spans="1:213" s="4" customFormat="1" ht="15">
      <c r="A1185" s="6"/>
      <c r="B1185" s="6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AA1185" s="2"/>
      <c r="AB1185" s="2"/>
      <c r="AC1185" s="94"/>
      <c r="AD1185" s="94"/>
      <c r="AE1185" s="94"/>
      <c r="AF1185" s="94"/>
      <c r="AG1185" s="89"/>
      <c r="AH1185" s="89"/>
      <c r="AI1185" s="2"/>
      <c r="AJ1185" s="2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</row>
    <row r="1186" spans="1:213" s="4" customFormat="1" ht="15">
      <c r="A1186" s="6"/>
      <c r="B1186" s="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AA1186" s="2"/>
      <c r="AB1186" s="2"/>
      <c r="AC1186" s="94"/>
      <c r="AD1186" s="94"/>
      <c r="AE1186" s="94"/>
      <c r="AF1186" s="94"/>
      <c r="AG1186" s="89"/>
      <c r="AH1186" s="89"/>
      <c r="AI1186" s="2"/>
      <c r="AJ1186" s="2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  <c r="GT1186" s="1"/>
      <c r="GU1186" s="1"/>
      <c r="GV1186" s="1"/>
      <c r="GW1186" s="1"/>
      <c r="GX1186" s="1"/>
      <c r="GY1186" s="1"/>
      <c r="GZ1186" s="1"/>
      <c r="HA1186" s="1"/>
      <c r="HB1186" s="1"/>
      <c r="HC1186" s="1"/>
      <c r="HD1186" s="1"/>
      <c r="HE1186" s="1"/>
    </row>
    <row r="1187" spans="1:213" s="4" customFormat="1" ht="15">
      <c r="A1187" s="6"/>
      <c r="B1187" s="6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AA1187" s="2"/>
      <c r="AB1187" s="2"/>
      <c r="AC1187" s="94"/>
      <c r="AD1187" s="94"/>
      <c r="AE1187" s="94"/>
      <c r="AF1187" s="94"/>
      <c r="AG1187" s="89"/>
      <c r="AH1187" s="89"/>
      <c r="AI1187" s="2"/>
      <c r="AJ1187" s="2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  <c r="GT1187" s="1"/>
      <c r="GU1187" s="1"/>
      <c r="GV1187" s="1"/>
      <c r="GW1187" s="1"/>
      <c r="GX1187" s="1"/>
      <c r="GY1187" s="1"/>
      <c r="GZ1187" s="1"/>
      <c r="HA1187" s="1"/>
      <c r="HB1187" s="1"/>
      <c r="HC1187" s="1"/>
      <c r="HD1187" s="1"/>
      <c r="HE1187" s="1"/>
    </row>
    <row r="1188" spans="1:213" s="4" customFormat="1" ht="15">
      <c r="A1188" s="6"/>
      <c r="B1188" s="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AA1188" s="2"/>
      <c r="AB1188" s="2"/>
      <c r="AC1188" s="94"/>
      <c r="AD1188" s="94"/>
      <c r="AE1188" s="94"/>
      <c r="AF1188" s="94"/>
      <c r="AG1188" s="89"/>
      <c r="AH1188" s="89"/>
      <c r="AI1188" s="2"/>
      <c r="AJ1188" s="2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  <c r="GT1188" s="1"/>
      <c r="GU1188" s="1"/>
      <c r="GV1188" s="1"/>
      <c r="GW1188" s="1"/>
      <c r="GX1188" s="1"/>
      <c r="GY1188" s="1"/>
      <c r="GZ1188" s="1"/>
      <c r="HA1188" s="1"/>
      <c r="HB1188" s="1"/>
      <c r="HC1188" s="1"/>
      <c r="HD1188" s="1"/>
      <c r="HE1188" s="1"/>
    </row>
    <row r="1189" spans="1:213" s="4" customFormat="1" ht="15">
      <c r="A1189" s="6"/>
      <c r="B1189" s="6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AA1189" s="2"/>
      <c r="AB1189" s="2"/>
      <c r="AC1189" s="94"/>
      <c r="AD1189" s="94"/>
      <c r="AE1189" s="94"/>
      <c r="AF1189" s="94"/>
      <c r="AG1189" s="89"/>
      <c r="AH1189" s="89"/>
      <c r="AI1189" s="2"/>
      <c r="AJ1189" s="2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  <c r="GT1189" s="1"/>
      <c r="GU1189" s="1"/>
      <c r="GV1189" s="1"/>
      <c r="GW1189" s="1"/>
      <c r="GX1189" s="1"/>
      <c r="GY1189" s="1"/>
      <c r="GZ1189" s="1"/>
      <c r="HA1189" s="1"/>
      <c r="HB1189" s="1"/>
      <c r="HC1189" s="1"/>
      <c r="HD1189" s="1"/>
      <c r="HE1189" s="1"/>
    </row>
    <row r="1190" spans="1:213" s="4" customFormat="1" ht="15">
      <c r="A1190" s="6"/>
      <c r="B1190" s="6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AA1190" s="2"/>
      <c r="AB1190" s="2"/>
      <c r="AC1190" s="94"/>
      <c r="AD1190" s="94"/>
      <c r="AE1190" s="94"/>
      <c r="AF1190" s="94"/>
      <c r="AG1190" s="89"/>
      <c r="AH1190" s="89"/>
      <c r="AI1190" s="2"/>
      <c r="AJ1190" s="2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  <c r="GT1190" s="1"/>
      <c r="GU1190" s="1"/>
      <c r="GV1190" s="1"/>
      <c r="GW1190" s="1"/>
      <c r="GX1190" s="1"/>
      <c r="GY1190" s="1"/>
      <c r="GZ1190" s="1"/>
      <c r="HA1190" s="1"/>
      <c r="HB1190" s="1"/>
      <c r="HC1190" s="1"/>
      <c r="HD1190" s="1"/>
      <c r="HE1190" s="1"/>
    </row>
    <row r="1191" spans="1:213" s="4" customFormat="1" ht="15">
      <c r="A1191" s="6"/>
      <c r="B1191" s="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AA1191" s="2"/>
      <c r="AB1191" s="2"/>
      <c r="AC1191" s="94"/>
      <c r="AD1191" s="94"/>
      <c r="AE1191" s="94"/>
      <c r="AF1191" s="94"/>
      <c r="AG1191" s="89"/>
      <c r="AH1191" s="89"/>
      <c r="AI1191" s="2"/>
      <c r="AJ1191" s="2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  <c r="GT1191" s="1"/>
      <c r="GU1191" s="1"/>
      <c r="GV1191" s="1"/>
      <c r="GW1191" s="1"/>
      <c r="GX1191" s="1"/>
      <c r="GY1191" s="1"/>
      <c r="GZ1191" s="1"/>
      <c r="HA1191" s="1"/>
      <c r="HB1191" s="1"/>
      <c r="HC1191" s="1"/>
      <c r="HD1191" s="1"/>
      <c r="HE1191" s="1"/>
    </row>
    <row r="1192" spans="1:213" s="4" customFormat="1" ht="15">
      <c r="A1192" s="6"/>
      <c r="B1192" s="6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AA1192" s="2"/>
      <c r="AB1192" s="2"/>
      <c r="AC1192" s="94"/>
      <c r="AD1192" s="94"/>
      <c r="AE1192" s="94"/>
      <c r="AF1192" s="94"/>
      <c r="AG1192" s="89"/>
      <c r="AH1192" s="89"/>
      <c r="AI1192" s="2"/>
      <c r="AJ1192" s="2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</row>
    <row r="1193" spans="1:213" s="4" customFormat="1" ht="15">
      <c r="A1193" s="6"/>
      <c r="B1193" s="6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AA1193" s="2"/>
      <c r="AB1193" s="2"/>
      <c r="AC1193" s="94"/>
      <c r="AD1193" s="94"/>
      <c r="AE1193" s="94"/>
      <c r="AF1193" s="94"/>
      <c r="AG1193" s="89"/>
      <c r="AH1193" s="89"/>
      <c r="AI1193" s="2"/>
      <c r="AJ1193" s="2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</row>
    <row r="1194" spans="1:213" s="4" customFormat="1" ht="15">
      <c r="A1194" s="6"/>
      <c r="B1194" s="6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AA1194" s="2"/>
      <c r="AB1194" s="2"/>
      <c r="AC1194" s="94"/>
      <c r="AD1194" s="94"/>
      <c r="AE1194" s="94"/>
      <c r="AF1194" s="94"/>
      <c r="AG1194" s="89"/>
      <c r="AH1194" s="89"/>
      <c r="AI1194" s="2"/>
      <c r="AJ1194" s="2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</row>
    <row r="1195" spans="1:213" s="4" customFormat="1" ht="15">
      <c r="A1195" s="6"/>
      <c r="B1195" s="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AA1195" s="2"/>
      <c r="AB1195" s="2"/>
      <c r="AC1195" s="94"/>
      <c r="AD1195" s="94"/>
      <c r="AE1195" s="94"/>
      <c r="AF1195" s="94"/>
      <c r="AG1195" s="89"/>
      <c r="AH1195" s="89"/>
      <c r="AI1195" s="2"/>
      <c r="AJ1195" s="2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</row>
    <row r="1196" spans="1:213" s="4" customFormat="1" ht="15">
      <c r="A1196" s="6"/>
      <c r="B1196" s="6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AA1196" s="2"/>
      <c r="AB1196" s="2"/>
      <c r="AC1196" s="94"/>
      <c r="AD1196" s="94"/>
      <c r="AE1196" s="94"/>
      <c r="AF1196" s="94"/>
      <c r="AG1196" s="89"/>
      <c r="AH1196" s="89"/>
      <c r="AI1196" s="2"/>
      <c r="AJ1196" s="2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</row>
    <row r="1197" spans="1:213" s="4" customFormat="1" ht="15">
      <c r="A1197" s="6"/>
      <c r="B1197" s="6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AA1197" s="2"/>
      <c r="AB1197" s="2"/>
      <c r="AC1197" s="94"/>
      <c r="AD1197" s="94"/>
      <c r="AE1197" s="94"/>
      <c r="AF1197" s="94"/>
      <c r="AG1197" s="89"/>
      <c r="AH1197" s="89"/>
      <c r="AI1197" s="2"/>
      <c r="AJ1197" s="2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</row>
    <row r="1198" spans="1:213" s="4" customFormat="1" ht="15">
      <c r="A1198" s="6"/>
      <c r="B1198" s="6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AA1198" s="2"/>
      <c r="AB1198" s="2"/>
      <c r="AC1198" s="94"/>
      <c r="AD1198" s="94"/>
      <c r="AE1198" s="94"/>
      <c r="AF1198" s="94"/>
      <c r="AG1198" s="89"/>
      <c r="AH1198" s="89"/>
      <c r="AI1198" s="2"/>
      <c r="AJ1198" s="2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</row>
    <row r="1199" spans="1:213" s="4" customFormat="1" ht="15">
      <c r="A1199" s="6"/>
      <c r="B1199" s="6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AA1199" s="2"/>
      <c r="AB1199" s="2"/>
      <c r="AC1199" s="94"/>
      <c r="AD1199" s="94"/>
      <c r="AE1199" s="94"/>
      <c r="AF1199" s="94"/>
      <c r="AG1199" s="89"/>
      <c r="AH1199" s="89"/>
      <c r="AI1199" s="2"/>
      <c r="AJ1199" s="2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</row>
    <row r="1200" spans="1:213" s="4" customFormat="1" ht="15">
      <c r="A1200" s="6"/>
      <c r="B1200" s="6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AA1200" s="2"/>
      <c r="AB1200" s="2"/>
      <c r="AC1200" s="94"/>
      <c r="AD1200" s="94"/>
      <c r="AE1200" s="94"/>
      <c r="AF1200" s="94"/>
      <c r="AG1200" s="89"/>
      <c r="AH1200" s="89"/>
      <c r="AI1200" s="2"/>
      <c r="AJ1200" s="2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</row>
    <row r="1201" spans="1:213" s="4" customFormat="1" ht="15">
      <c r="A1201" s="6"/>
      <c r="B1201" s="6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AA1201" s="2"/>
      <c r="AB1201" s="2"/>
      <c r="AC1201" s="94"/>
      <c r="AD1201" s="94"/>
      <c r="AE1201" s="94"/>
      <c r="AF1201" s="94"/>
      <c r="AG1201" s="89"/>
      <c r="AH1201" s="89"/>
      <c r="AI1201" s="2"/>
      <c r="AJ1201" s="2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</row>
    <row r="1202" spans="1:213" s="4" customFormat="1" ht="15">
      <c r="A1202" s="6"/>
      <c r="B1202" s="6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AA1202" s="2"/>
      <c r="AB1202" s="2"/>
      <c r="AC1202" s="94"/>
      <c r="AD1202" s="94"/>
      <c r="AE1202" s="94"/>
      <c r="AF1202" s="94"/>
      <c r="AG1202" s="89"/>
      <c r="AH1202" s="89"/>
      <c r="AI1202" s="2"/>
      <c r="AJ1202" s="2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</row>
    <row r="1203" spans="1:213" s="4" customFormat="1" ht="15">
      <c r="A1203" s="6"/>
      <c r="B1203" s="6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AA1203" s="2"/>
      <c r="AB1203" s="2"/>
      <c r="AC1203" s="94"/>
      <c r="AD1203" s="94"/>
      <c r="AE1203" s="94"/>
      <c r="AF1203" s="94"/>
      <c r="AG1203" s="89"/>
      <c r="AH1203" s="89"/>
      <c r="AI1203" s="2"/>
      <c r="AJ1203" s="2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</row>
    <row r="1204" spans="1:213" s="4" customFormat="1" ht="15">
      <c r="A1204" s="6"/>
      <c r="B1204" s="6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AA1204" s="2"/>
      <c r="AB1204" s="2"/>
      <c r="AC1204" s="94"/>
      <c r="AD1204" s="94"/>
      <c r="AE1204" s="94"/>
      <c r="AF1204" s="94"/>
      <c r="AG1204" s="89"/>
      <c r="AH1204" s="89"/>
      <c r="AI1204" s="2"/>
      <c r="AJ1204" s="2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</row>
    <row r="1205" spans="1:213" s="4" customFormat="1" ht="15">
      <c r="A1205" s="6"/>
      <c r="B1205" s="6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AA1205" s="2"/>
      <c r="AB1205" s="2"/>
      <c r="AC1205" s="94"/>
      <c r="AD1205" s="94"/>
      <c r="AE1205" s="94"/>
      <c r="AF1205" s="94"/>
      <c r="AG1205" s="89"/>
      <c r="AH1205" s="89"/>
      <c r="AI1205" s="2"/>
      <c r="AJ1205" s="2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</row>
    <row r="1206" spans="1:213" s="4" customFormat="1" ht="15">
      <c r="A1206" s="6"/>
      <c r="B1206" s="6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AA1206" s="2"/>
      <c r="AB1206" s="2"/>
      <c r="AC1206" s="94"/>
      <c r="AD1206" s="94"/>
      <c r="AE1206" s="94"/>
      <c r="AF1206" s="94"/>
      <c r="AG1206" s="89"/>
      <c r="AH1206" s="89"/>
      <c r="AI1206" s="2"/>
      <c r="AJ1206" s="2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</row>
    <row r="1207" spans="1:213" s="4" customFormat="1" ht="15">
      <c r="A1207" s="6"/>
      <c r="B1207" s="6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AA1207" s="2"/>
      <c r="AB1207" s="2"/>
      <c r="AC1207" s="94"/>
      <c r="AD1207" s="94"/>
      <c r="AE1207" s="94"/>
      <c r="AF1207" s="94"/>
      <c r="AG1207" s="89"/>
      <c r="AH1207" s="89"/>
      <c r="AI1207" s="2"/>
      <c r="AJ1207" s="2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</row>
    <row r="1208" spans="1:213" s="4" customFormat="1" ht="15">
      <c r="A1208" s="6"/>
      <c r="B1208" s="6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AA1208" s="2"/>
      <c r="AB1208" s="2"/>
      <c r="AC1208" s="94"/>
      <c r="AD1208" s="94"/>
      <c r="AE1208" s="94"/>
      <c r="AF1208" s="94"/>
      <c r="AG1208" s="89"/>
      <c r="AH1208" s="89"/>
      <c r="AI1208" s="2"/>
      <c r="AJ1208" s="2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</row>
    <row r="1209" spans="1:213" s="4" customFormat="1" ht="15">
      <c r="A1209" s="6"/>
      <c r="B1209" s="6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AA1209" s="2"/>
      <c r="AB1209" s="2"/>
      <c r="AC1209" s="94"/>
      <c r="AD1209" s="94"/>
      <c r="AE1209" s="94"/>
      <c r="AF1209" s="94"/>
      <c r="AG1209" s="89"/>
      <c r="AH1209" s="89"/>
      <c r="AI1209" s="2"/>
      <c r="AJ1209" s="2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  <c r="GT1209" s="1"/>
      <c r="GU1209" s="1"/>
      <c r="GV1209" s="1"/>
      <c r="GW1209" s="1"/>
      <c r="GX1209" s="1"/>
      <c r="GY1209" s="1"/>
      <c r="GZ1209" s="1"/>
      <c r="HA1209" s="1"/>
      <c r="HB1209" s="1"/>
      <c r="HC1209" s="1"/>
      <c r="HD1209" s="1"/>
      <c r="HE1209" s="1"/>
    </row>
    <row r="1210" spans="1:213" s="4" customFormat="1" ht="15">
      <c r="A1210" s="6"/>
      <c r="B1210" s="6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AA1210" s="2"/>
      <c r="AB1210" s="2"/>
      <c r="AC1210" s="94"/>
      <c r="AD1210" s="94"/>
      <c r="AE1210" s="94"/>
      <c r="AF1210" s="94"/>
      <c r="AG1210" s="89"/>
      <c r="AH1210" s="89"/>
      <c r="AI1210" s="2"/>
      <c r="AJ1210" s="2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  <c r="GT1210" s="1"/>
      <c r="GU1210" s="1"/>
      <c r="GV1210" s="1"/>
      <c r="GW1210" s="1"/>
      <c r="GX1210" s="1"/>
      <c r="GY1210" s="1"/>
      <c r="GZ1210" s="1"/>
      <c r="HA1210" s="1"/>
      <c r="HB1210" s="1"/>
      <c r="HC1210" s="1"/>
      <c r="HD1210" s="1"/>
      <c r="HE1210" s="1"/>
    </row>
    <row r="1211" spans="1:213" s="4" customFormat="1" ht="15">
      <c r="A1211" s="6"/>
      <c r="B1211" s="6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AA1211" s="2"/>
      <c r="AB1211" s="2"/>
      <c r="AC1211" s="94"/>
      <c r="AD1211" s="94"/>
      <c r="AE1211" s="94"/>
      <c r="AF1211" s="94"/>
      <c r="AG1211" s="89"/>
      <c r="AH1211" s="89"/>
      <c r="AI1211" s="2"/>
      <c r="AJ1211" s="2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</row>
    <row r="1212" spans="1:213" s="4" customFormat="1" ht="15">
      <c r="A1212" s="6"/>
      <c r="B1212" s="6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AA1212" s="2"/>
      <c r="AB1212" s="2"/>
      <c r="AC1212" s="94"/>
      <c r="AD1212" s="94"/>
      <c r="AE1212" s="94"/>
      <c r="AF1212" s="94"/>
      <c r="AG1212" s="89"/>
      <c r="AH1212" s="89"/>
      <c r="AI1212" s="2"/>
      <c r="AJ1212" s="2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  <c r="GT1212" s="1"/>
      <c r="GU1212" s="1"/>
      <c r="GV1212" s="1"/>
      <c r="GW1212" s="1"/>
      <c r="GX1212" s="1"/>
      <c r="GY1212" s="1"/>
      <c r="GZ1212" s="1"/>
      <c r="HA1212" s="1"/>
      <c r="HB1212" s="1"/>
      <c r="HC1212" s="1"/>
      <c r="HD1212" s="1"/>
      <c r="HE1212" s="1"/>
    </row>
    <row r="1213" spans="1:213" s="4" customFormat="1" ht="15">
      <c r="A1213" s="6"/>
      <c r="B1213" s="6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AA1213" s="2"/>
      <c r="AB1213" s="2"/>
      <c r="AC1213" s="94"/>
      <c r="AD1213" s="94"/>
      <c r="AE1213" s="94"/>
      <c r="AF1213" s="94"/>
      <c r="AG1213" s="89"/>
      <c r="AH1213" s="89"/>
      <c r="AI1213" s="2"/>
      <c r="AJ1213" s="2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</row>
    <row r="1214" spans="1:213" s="4" customFormat="1" ht="15">
      <c r="A1214" s="6"/>
      <c r="B1214" s="6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AA1214" s="2"/>
      <c r="AB1214" s="2"/>
      <c r="AC1214" s="94"/>
      <c r="AD1214" s="94"/>
      <c r="AE1214" s="94"/>
      <c r="AF1214" s="94"/>
      <c r="AG1214" s="89"/>
      <c r="AH1214" s="89"/>
      <c r="AI1214" s="2"/>
      <c r="AJ1214" s="2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</row>
    <row r="1215" spans="1:213" s="4" customFormat="1" ht="15">
      <c r="A1215" s="6"/>
      <c r="B1215" s="6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AA1215" s="2"/>
      <c r="AB1215" s="2"/>
      <c r="AC1215" s="94"/>
      <c r="AD1215" s="94"/>
      <c r="AE1215" s="94"/>
      <c r="AF1215" s="94"/>
      <c r="AG1215" s="89"/>
      <c r="AH1215" s="89"/>
      <c r="AI1215" s="2"/>
      <c r="AJ1215" s="2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</row>
    <row r="1216" spans="1:213" s="4" customFormat="1" ht="15">
      <c r="A1216" s="6"/>
      <c r="B1216" s="6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AA1216" s="2"/>
      <c r="AB1216" s="2"/>
      <c r="AC1216" s="94"/>
      <c r="AD1216" s="94"/>
      <c r="AE1216" s="94"/>
      <c r="AF1216" s="94"/>
      <c r="AG1216" s="89"/>
      <c r="AH1216" s="89"/>
      <c r="AI1216" s="2"/>
      <c r="AJ1216" s="2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</row>
    <row r="1217" spans="1:213" s="4" customFormat="1" ht="15">
      <c r="A1217" s="6"/>
      <c r="B1217" s="6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AA1217" s="2"/>
      <c r="AB1217" s="2"/>
      <c r="AC1217" s="94"/>
      <c r="AD1217" s="94"/>
      <c r="AE1217" s="94"/>
      <c r="AF1217" s="94"/>
      <c r="AG1217" s="89"/>
      <c r="AH1217" s="89"/>
      <c r="AI1217" s="2"/>
      <c r="AJ1217" s="2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</row>
    <row r="1218" spans="1:213" s="4" customFormat="1" ht="15">
      <c r="A1218" s="6"/>
      <c r="B1218" s="6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AA1218" s="2"/>
      <c r="AB1218" s="2"/>
      <c r="AC1218" s="94"/>
      <c r="AD1218" s="94"/>
      <c r="AE1218" s="94"/>
      <c r="AF1218" s="94"/>
      <c r="AG1218" s="89"/>
      <c r="AH1218" s="89"/>
      <c r="AI1218" s="2"/>
      <c r="AJ1218" s="2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</row>
    <row r="1219" spans="1:213" s="4" customFormat="1" ht="15">
      <c r="A1219" s="6"/>
      <c r="B1219" s="6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AA1219" s="2"/>
      <c r="AB1219" s="2"/>
      <c r="AC1219" s="94"/>
      <c r="AD1219" s="94"/>
      <c r="AE1219" s="94"/>
      <c r="AF1219" s="94"/>
      <c r="AG1219" s="89"/>
      <c r="AH1219" s="89"/>
      <c r="AI1219" s="2"/>
      <c r="AJ1219" s="2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</row>
    <row r="1220" spans="1:213" s="4" customFormat="1" ht="15">
      <c r="A1220" s="6"/>
      <c r="B1220" s="6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AA1220" s="2"/>
      <c r="AB1220" s="2"/>
      <c r="AC1220" s="94"/>
      <c r="AD1220" s="94"/>
      <c r="AE1220" s="94"/>
      <c r="AF1220" s="94"/>
      <c r="AG1220" s="89"/>
      <c r="AH1220" s="89"/>
      <c r="AI1220" s="2"/>
      <c r="AJ1220" s="2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</row>
    <row r="1221" spans="1:213" s="4" customFormat="1" ht="15">
      <c r="A1221" s="6"/>
      <c r="B1221" s="6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AA1221" s="2"/>
      <c r="AB1221" s="2"/>
      <c r="AC1221" s="94"/>
      <c r="AD1221" s="94"/>
      <c r="AE1221" s="94"/>
      <c r="AF1221" s="94"/>
      <c r="AG1221" s="89"/>
      <c r="AH1221" s="89"/>
      <c r="AI1221" s="2"/>
      <c r="AJ1221" s="2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</row>
    <row r="1222" spans="1:213" s="4" customFormat="1" ht="15">
      <c r="A1222" s="6"/>
      <c r="B1222" s="6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AA1222" s="2"/>
      <c r="AB1222" s="2"/>
      <c r="AC1222" s="94"/>
      <c r="AD1222" s="94"/>
      <c r="AE1222" s="94"/>
      <c r="AF1222" s="94"/>
      <c r="AG1222" s="89"/>
      <c r="AH1222" s="89"/>
      <c r="AI1222" s="2"/>
      <c r="AJ1222" s="2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</row>
    <row r="1223" spans="1:213" s="4" customFormat="1" ht="15">
      <c r="A1223" s="6"/>
      <c r="B1223" s="6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AA1223" s="2"/>
      <c r="AB1223" s="2"/>
      <c r="AC1223" s="94"/>
      <c r="AD1223" s="94"/>
      <c r="AE1223" s="94"/>
      <c r="AF1223" s="94"/>
      <c r="AG1223" s="89"/>
      <c r="AH1223" s="89"/>
      <c r="AI1223" s="2"/>
      <c r="AJ1223" s="2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</row>
    <row r="1224" spans="1:213" s="4" customFormat="1" ht="15">
      <c r="A1224" s="6"/>
      <c r="B1224" s="6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AA1224" s="2"/>
      <c r="AB1224" s="2"/>
      <c r="AC1224" s="94"/>
      <c r="AD1224" s="94"/>
      <c r="AE1224" s="94"/>
      <c r="AF1224" s="94"/>
      <c r="AG1224" s="89"/>
      <c r="AH1224" s="89"/>
      <c r="AI1224" s="2"/>
      <c r="AJ1224" s="2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</row>
    <row r="1225" spans="1:213" s="4" customFormat="1" ht="15">
      <c r="A1225" s="6"/>
      <c r="B1225" s="6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AA1225" s="2"/>
      <c r="AB1225" s="2"/>
      <c r="AC1225" s="94"/>
      <c r="AD1225" s="94"/>
      <c r="AE1225" s="94"/>
      <c r="AF1225" s="94"/>
      <c r="AG1225" s="89"/>
      <c r="AH1225" s="89"/>
      <c r="AI1225" s="2"/>
      <c r="AJ1225" s="2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</row>
    <row r="1226" spans="1:213" s="4" customFormat="1" ht="15">
      <c r="A1226" s="6"/>
      <c r="B1226" s="6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AA1226" s="2"/>
      <c r="AB1226" s="2"/>
      <c r="AC1226" s="94"/>
      <c r="AD1226" s="94"/>
      <c r="AE1226" s="94"/>
      <c r="AF1226" s="94"/>
      <c r="AG1226" s="89"/>
      <c r="AH1226" s="89"/>
      <c r="AI1226" s="2"/>
      <c r="AJ1226" s="2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</row>
    <row r="1227" spans="1:213" s="4" customFormat="1" ht="15">
      <c r="A1227" s="6"/>
      <c r="B1227" s="6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AA1227" s="2"/>
      <c r="AB1227" s="2"/>
      <c r="AC1227" s="94"/>
      <c r="AD1227" s="94"/>
      <c r="AE1227" s="94"/>
      <c r="AF1227" s="94"/>
      <c r="AG1227" s="89"/>
      <c r="AH1227" s="89"/>
      <c r="AI1227" s="2"/>
      <c r="AJ1227" s="2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</row>
    <row r="1228" spans="1:213" s="4" customFormat="1" ht="15">
      <c r="A1228" s="6"/>
      <c r="B1228" s="6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AA1228" s="2"/>
      <c r="AB1228" s="2"/>
      <c r="AC1228" s="94"/>
      <c r="AD1228" s="94"/>
      <c r="AE1228" s="94"/>
      <c r="AF1228" s="94"/>
      <c r="AG1228" s="89"/>
      <c r="AH1228" s="89"/>
      <c r="AI1228" s="2"/>
      <c r="AJ1228" s="2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</row>
    <row r="1229" spans="1:213" s="4" customFormat="1" ht="15">
      <c r="A1229" s="6"/>
      <c r="B1229" s="6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AA1229" s="2"/>
      <c r="AB1229" s="2"/>
      <c r="AC1229" s="94"/>
      <c r="AD1229" s="94"/>
      <c r="AE1229" s="94"/>
      <c r="AF1229" s="94"/>
      <c r="AG1229" s="89"/>
      <c r="AH1229" s="89"/>
      <c r="AI1229" s="2"/>
      <c r="AJ1229" s="2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</row>
    <row r="1230" spans="1:213" s="4" customFormat="1" ht="15">
      <c r="A1230" s="6"/>
      <c r="B1230" s="6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AA1230" s="2"/>
      <c r="AB1230" s="2"/>
      <c r="AC1230" s="94"/>
      <c r="AD1230" s="94"/>
      <c r="AE1230" s="94"/>
      <c r="AF1230" s="94"/>
      <c r="AG1230" s="89"/>
      <c r="AH1230" s="89"/>
      <c r="AI1230" s="2"/>
      <c r="AJ1230" s="2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</row>
    <row r="1231" spans="1:213" s="4" customFormat="1" ht="15">
      <c r="A1231" s="6"/>
      <c r="B1231" s="6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AA1231" s="2"/>
      <c r="AB1231" s="2"/>
      <c r="AC1231" s="94"/>
      <c r="AD1231" s="94"/>
      <c r="AE1231" s="94"/>
      <c r="AF1231" s="94"/>
      <c r="AG1231" s="89"/>
      <c r="AH1231" s="89"/>
      <c r="AI1231" s="2"/>
      <c r="AJ1231" s="2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</row>
    <row r="1232" spans="1:213" s="4" customFormat="1" ht="15">
      <c r="A1232" s="6"/>
      <c r="B1232" s="6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AA1232" s="2"/>
      <c r="AB1232" s="2"/>
      <c r="AC1232" s="94"/>
      <c r="AD1232" s="94"/>
      <c r="AE1232" s="94"/>
      <c r="AF1232" s="94"/>
      <c r="AG1232" s="89"/>
      <c r="AH1232" s="89"/>
      <c r="AI1232" s="2"/>
      <c r="AJ1232" s="2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</row>
    <row r="1233" spans="1:213" s="4" customFormat="1" ht="15">
      <c r="A1233" s="6"/>
      <c r="B1233" s="6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AA1233" s="2"/>
      <c r="AB1233" s="2"/>
      <c r="AC1233" s="94"/>
      <c r="AD1233" s="94"/>
      <c r="AE1233" s="94"/>
      <c r="AF1233" s="94"/>
      <c r="AG1233" s="89"/>
      <c r="AH1233" s="89"/>
      <c r="AI1233" s="2"/>
      <c r="AJ1233" s="2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</row>
    <row r="1234" spans="1:213" s="4" customFormat="1" ht="15">
      <c r="A1234" s="6"/>
      <c r="B1234" s="6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AA1234" s="2"/>
      <c r="AB1234" s="2"/>
      <c r="AC1234" s="94"/>
      <c r="AD1234" s="94"/>
      <c r="AE1234" s="94"/>
      <c r="AF1234" s="94"/>
      <c r="AG1234" s="89"/>
      <c r="AH1234" s="89"/>
      <c r="AI1234" s="2"/>
      <c r="AJ1234" s="2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</row>
    <row r="1235" spans="1:213" s="4" customFormat="1" ht="15">
      <c r="A1235" s="6"/>
      <c r="B1235" s="6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AA1235" s="2"/>
      <c r="AB1235" s="2"/>
      <c r="AC1235" s="94"/>
      <c r="AD1235" s="94"/>
      <c r="AE1235" s="94"/>
      <c r="AF1235" s="94"/>
      <c r="AG1235" s="89"/>
      <c r="AH1235" s="89"/>
      <c r="AI1235" s="2"/>
      <c r="AJ1235" s="2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</row>
    <row r="1236" spans="1:213" s="4" customFormat="1" ht="15">
      <c r="A1236" s="6"/>
      <c r="B1236" s="6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AA1236" s="2"/>
      <c r="AB1236" s="2"/>
      <c r="AC1236" s="94"/>
      <c r="AD1236" s="94"/>
      <c r="AE1236" s="94"/>
      <c r="AF1236" s="94"/>
      <c r="AG1236" s="89"/>
      <c r="AH1236" s="89"/>
      <c r="AI1236" s="2"/>
      <c r="AJ1236" s="2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</row>
    <row r="1237" spans="1:213" s="4" customFormat="1" ht="15">
      <c r="A1237" s="6"/>
      <c r="B1237" s="6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AA1237" s="2"/>
      <c r="AB1237" s="2"/>
      <c r="AC1237" s="94"/>
      <c r="AD1237" s="94"/>
      <c r="AE1237" s="94"/>
      <c r="AF1237" s="94"/>
      <c r="AG1237" s="89"/>
      <c r="AH1237" s="89"/>
      <c r="AI1237" s="2"/>
      <c r="AJ1237" s="2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</row>
    <row r="1238" spans="1:213" s="4" customFormat="1" ht="15">
      <c r="A1238" s="6"/>
      <c r="B1238" s="6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AA1238" s="2"/>
      <c r="AB1238" s="2"/>
      <c r="AC1238" s="94"/>
      <c r="AD1238" s="94"/>
      <c r="AE1238" s="94"/>
      <c r="AF1238" s="94"/>
      <c r="AG1238" s="89"/>
      <c r="AH1238" s="89"/>
      <c r="AI1238" s="2"/>
      <c r="AJ1238" s="2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</row>
    <row r="1239" spans="1:213" s="4" customFormat="1" ht="15">
      <c r="A1239" s="6"/>
      <c r="B1239" s="6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AA1239" s="2"/>
      <c r="AB1239" s="2"/>
      <c r="AC1239" s="94"/>
      <c r="AD1239" s="94"/>
      <c r="AE1239" s="94"/>
      <c r="AF1239" s="94"/>
      <c r="AG1239" s="89"/>
      <c r="AH1239" s="89"/>
      <c r="AI1239" s="2"/>
      <c r="AJ1239" s="2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</row>
    <row r="1240" spans="1:213" s="4" customFormat="1" ht="15">
      <c r="A1240" s="6"/>
      <c r="B1240" s="6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AA1240" s="2"/>
      <c r="AB1240" s="2"/>
      <c r="AC1240" s="94"/>
      <c r="AD1240" s="94"/>
      <c r="AE1240" s="94"/>
      <c r="AF1240" s="94"/>
      <c r="AG1240" s="89"/>
      <c r="AH1240" s="89"/>
      <c r="AI1240" s="2"/>
      <c r="AJ1240" s="2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</row>
    <row r="1241" spans="1:213" s="4" customFormat="1" ht="15">
      <c r="A1241" s="6"/>
      <c r="B1241" s="6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AA1241" s="2"/>
      <c r="AB1241" s="2"/>
      <c r="AC1241" s="94"/>
      <c r="AD1241" s="94"/>
      <c r="AE1241" s="94"/>
      <c r="AF1241" s="94"/>
      <c r="AG1241" s="89"/>
      <c r="AH1241" s="89"/>
      <c r="AI1241" s="2"/>
      <c r="AJ1241" s="2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</row>
    <row r="1242" spans="1:213" s="4" customFormat="1" ht="15">
      <c r="A1242" s="6"/>
      <c r="B1242" s="6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AA1242" s="2"/>
      <c r="AB1242" s="2"/>
      <c r="AC1242" s="94"/>
      <c r="AD1242" s="94"/>
      <c r="AE1242" s="94"/>
      <c r="AF1242" s="94"/>
      <c r="AG1242" s="89"/>
      <c r="AH1242" s="89"/>
      <c r="AI1242" s="2"/>
      <c r="AJ1242" s="2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</row>
    <row r="1243" spans="1:213" s="4" customFormat="1" ht="15">
      <c r="A1243" s="6"/>
      <c r="B1243" s="6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AA1243" s="2"/>
      <c r="AB1243" s="2"/>
      <c r="AC1243" s="94"/>
      <c r="AD1243" s="94"/>
      <c r="AE1243" s="94"/>
      <c r="AF1243" s="94"/>
      <c r="AG1243" s="89"/>
      <c r="AH1243" s="89"/>
      <c r="AI1243" s="2"/>
      <c r="AJ1243" s="2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</row>
    <row r="1244" spans="1:213" s="4" customFormat="1" ht="15">
      <c r="A1244" s="6"/>
      <c r="B1244" s="6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AA1244" s="2"/>
      <c r="AB1244" s="2"/>
      <c r="AC1244" s="94"/>
      <c r="AD1244" s="94"/>
      <c r="AE1244" s="94"/>
      <c r="AF1244" s="94"/>
      <c r="AG1244" s="89"/>
      <c r="AH1244" s="89"/>
      <c r="AI1244" s="2"/>
      <c r="AJ1244" s="2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</row>
    <row r="1245" spans="1:213" s="4" customFormat="1" ht="15">
      <c r="A1245" s="6"/>
      <c r="B1245" s="6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AA1245" s="2"/>
      <c r="AB1245" s="2"/>
      <c r="AC1245" s="94"/>
      <c r="AD1245" s="94"/>
      <c r="AE1245" s="94"/>
      <c r="AF1245" s="94"/>
      <c r="AG1245" s="89"/>
      <c r="AH1245" s="89"/>
      <c r="AI1245" s="2"/>
      <c r="AJ1245" s="2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</row>
    <row r="1246" spans="1:213" s="4" customFormat="1" ht="15">
      <c r="A1246" s="6"/>
      <c r="B1246" s="6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AA1246" s="2"/>
      <c r="AB1246" s="2"/>
      <c r="AC1246" s="94"/>
      <c r="AD1246" s="94"/>
      <c r="AE1246" s="94"/>
      <c r="AF1246" s="94"/>
      <c r="AG1246" s="89"/>
      <c r="AH1246" s="89"/>
      <c r="AI1246" s="2"/>
      <c r="AJ1246" s="2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</row>
    <row r="1247" spans="1:213" s="4" customFormat="1" ht="15">
      <c r="A1247" s="6"/>
      <c r="B1247" s="6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AA1247" s="2"/>
      <c r="AB1247" s="2"/>
      <c r="AC1247" s="94"/>
      <c r="AD1247" s="94"/>
      <c r="AE1247" s="94"/>
      <c r="AF1247" s="94"/>
      <c r="AG1247" s="89"/>
      <c r="AH1247" s="89"/>
      <c r="AI1247" s="2"/>
      <c r="AJ1247" s="2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</row>
    <row r="1248" spans="3:19" ht="15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3:19" ht="15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3:19" ht="15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3:19" ht="15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3:19" ht="15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3:19" ht="15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3:19" ht="15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3:19" ht="15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3:19" ht="15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3:19" ht="15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3:19" ht="15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3:19" ht="15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1:213" s="4" customFormat="1" ht="15">
      <c r="A1260" s="6"/>
      <c r="B1260" s="6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AA1260" s="2"/>
      <c r="AB1260" s="2"/>
      <c r="AC1260" s="94"/>
      <c r="AD1260" s="94"/>
      <c r="AE1260" s="94"/>
      <c r="AF1260" s="94"/>
      <c r="AG1260" s="89"/>
      <c r="AH1260" s="89"/>
      <c r="AI1260" s="2"/>
      <c r="AJ1260" s="2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  <c r="GY1260" s="1"/>
      <c r="GZ1260" s="1"/>
      <c r="HA1260" s="1"/>
      <c r="HB1260" s="1"/>
      <c r="HC1260" s="1"/>
      <c r="HD1260" s="1"/>
      <c r="HE1260" s="1"/>
    </row>
    <row r="1261" spans="1:213" s="4" customFormat="1" ht="15">
      <c r="A1261" s="6"/>
      <c r="B1261" s="6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AA1261" s="2"/>
      <c r="AB1261" s="2"/>
      <c r="AC1261" s="94"/>
      <c r="AD1261" s="94"/>
      <c r="AE1261" s="94"/>
      <c r="AF1261" s="94"/>
      <c r="AG1261" s="89"/>
      <c r="AH1261" s="89"/>
      <c r="AI1261" s="2"/>
      <c r="AJ1261" s="2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  <c r="GX1261" s="1"/>
      <c r="GY1261" s="1"/>
      <c r="GZ1261" s="1"/>
      <c r="HA1261" s="1"/>
      <c r="HB1261" s="1"/>
      <c r="HC1261" s="1"/>
      <c r="HD1261" s="1"/>
      <c r="HE1261" s="1"/>
    </row>
    <row r="1262" spans="1:213" s="4" customFormat="1" ht="15">
      <c r="A1262" s="6"/>
      <c r="B1262" s="6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AA1262" s="2"/>
      <c r="AB1262" s="2"/>
      <c r="AC1262" s="94"/>
      <c r="AD1262" s="94"/>
      <c r="AE1262" s="94"/>
      <c r="AF1262" s="94"/>
      <c r="AG1262" s="89"/>
      <c r="AH1262" s="89"/>
      <c r="AI1262" s="2"/>
      <c r="AJ1262" s="2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  <c r="GX1262" s="1"/>
      <c r="GY1262" s="1"/>
      <c r="GZ1262" s="1"/>
      <c r="HA1262" s="1"/>
      <c r="HB1262" s="1"/>
      <c r="HC1262" s="1"/>
      <c r="HD1262" s="1"/>
      <c r="HE1262" s="1"/>
    </row>
    <row r="1263" spans="1:213" s="4" customFormat="1" ht="15">
      <c r="A1263" s="6"/>
      <c r="B1263" s="6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AA1263" s="2"/>
      <c r="AB1263" s="2"/>
      <c r="AC1263" s="94"/>
      <c r="AD1263" s="94"/>
      <c r="AE1263" s="94"/>
      <c r="AF1263" s="94"/>
      <c r="AG1263" s="89"/>
      <c r="AH1263" s="89"/>
      <c r="AI1263" s="2"/>
      <c r="AJ1263" s="2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  <c r="GX1263" s="1"/>
      <c r="GY1263" s="1"/>
      <c r="GZ1263" s="1"/>
      <c r="HA1263" s="1"/>
      <c r="HB1263" s="1"/>
      <c r="HC1263" s="1"/>
      <c r="HD1263" s="1"/>
      <c r="HE1263" s="1"/>
    </row>
    <row r="1264" spans="1:213" s="4" customFormat="1" ht="15">
      <c r="A1264" s="6"/>
      <c r="B1264" s="6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AA1264" s="2"/>
      <c r="AB1264" s="2"/>
      <c r="AC1264" s="94"/>
      <c r="AD1264" s="94"/>
      <c r="AE1264" s="94"/>
      <c r="AF1264" s="94"/>
      <c r="AG1264" s="89"/>
      <c r="AH1264" s="89"/>
      <c r="AI1264" s="2"/>
      <c r="AJ1264" s="2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  <c r="GX1264" s="1"/>
      <c r="GY1264" s="1"/>
      <c r="GZ1264" s="1"/>
      <c r="HA1264" s="1"/>
      <c r="HB1264" s="1"/>
      <c r="HC1264" s="1"/>
      <c r="HD1264" s="1"/>
      <c r="HE1264" s="1"/>
    </row>
    <row r="1265" spans="1:213" s="4" customFormat="1" ht="15">
      <c r="A1265" s="6"/>
      <c r="B1265" s="6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AA1265" s="2"/>
      <c r="AB1265" s="2"/>
      <c r="AC1265" s="94"/>
      <c r="AD1265" s="94"/>
      <c r="AE1265" s="94"/>
      <c r="AF1265" s="94"/>
      <c r="AG1265" s="89"/>
      <c r="AH1265" s="89"/>
      <c r="AI1265" s="2"/>
      <c r="AJ1265" s="2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  <c r="GX1265" s="1"/>
      <c r="GY1265" s="1"/>
      <c r="GZ1265" s="1"/>
      <c r="HA1265" s="1"/>
      <c r="HB1265" s="1"/>
      <c r="HC1265" s="1"/>
      <c r="HD1265" s="1"/>
      <c r="HE1265" s="1"/>
    </row>
    <row r="1266" spans="1:213" s="4" customFormat="1" ht="15">
      <c r="A1266" s="6"/>
      <c r="B1266" s="6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AA1266" s="2"/>
      <c r="AB1266" s="2"/>
      <c r="AC1266" s="94"/>
      <c r="AD1266" s="94"/>
      <c r="AE1266" s="94"/>
      <c r="AF1266" s="94"/>
      <c r="AG1266" s="89"/>
      <c r="AH1266" s="89"/>
      <c r="AI1266" s="2"/>
      <c r="AJ1266" s="2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  <c r="GX1266" s="1"/>
      <c r="GY1266" s="1"/>
      <c r="GZ1266" s="1"/>
      <c r="HA1266" s="1"/>
      <c r="HB1266" s="1"/>
      <c r="HC1266" s="1"/>
      <c r="HD1266" s="1"/>
      <c r="HE1266" s="1"/>
    </row>
    <row r="1267" spans="1:213" s="4" customFormat="1" ht="15">
      <c r="A1267" s="6"/>
      <c r="B1267" s="6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AA1267" s="2"/>
      <c r="AB1267" s="2"/>
      <c r="AC1267" s="94"/>
      <c r="AD1267" s="94"/>
      <c r="AE1267" s="94"/>
      <c r="AF1267" s="94"/>
      <c r="AG1267" s="89"/>
      <c r="AH1267" s="89"/>
      <c r="AI1267" s="2"/>
      <c r="AJ1267" s="2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  <c r="GX1267" s="1"/>
      <c r="GY1267" s="1"/>
      <c r="GZ1267" s="1"/>
      <c r="HA1267" s="1"/>
      <c r="HB1267" s="1"/>
      <c r="HC1267" s="1"/>
      <c r="HD1267" s="1"/>
      <c r="HE1267" s="1"/>
    </row>
    <row r="1268" spans="1:213" s="4" customFormat="1" ht="15">
      <c r="A1268" s="6"/>
      <c r="B1268" s="6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AA1268" s="2"/>
      <c r="AB1268" s="2"/>
      <c r="AC1268" s="94"/>
      <c r="AD1268" s="94"/>
      <c r="AE1268" s="94"/>
      <c r="AF1268" s="94"/>
      <c r="AG1268" s="89"/>
      <c r="AH1268" s="89"/>
      <c r="AI1268" s="2"/>
      <c r="AJ1268" s="2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  <c r="GX1268" s="1"/>
      <c r="GY1268" s="1"/>
      <c r="GZ1268" s="1"/>
      <c r="HA1268" s="1"/>
      <c r="HB1268" s="1"/>
      <c r="HC1268" s="1"/>
      <c r="HD1268" s="1"/>
      <c r="HE1268" s="1"/>
    </row>
    <row r="1269" spans="1:213" s="4" customFormat="1" ht="15">
      <c r="A1269" s="6"/>
      <c r="B1269" s="6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AA1269" s="2"/>
      <c r="AB1269" s="2"/>
      <c r="AC1269" s="94"/>
      <c r="AD1269" s="94"/>
      <c r="AE1269" s="94"/>
      <c r="AF1269" s="94"/>
      <c r="AG1269" s="89"/>
      <c r="AH1269" s="89"/>
      <c r="AI1269" s="2"/>
      <c r="AJ1269" s="2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  <c r="GX1269" s="1"/>
      <c r="GY1269" s="1"/>
      <c r="GZ1269" s="1"/>
      <c r="HA1269" s="1"/>
      <c r="HB1269" s="1"/>
      <c r="HC1269" s="1"/>
      <c r="HD1269" s="1"/>
      <c r="HE1269" s="1"/>
    </row>
    <row r="1270" spans="1:213" s="4" customFormat="1" ht="15">
      <c r="A1270" s="6"/>
      <c r="B1270" s="6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AA1270" s="2"/>
      <c r="AB1270" s="2"/>
      <c r="AC1270" s="94"/>
      <c r="AD1270" s="94"/>
      <c r="AE1270" s="94"/>
      <c r="AF1270" s="94"/>
      <c r="AG1270" s="89"/>
      <c r="AH1270" s="89"/>
      <c r="AI1270" s="2"/>
      <c r="AJ1270" s="2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  <c r="GX1270" s="1"/>
      <c r="GY1270" s="1"/>
      <c r="GZ1270" s="1"/>
      <c r="HA1270" s="1"/>
      <c r="HB1270" s="1"/>
      <c r="HC1270" s="1"/>
      <c r="HD1270" s="1"/>
      <c r="HE1270" s="1"/>
    </row>
    <row r="1271" spans="1:213" s="4" customFormat="1" ht="15">
      <c r="A1271" s="6"/>
      <c r="B1271" s="6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AA1271" s="2"/>
      <c r="AB1271" s="2"/>
      <c r="AC1271" s="94"/>
      <c r="AD1271" s="94"/>
      <c r="AE1271" s="94"/>
      <c r="AF1271" s="94"/>
      <c r="AG1271" s="89"/>
      <c r="AH1271" s="89"/>
      <c r="AI1271" s="2"/>
      <c r="AJ1271" s="2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  <c r="GX1271" s="1"/>
      <c r="GY1271" s="1"/>
      <c r="GZ1271" s="1"/>
      <c r="HA1271" s="1"/>
      <c r="HB1271" s="1"/>
      <c r="HC1271" s="1"/>
      <c r="HD1271" s="1"/>
      <c r="HE1271" s="1"/>
    </row>
    <row r="1272" spans="1:213" s="4" customFormat="1" ht="15">
      <c r="A1272" s="6"/>
      <c r="B1272" s="6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AA1272" s="2"/>
      <c r="AB1272" s="2"/>
      <c r="AC1272" s="94"/>
      <c r="AD1272" s="94"/>
      <c r="AE1272" s="94"/>
      <c r="AF1272" s="94"/>
      <c r="AG1272" s="89"/>
      <c r="AH1272" s="89"/>
      <c r="AI1272" s="2"/>
      <c r="AJ1272" s="2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  <c r="GX1272" s="1"/>
      <c r="GY1272" s="1"/>
      <c r="GZ1272" s="1"/>
      <c r="HA1272" s="1"/>
      <c r="HB1272" s="1"/>
      <c r="HC1272" s="1"/>
      <c r="HD1272" s="1"/>
      <c r="HE1272" s="1"/>
    </row>
    <row r="1273" spans="1:213" s="4" customFormat="1" ht="15">
      <c r="A1273" s="6"/>
      <c r="B1273" s="6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AA1273" s="2"/>
      <c r="AB1273" s="2"/>
      <c r="AC1273" s="94"/>
      <c r="AD1273" s="94"/>
      <c r="AE1273" s="94"/>
      <c r="AF1273" s="94"/>
      <c r="AG1273" s="89"/>
      <c r="AH1273" s="89"/>
      <c r="AI1273" s="2"/>
      <c r="AJ1273" s="2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  <c r="GY1273" s="1"/>
      <c r="GZ1273" s="1"/>
      <c r="HA1273" s="1"/>
      <c r="HB1273" s="1"/>
      <c r="HC1273" s="1"/>
      <c r="HD1273" s="1"/>
      <c r="HE1273" s="1"/>
    </row>
    <row r="1274" spans="1:213" s="4" customFormat="1" ht="15">
      <c r="A1274" s="6"/>
      <c r="B1274" s="6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AA1274" s="2"/>
      <c r="AB1274" s="2"/>
      <c r="AC1274" s="94"/>
      <c r="AD1274" s="94"/>
      <c r="AE1274" s="94"/>
      <c r="AF1274" s="94"/>
      <c r="AG1274" s="89"/>
      <c r="AH1274" s="89"/>
      <c r="AI1274" s="2"/>
      <c r="AJ1274" s="2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</row>
    <row r="1275" spans="1:213" s="4" customFormat="1" ht="15">
      <c r="A1275" s="6"/>
      <c r="B1275" s="6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AA1275" s="2"/>
      <c r="AB1275" s="2"/>
      <c r="AC1275" s="94"/>
      <c r="AD1275" s="94"/>
      <c r="AE1275" s="94"/>
      <c r="AF1275" s="94"/>
      <c r="AG1275" s="89"/>
      <c r="AH1275" s="89"/>
      <c r="AI1275" s="2"/>
      <c r="AJ1275" s="2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</row>
    <row r="1276" spans="1:213" s="4" customFormat="1" ht="15">
      <c r="A1276" s="6"/>
      <c r="B1276" s="6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AA1276" s="2"/>
      <c r="AB1276" s="2"/>
      <c r="AC1276" s="94"/>
      <c r="AD1276" s="94"/>
      <c r="AE1276" s="94"/>
      <c r="AF1276" s="94"/>
      <c r="AG1276" s="89"/>
      <c r="AH1276" s="89"/>
      <c r="AI1276" s="2"/>
      <c r="AJ1276" s="2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  <c r="GX1276" s="1"/>
      <c r="GY1276" s="1"/>
      <c r="GZ1276" s="1"/>
      <c r="HA1276" s="1"/>
      <c r="HB1276" s="1"/>
      <c r="HC1276" s="1"/>
      <c r="HD1276" s="1"/>
      <c r="HE1276" s="1"/>
    </row>
    <row r="1277" spans="1:213" s="4" customFormat="1" ht="15">
      <c r="A1277" s="6"/>
      <c r="B1277" s="6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AA1277" s="2"/>
      <c r="AB1277" s="2"/>
      <c r="AC1277" s="94"/>
      <c r="AD1277" s="94"/>
      <c r="AE1277" s="94"/>
      <c r="AF1277" s="94"/>
      <c r="AG1277" s="89"/>
      <c r="AH1277" s="89"/>
      <c r="AI1277" s="2"/>
      <c r="AJ1277" s="2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  <c r="GY1277" s="1"/>
      <c r="GZ1277" s="1"/>
      <c r="HA1277" s="1"/>
      <c r="HB1277" s="1"/>
      <c r="HC1277" s="1"/>
      <c r="HD1277" s="1"/>
      <c r="HE1277" s="1"/>
    </row>
    <row r="1278" spans="1:213" s="4" customFormat="1" ht="15">
      <c r="A1278" s="6"/>
      <c r="B1278" s="6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AA1278" s="2"/>
      <c r="AB1278" s="2"/>
      <c r="AC1278" s="94"/>
      <c r="AD1278" s="94"/>
      <c r="AE1278" s="94"/>
      <c r="AF1278" s="94"/>
      <c r="AG1278" s="89"/>
      <c r="AH1278" s="89"/>
      <c r="AI1278" s="2"/>
      <c r="AJ1278" s="2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</row>
    <row r="1279" spans="1:213" s="4" customFormat="1" ht="15">
      <c r="A1279" s="6"/>
      <c r="B1279" s="6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AA1279" s="2"/>
      <c r="AB1279" s="2"/>
      <c r="AC1279" s="94"/>
      <c r="AD1279" s="94"/>
      <c r="AE1279" s="94"/>
      <c r="AF1279" s="94"/>
      <c r="AG1279" s="89"/>
      <c r="AH1279" s="89"/>
      <c r="AI1279" s="2"/>
      <c r="AJ1279" s="2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</row>
    <row r="1280" spans="1:213" s="4" customFormat="1" ht="15">
      <c r="A1280" s="6"/>
      <c r="B1280" s="6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AA1280" s="2"/>
      <c r="AB1280" s="2"/>
      <c r="AC1280" s="94"/>
      <c r="AD1280" s="94"/>
      <c r="AE1280" s="94"/>
      <c r="AF1280" s="94"/>
      <c r="AG1280" s="89"/>
      <c r="AH1280" s="89"/>
      <c r="AI1280" s="2"/>
      <c r="AJ1280" s="2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  <c r="GU1280" s="1"/>
      <c r="GV1280" s="1"/>
      <c r="GW1280" s="1"/>
      <c r="GX1280" s="1"/>
      <c r="GY1280" s="1"/>
      <c r="GZ1280" s="1"/>
      <c r="HA1280" s="1"/>
      <c r="HB1280" s="1"/>
      <c r="HC1280" s="1"/>
      <c r="HD1280" s="1"/>
      <c r="HE1280" s="1"/>
    </row>
    <row r="1281" spans="1:213" s="4" customFormat="1" ht="15">
      <c r="A1281" s="6"/>
      <c r="B1281" s="6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AA1281" s="2"/>
      <c r="AB1281" s="2"/>
      <c r="AC1281" s="94"/>
      <c r="AD1281" s="94"/>
      <c r="AE1281" s="94"/>
      <c r="AF1281" s="94"/>
      <c r="AG1281" s="89"/>
      <c r="AH1281" s="89"/>
      <c r="AI1281" s="2"/>
      <c r="AJ1281" s="2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  <c r="GX1281" s="1"/>
      <c r="GY1281" s="1"/>
      <c r="GZ1281" s="1"/>
      <c r="HA1281" s="1"/>
      <c r="HB1281" s="1"/>
      <c r="HC1281" s="1"/>
      <c r="HD1281" s="1"/>
      <c r="HE1281" s="1"/>
    </row>
    <row r="1282" spans="1:213" s="4" customFormat="1" ht="15">
      <c r="A1282" s="6"/>
      <c r="B1282" s="6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AA1282" s="2"/>
      <c r="AB1282" s="2"/>
      <c r="AC1282" s="94"/>
      <c r="AD1282" s="94"/>
      <c r="AE1282" s="94"/>
      <c r="AF1282" s="94"/>
      <c r="AG1282" s="89"/>
      <c r="AH1282" s="89"/>
      <c r="AI1282" s="2"/>
      <c r="AJ1282" s="2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  <c r="GY1282" s="1"/>
      <c r="GZ1282" s="1"/>
      <c r="HA1282" s="1"/>
      <c r="HB1282" s="1"/>
      <c r="HC1282" s="1"/>
      <c r="HD1282" s="1"/>
      <c r="HE1282" s="1"/>
    </row>
    <row r="1283" spans="1:213" s="4" customFormat="1" ht="15">
      <c r="A1283" s="6"/>
      <c r="B1283" s="6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AA1283" s="2"/>
      <c r="AB1283" s="2"/>
      <c r="AC1283" s="94"/>
      <c r="AD1283" s="94"/>
      <c r="AE1283" s="94"/>
      <c r="AF1283" s="94"/>
      <c r="AG1283" s="89"/>
      <c r="AH1283" s="89"/>
      <c r="AI1283" s="2"/>
      <c r="AJ1283" s="2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  <c r="GY1283" s="1"/>
      <c r="GZ1283" s="1"/>
      <c r="HA1283" s="1"/>
      <c r="HB1283" s="1"/>
      <c r="HC1283" s="1"/>
      <c r="HD1283" s="1"/>
      <c r="HE1283" s="1"/>
    </row>
    <row r="1284" spans="1:213" s="4" customFormat="1" ht="15">
      <c r="A1284" s="6"/>
      <c r="B1284" s="6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AA1284" s="2"/>
      <c r="AB1284" s="2"/>
      <c r="AC1284" s="94"/>
      <c r="AD1284" s="94"/>
      <c r="AE1284" s="94"/>
      <c r="AF1284" s="94"/>
      <c r="AG1284" s="89"/>
      <c r="AH1284" s="89"/>
      <c r="AI1284" s="2"/>
      <c r="AJ1284" s="2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  <c r="GU1284" s="1"/>
      <c r="GV1284" s="1"/>
      <c r="GW1284" s="1"/>
      <c r="GX1284" s="1"/>
      <c r="GY1284" s="1"/>
      <c r="GZ1284" s="1"/>
      <c r="HA1284" s="1"/>
      <c r="HB1284" s="1"/>
      <c r="HC1284" s="1"/>
      <c r="HD1284" s="1"/>
      <c r="HE1284" s="1"/>
    </row>
    <row r="1285" spans="1:213" s="4" customFormat="1" ht="15">
      <c r="A1285" s="6"/>
      <c r="B1285" s="6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AA1285" s="2"/>
      <c r="AB1285" s="2"/>
      <c r="AC1285" s="94"/>
      <c r="AD1285" s="94"/>
      <c r="AE1285" s="94"/>
      <c r="AF1285" s="94"/>
      <c r="AG1285" s="89"/>
      <c r="AH1285" s="89"/>
      <c r="AI1285" s="2"/>
      <c r="AJ1285" s="2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  <c r="GX1285" s="1"/>
      <c r="GY1285" s="1"/>
      <c r="GZ1285" s="1"/>
      <c r="HA1285" s="1"/>
      <c r="HB1285" s="1"/>
      <c r="HC1285" s="1"/>
      <c r="HD1285" s="1"/>
      <c r="HE1285" s="1"/>
    </row>
    <row r="1286" spans="1:213" s="4" customFormat="1" ht="15">
      <c r="A1286" s="6"/>
      <c r="B1286" s="6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AA1286" s="2"/>
      <c r="AB1286" s="2"/>
      <c r="AC1286" s="94"/>
      <c r="AD1286" s="94"/>
      <c r="AE1286" s="94"/>
      <c r="AF1286" s="94"/>
      <c r="AG1286" s="89"/>
      <c r="AH1286" s="89"/>
      <c r="AI1286" s="2"/>
      <c r="AJ1286" s="2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  <c r="GX1286" s="1"/>
      <c r="GY1286" s="1"/>
      <c r="GZ1286" s="1"/>
      <c r="HA1286" s="1"/>
      <c r="HB1286" s="1"/>
      <c r="HC1286" s="1"/>
      <c r="HD1286" s="1"/>
      <c r="HE1286" s="1"/>
    </row>
    <row r="1287" spans="1:213" s="4" customFormat="1" ht="15">
      <c r="A1287" s="6"/>
      <c r="B1287" s="6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AA1287" s="2"/>
      <c r="AB1287" s="2"/>
      <c r="AC1287" s="94"/>
      <c r="AD1287" s="94"/>
      <c r="AE1287" s="94"/>
      <c r="AF1287" s="94"/>
      <c r="AG1287" s="89"/>
      <c r="AH1287" s="89"/>
      <c r="AI1287" s="2"/>
      <c r="AJ1287" s="2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  <c r="GX1287" s="1"/>
      <c r="GY1287" s="1"/>
      <c r="GZ1287" s="1"/>
      <c r="HA1287" s="1"/>
      <c r="HB1287" s="1"/>
      <c r="HC1287" s="1"/>
      <c r="HD1287" s="1"/>
      <c r="HE1287" s="1"/>
    </row>
    <row r="1288" spans="1:213" s="4" customFormat="1" ht="15">
      <c r="A1288" s="6"/>
      <c r="B1288" s="6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AA1288" s="2"/>
      <c r="AB1288" s="2"/>
      <c r="AC1288" s="94"/>
      <c r="AD1288" s="94"/>
      <c r="AE1288" s="94"/>
      <c r="AF1288" s="94"/>
      <c r="AG1288" s="89"/>
      <c r="AH1288" s="89"/>
      <c r="AI1288" s="2"/>
      <c r="AJ1288" s="2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  <c r="GX1288" s="1"/>
      <c r="GY1288" s="1"/>
      <c r="GZ1288" s="1"/>
      <c r="HA1288" s="1"/>
      <c r="HB1288" s="1"/>
      <c r="HC1288" s="1"/>
      <c r="HD1288" s="1"/>
      <c r="HE1288" s="1"/>
    </row>
    <row r="1289" spans="1:213" s="4" customFormat="1" ht="15">
      <c r="A1289" s="6"/>
      <c r="B1289" s="6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AA1289" s="2"/>
      <c r="AB1289" s="2"/>
      <c r="AC1289" s="94"/>
      <c r="AD1289" s="94"/>
      <c r="AE1289" s="94"/>
      <c r="AF1289" s="94"/>
      <c r="AG1289" s="89"/>
      <c r="AH1289" s="89"/>
      <c r="AI1289" s="2"/>
      <c r="AJ1289" s="2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  <c r="GX1289" s="1"/>
      <c r="GY1289" s="1"/>
      <c r="GZ1289" s="1"/>
      <c r="HA1289" s="1"/>
      <c r="HB1289" s="1"/>
      <c r="HC1289" s="1"/>
      <c r="HD1289" s="1"/>
      <c r="HE1289" s="1"/>
    </row>
    <row r="1290" spans="1:213" s="4" customFormat="1" ht="15">
      <c r="A1290" s="6"/>
      <c r="B1290" s="6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AA1290" s="2"/>
      <c r="AB1290" s="2"/>
      <c r="AC1290" s="94"/>
      <c r="AD1290" s="94"/>
      <c r="AE1290" s="94"/>
      <c r="AF1290" s="94"/>
      <c r="AG1290" s="89"/>
      <c r="AH1290" s="89"/>
      <c r="AI1290" s="2"/>
      <c r="AJ1290" s="2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  <c r="GX1290" s="1"/>
      <c r="GY1290" s="1"/>
      <c r="GZ1290" s="1"/>
      <c r="HA1290" s="1"/>
      <c r="HB1290" s="1"/>
      <c r="HC1290" s="1"/>
      <c r="HD1290" s="1"/>
      <c r="HE1290" s="1"/>
    </row>
    <row r="1291" spans="1:213" s="4" customFormat="1" ht="15">
      <c r="A1291" s="6"/>
      <c r="B1291" s="6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AA1291" s="2"/>
      <c r="AB1291" s="2"/>
      <c r="AC1291" s="94"/>
      <c r="AD1291" s="94"/>
      <c r="AE1291" s="94"/>
      <c r="AF1291" s="94"/>
      <c r="AG1291" s="89"/>
      <c r="AH1291" s="89"/>
      <c r="AI1291" s="2"/>
      <c r="AJ1291" s="2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  <c r="GX1291" s="1"/>
      <c r="GY1291" s="1"/>
      <c r="GZ1291" s="1"/>
      <c r="HA1291" s="1"/>
      <c r="HB1291" s="1"/>
      <c r="HC1291" s="1"/>
      <c r="HD1291" s="1"/>
      <c r="HE1291" s="1"/>
    </row>
    <row r="1292" spans="1:213" s="4" customFormat="1" ht="15">
      <c r="A1292" s="6"/>
      <c r="B1292" s="6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AA1292" s="2"/>
      <c r="AB1292" s="2"/>
      <c r="AC1292" s="94"/>
      <c r="AD1292" s="94"/>
      <c r="AE1292" s="94"/>
      <c r="AF1292" s="94"/>
      <c r="AG1292" s="89"/>
      <c r="AH1292" s="89"/>
      <c r="AI1292" s="2"/>
      <c r="AJ1292" s="2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  <c r="GX1292" s="1"/>
      <c r="GY1292" s="1"/>
      <c r="GZ1292" s="1"/>
      <c r="HA1292" s="1"/>
      <c r="HB1292" s="1"/>
      <c r="HC1292" s="1"/>
      <c r="HD1292" s="1"/>
      <c r="HE1292" s="1"/>
    </row>
    <row r="1293" spans="1:213" s="4" customFormat="1" ht="15">
      <c r="A1293" s="6"/>
      <c r="B1293" s="6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AA1293" s="2"/>
      <c r="AB1293" s="2"/>
      <c r="AC1293" s="94"/>
      <c r="AD1293" s="94"/>
      <c r="AE1293" s="94"/>
      <c r="AF1293" s="94"/>
      <c r="AG1293" s="89"/>
      <c r="AH1293" s="89"/>
      <c r="AI1293" s="2"/>
      <c r="AJ1293" s="2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  <c r="GT1293" s="1"/>
      <c r="GU1293" s="1"/>
      <c r="GV1293" s="1"/>
      <c r="GW1293" s="1"/>
      <c r="GX1293" s="1"/>
      <c r="GY1293" s="1"/>
      <c r="GZ1293" s="1"/>
      <c r="HA1293" s="1"/>
      <c r="HB1293" s="1"/>
      <c r="HC1293" s="1"/>
      <c r="HD1293" s="1"/>
      <c r="HE1293" s="1"/>
    </row>
    <row r="1294" spans="1:213" s="4" customFormat="1" ht="15">
      <c r="A1294" s="6"/>
      <c r="B1294" s="6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AA1294" s="2"/>
      <c r="AB1294" s="2"/>
      <c r="AC1294" s="94"/>
      <c r="AD1294" s="94"/>
      <c r="AE1294" s="94"/>
      <c r="AF1294" s="94"/>
      <c r="AG1294" s="89"/>
      <c r="AH1294" s="89"/>
      <c r="AI1294" s="2"/>
      <c r="AJ1294" s="2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  <c r="GX1294" s="1"/>
      <c r="GY1294" s="1"/>
      <c r="GZ1294" s="1"/>
      <c r="HA1294" s="1"/>
      <c r="HB1294" s="1"/>
      <c r="HC1294" s="1"/>
      <c r="HD1294" s="1"/>
      <c r="HE1294" s="1"/>
    </row>
    <row r="1295" spans="1:213" s="4" customFormat="1" ht="15">
      <c r="A1295" s="6"/>
      <c r="B1295" s="6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AA1295" s="2"/>
      <c r="AB1295" s="2"/>
      <c r="AC1295" s="94"/>
      <c r="AD1295" s="94"/>
      <c r="AE1295" s="94"/>
      <c r="AF1295" s="94"/>
      <c r="AG1295" s="89"/>
      <c r="AH1295" s="89"/>
      <c r="AI1295" s="2"/>
      <c r="AJ1295" s="2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  <c r="GT1295" s="1"/>
      <c r="GU1295" s="1"/>
      <c r="GV1295" s="1"/>
      <c r="GW1295" s="1"/>
      <c r="GX1295" s="1"/>
      <c r="GY1295" s="1"/>
      <c r="GZ1295" s="1"/>
      <c r="HA1295" s="1"/>
      <c r="HB1295" s="1"/>
      <c r="HC1295" s="1"/>
      <c r="HD1295" s="1"/>
      <c r="HE1295" s="1"/>
    </row>
    <row r="1296" spans="1:213" s="4" customFormat="1" ht="15">
      <c r="A1296" s="6"/>
      <c r="B1296" s="6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AA1296" s="2"/>
      <c r="AB1296" s="2"/>
      <c r="AC1296" s="94"/>
      <c r="AD1296" s="94"/>
      <c r="AE1296" s="94"/>
      <c r="AF1296" s="94"/>
      <c r="AG1296" s="89"/>
      <c r="AH1296" s="89"/>
      <c r="AI1296" s="2"/>
      <c r="AJ1296" s="2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  <c r="GX1296" s="1"/>
      <c r="GY1296" s="1"/>
      <c r="GZ1296" s="1"/>
      <c r="HA1296" s="1"/>
      <c r="HB1296" s="1"/>
      <c r="HC1296" s="1"/>
      <c r="HD1296" s="1"/>
      <c r="HE1296" s="1"/>
    </row>
  </sheetData>
  <sheetProtection/>
  <mergeCells count="41">
    <mergeCell ref="AG2:AJ2"/>
    <mergeCell ref="AF3:AJ3"/>
    <mergeCell ref="A25:A26"/>
    <mergeCell ref="C25:E27"/>
    <mergeCell ref="F25:G27"/>
    <mergeCell ref="J25:P25"/>
    <mergeCell ref="Q25:R27"/>
    <mergeCell ref="U25:U27"/>
    <mergeCell ref="L26:L27"/>
    <mergeCell ref="T25:T27"/>
    <mergeCell ref="A16:AJ16"/>
    <mergeCell ref="AD15:AJ15"/>
    <mergeCell ref="C24:P24"/>
    <mergeCell ref="H25:I27"/>
    <mergeCell ref="J20:S20"/>
    <mergeCell ref="J26:K27"/>
    <mergeCell ref="M26:P27"/>
    <mergeCell ref="S25:S27"/>
    <mergeCell ref="J18:AU18"/>
    <mergeCell ref="J19:AU19"/>
    <mergeCell ref="J22:AJ22"/>
    <mergeCell ref="J21:S21"/>
    <mergeCell ref="Q12:AA12"/>
    <mergeCell ref="AD12:AJ12"/>
    <mergeCell ref="Q13:AA13"/>
    <mergeCell ref="AD13:AJ13"/>
    <mergeCell ref="AE4:AJ7"/>
    <mergeCell ref="A8:AJ8"/>
    <mergeCell ref="A9:AJ9"/>
    <mergeCell ref="Q11:AA11"/>
    <mergeCell ref="AD11:AJ11"/>
    <mergeCell ref="Q14:AA14"/>
    <mergeCell ref="AD14:AJ14"/>
    <mergeCell ref="AB24:AB27"/>
    <mergeCell ref="V25:X27"/>
    <mergeCell ref="Y25:Z27"/>
    <mergeCell ref="AI24:AJ26"/>
    <mergeCell ref="AC24:AH26"/>
    <mergeCell ref="AA24:AA27"/>
    <mergeCell ref="Q24:Z24"/>
    <mergeCell ref="Q15:AA15"/>
  </mergeCells>
  <printOptions/>
  <pageMargins left="0.25" right="0.25" top="0.24" bottom="0.23" header="0.25" footer="0.19"/>
  <pageSetup firstPageNumber="32" useFirstPageNumber="1" fitToHeight="0" fitToWidth="1" horizontalDpi="600" verticalDpi="600" orientation="landscape" paperSize="9" scale="54" r:id="rId1"/>
  <rowBreaks count="8" manualBreakCount="8">
    <brk id="37" min="2" max="36" man="1"/>
    <brk id="64" min="2" max="36" man="1"/>
    <brk id="78" min="2" max="36" man="1"/>
    <brk id="90" min="2" max="36" man="1"/>
    <brk id="104" min="2" max="36" man="1"/>
    <brk id="116" min="2" max="36" man="1"/>
    <brk id="129" min="2" max="36" man="1"/>
    <brk id="145" min="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2016-01-12T10:04:40Z</cp:lastPrinted>
  <dcterms:created xsi:type="dcterms:W3CDTF">2011-12-09T07:36:49Z</dcterms:created>
  <dcterms:modified xsi:type="dcterms:W3CDTF">2016-01-12T10:04:42Z</dcterms:modified>
  <cp:category/>
  <cp:version/>
  <cp:contentType/>
  <cp:contentStatus/>
</cp:coreProperties>
</file>