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2120" windowHeight="9120"/>
  </bookViews>
  <sheets>
    <sheet name="Приложение 3" sheetId="1" r:id="rId1"/>
    <sheet name="Приложение 4" sheetId="5" r:id="rId2"/>
  </sheets>
  <definedNames>
    <definedName name="_xlnm.Print_Titles" localSheetId="0">'Приложение 3'!$23:$25</definedName>
    <definedName name="_xlnm.Print_Titles" localSheetId="1">'Приложение 4'!$13:$14</definedName>
    <definedName name="_xlnm.Print_Area" localSheetId="0">'Приложение 3'!$B$1:$AB$120</definedName>
    <definedName name="_xlnm.Print_Area" localSheetId="1">'Приложение 4'!$A$1:$AD$78</definedName>
  </definedNames>
  <calcPr calcId="114210" fullCalcOnLoad="1"/>
</workbook>
</file>

<file path=xl/calcChain.xml><?xml version="1.0" encoding="utf-8"?>
<calcChain xmlns="http://schemas.openxmlformats.org/spreadsheetml/2006/main">
  <c r="V70" i="1"/>
  <c r="AA101"/>
  <c r="AA94"/>
  <c r="AA88"/>
  <c r="V51"/>
  <c r="W51"/>
  <c r="X51"/>
  <c r="Y51"/>
  <c r="Z51"/>
  <c r="U51"/>
  <c r="V107"/>
  <c r="U43"/>
  <c r="W33"/>
  <c r="X33"/>
  <c r="Y33"/>
  <c r="Z33"/>
  <c r="V33"/>
  <c r="U33"/>
  <c r="AA39"/>
  <c r="W43"/>
  <c r="X43"/>
  <c r="V43"/>
  <c r="W69"/>
  <c r="U69"/>
  <c r="AA51"/>
  <c r="V69"/>
  <c r="V32"/>
  <c r="AA32"/>
  <c r="V100"/>
  <c r="AA68"/>
  <c r="AA67"/>
  <c r="U32"/>
  <c r="AA85"/>
  <c r="Y69"/>
  <c r="X69"/>
  <c r="Z69"/>
  <c r="Y43"/>
  <c r="Z43"/>
  <c r="AA84"/>
  <c r="AA83"/>
  <c r="AA82"/>
  <c r="AA81"/>
  <c r="AA80"/>
  <c r="AA79"/>
  <c r="AA78"/>
  <c r="AA77"/>
  <c r="AA76"/>
  <c r="AA75"/>
  <c r="AA87"/>
  <c r="AA113"/>
  <c r="AA36"/>
  <c r="X32"/>
  <c r="W32"/>
  <c r="Z32"/>
  <c r="Y32"/>
  <c r="AA69"/>
  <c r="AA43"/>
  <c r="AA33"/>
  <c r="AA72"/>
  <c r="AA73"/>
  <c r="AA74"/>
  <c r="AA70"/>
  <c r="AA71"/>
  <c r="AA65"/>
  <c r="AA66"/>
  <c r="AA37"/>
  <c r="AA34"/>
  <c r="AA35"/>
  <c r="AA42"/>
  <c r="AA45"/>
  <c r="AA47"/>
  <c r="AA49"/>
  <c r="AA52"/>
  <c r="AA53"/>
  <c r="AA54"/>
  <c r="AA55"/>
  <c r="AA57"/>
  <c r="AA58"/>
  <c r="AA59"/>
  <c r="AA60"/>
  <c r="AA61"/>
  <c r="AA63"/>
  <c r="AA64"/>
  <c r="AA93"/>
  <c r="AA95"/>
  <c r="AA97"/>
  <c r="AA99"/>
  <c r="AA102"/>
  <c r="AA104"/>
  <c r="AA109"/>
  <c r="AA110"/>
  <c r="AA111"/>
  <c r="AA112"/>
  <c r="AA114"/>
  <c r="AA115"/>
  <c r="AA116"/>
  <c r="AA117"/>
  <c r="AA119"/>
  <c r="W107"/>
  <c r="X107"/>
  <c r="Y107"/>
  <c r="Z107"/>
  <c r="U107"/>
  <c r="AA107"/>
  <c r="W100"/>
  <c r="X100"/>
  <c r="Y100"/>
  <c r="Z100"/>
  <c r="U100"/>
  <c r="AA100"/>
  <c r="O17" i="5"/>
  <c r="P17"/>
  <c r="Q17"/>
  <c r="R17"/>
  <c r="S17"/>
  <c r="T17"/>
  <c r="U17"/>
  <c r="V17"/>
  <c r="W17"/>
  <c r="X17"/>
  <c r="Y17"/>
  <c r="Z17"/>
  <c r="AA17"/>
  <c r="AB17"/>
  <c r="AC17"/>
  <c r="AD17"/>
  <c r="W27" i="1"/>
  <c r="X27"/>
  <c r="Z27"/>
  <c r="Y27"/>
</calcChain>
</file>

<file path=xl/sharedStrings.xml><?xml version="1.0" encoding="utf-8"?>
<sst xmlns="http://schemas.openxmlformats.org/spreadsheetml/2006/main" count="486" uniqueCount="204">
  <si>
    <t>Единица  измерения</t>
  </si>
  <si>
    <t>значение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</si>
  <si>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</si>
  <si>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</si>
  <si>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</si>
  <si>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</si>
  <si>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</si>
  <si>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</si>
  <si>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</si>
  <si>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</si>
  <si>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</si>
  <si>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</si>
  <si>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</si>
  <si>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</si>
  <si>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</si>
  <si>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</si>
  <si>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</si>
  <si>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</si>
  <si>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</si>
  <si>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</si>
  <si>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</si>
  <si>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</si>
  <si>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</si>
  <si>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</si>
  <si>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</si>
  <si>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</si>
  <si>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</si>
  <si>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</si>
  <si>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</si>
  <si>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</si>
  <si>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</si>
  <si>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</si>
  <si>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</si>
  <si>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</si>
  <si>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</si>
  <si>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</si>
  <si>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</si>
  <si>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</si>
  <si>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</si>
  <si>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</si>
  <si>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</si>
  <si>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</si>
  <si>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</si>
  <si>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</si>
  <si>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</si>
  <si>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</si>
  <si>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</si>
  <si>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</si>
  <si>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</si>
  <si>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</si>
  <si>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</si>
  <si>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</si>
  <si>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</si>
  <si>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</si>
  <si>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</si>
  <si>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</si>
  <si>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</si>
  <si>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</si>
  <si>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</si>
  <si>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</si>
  <si>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</si>
  <si>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</si>
  <si>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</si>
  <si>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</si>
  <si>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</si>
  <si>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</si>
  <si>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</si>
  <si>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</si>
  <si>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</si>
  <si>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</si>
  <si>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</si>
  <si>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</si>
  <si>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</si>
  <si>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>Приложение  4</t>
  </si>
  <si>
    <t>1.Программа - муниципальная  программа города Ржева Тверской области</t>
  </si>
  <si>
    <t xml:space="preserve">2. Подпрограмма  - подпрограмма муниципальной  программы  города Ржева Тверской области </t>
  </si>
  <si>
    <t xml:space="preserve">код исполнителя программы </t>
  </si>
  <si>
    <r>
      <t>о реализации муниципальной  города Ржева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</si>
  <si>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>1.Программа - муниципальная программа города Ржева Тверской области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</si>
  <si>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структурного подразделения - ответственного исполнителя программы )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</si>
  <si>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 20_____г.</t>
    </r>
  </si>
  <si>
    <t>к Порядку разработке,  формировании, реализации и проведения оценки эффективности реализации муниципальных программ города Ржева  Тверской области</t>
  </si>
  <si>
    <r>
      <t>Главный администратор (администратор) муниципальной  программы города Ржева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</si>
  <si>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Тыс. руб.</t>
  </si>
  <si>
    <t>Да/нет</t>
  </si>
  <si>
    <t>да</t>
  </si>
  <si>
    <t>да/нет</t>
  </si>
  <si>
    <t>тыс. руб.</t>
  </si>
  <si>
    <t>тыс. руб</t>
  </si>
  <si>
    <r>
      <t xml:space="preserve">Тверской области - Администрация города Ржева Тверской области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</t>
    </r>
  </si>
  <si>
    <t>административное мероприятие 2.001 «Информирование населения о изменениях в действующем законодательстве в сфере энергосбережения и  повышения энергетической эффективности»</t>
  </si>
  <si>
    <t>административное мероприятие 2.002 «Информирование предприятий коммунального комплекса о изменениях в действующем законодательстве, касающихся оформления энергетических паспортов»</t>
  </si>
  <si>
    <t>административное  мероприятие 1.001 «Организация работы межведомственной комиссии по признанию многоквартирных домов аварийными и подлежащими сносу»</t>
  </si>
  <si>
    <t>административное мероприятие 1.002 «Подготовка документов для признания дома аварийным в соответствии с действующим законодательством»</t>
  </si>
  <si>
    <t>Подпрограмма 2 "Энергосбережение и повышение энергетической эффективности города Ржева Тверской области"</t>
  </si>
  <si>
    <t>мероприятие подпрограммы  2.002 "Обеспечение мероприятий по переселению граждан из аварийного жилищного фонда с учетом необходимости развития малоэтажного жилищного строительства (обл. Б-т)"</t>
  </si>
  <si>
    <t>мероприятие подпрограммы  2.001 "Обеспечение мероприятий по переселению граждан из аварийного жилищного фонда с учетом необходимости развития малоэтажного жилищного строительства"</t>
  </si>
  <si>
    <t>мероприятие 2.003  "Переселение граждан из аварийного жилищного фонда с учетом необходимости развития малоэтажного жилищного строительства (бюджет города  Ржева)"</t>
  </si>
  <si>
    <t>мероприятие 2.004  "Оплата работ по определению рыночной стоимости квартир, являющихся объектом муниципальной собственности города Ржева"</t>
  </si>
  <si>
    <t>административное мероприятие 1.001 «Привлечение внебюджетных средств для реализации мероприятий по энергосбережению и повышению энергетической эффективности»</t>
  </si>
  <si>
    <t xml:space="preserve">да </t>
  </si>
  <si>
    <t xml:space="preserve">Администратор муниципальной  программы  города Ржева </t>
  </si>
  <si>
    <t>Тыс.     руб.</t>
  </si>
  <si>
    <t>мероприятие 2.003 " Технико-экономическое обоснование реконструкции общегородских сетей водоснабжения"</t>
  </si>
  <si>
    <t>Показатель цели Программы 1 "Рост удовлетворенности населения жилищнокомунальными услугами"</t>
  </si>
  <si>
    <t>Показатель цели Программы 2 "Снижение доли населения, проживающего в многоквартирных домах, признанных в установленном порядке аварийными"</t>
  </si>
  <si>
    <t>Показатель цели Программы 3 "Повышение уровня газификации города Ржева Тверской области"</t>
  </si>
  <si>
    <t xml:space="preserve">задача подпрограммы 1 "Обеспечение надежности функционирования объектов коммунальной инфраструктуры в городе Ржеве Тверской области» </t>
  </si>
  <si>
    <t>м2</t>
  </si>
  <si>
    <t>шт.</t>
  </si>
  <si>
    <t xml:space="preserve">задача подпрограммы 2 «Повышение качества питьевой воды в системе централизованного водоснабжения города Ржева Тверской области» </t>
  </si>
  <si>
    <t>нет</t>
  </si>
  <si>
    <t>мероприятие 2.002  «Разработка  охранной зоны "Водозабора Ржев-1»</t>
  </si>
  <si>
    <t xml:space="preserve">задача подпрограммы 3 «Развитие систем энергоснабжения города Ржева Тверской области» </t>
  </si>
  <si>
    <t>показатель задачи подпрограммы 1 "Количество объектов проектирования"</t>
  </si>
  <si>
    <t>показатель задачи подпрограммы 2 "Количество объектов строительства"</t>
  </si>
  <si>
    <t>показатель задачи подпрограммы 3"Протяженность построенных муниципальных сетей энергоснабжения города Ржева Тверской области"</t>
  </si>
  <si>
    <t>км.</t>
  </si>
  <si>
    <t>м</t>
  </si>
  <si>
    <t xml:space="preserve">задача подпрограммы 1 «Повышение энергоэффективности объектов коммунального хозяйства города Ржева Тверской области» </t>
  </si>
  <si>
    <t>%</t>
  </si>
  <si>
    <t xml:space="preserve">задача подпрограммы 2 «Повышение энергосбережения на объектах коммунального хозяйства города Ржева Тверской области» </t>
  </si>
  <si>
    <t>Задача подпрограммы 2 "Ликвидация аварийного жилищного фонда на территории города Ржева Тверской области»</t>
  </si>
  <si>
    <t>чел.</t>
  </si>
  <si>
    <t>Приложение 1 к Муниципальной программе</t>
  </si>
  <si>
    <t xml:space="preserve">города Ржева Тверской области </t>
  </si>
  <si>
    <t>Цель  "Улучшение состояния жилищного фонда, повышение качества и надежности жилищно-комунальных услуг"</t>
  </si>
  <si>
    <t>мероприятие 3.002 «Содержание и проведение текущего ремонта на сетях электроснабжения города Ржева, находящихся в муниципальной собственности»</t>
  </si>
  <si>
    <t>Подпрограмма 3 "Адресная программа города Ржева Тверской области по переселению граждан из аварийного жилищного фонда с учетом необходимости развития малоэтажного жилищного строительства"</t>
  </si>
  <si>
    <t>мероприятие 2.005  "Оплата судебной строительно-технической экспертизы о признании аварийным жилое помещение по ул. Телешева, д.20, кв.1"</t>
  </si>
  <si>
    <t>мероприятие 2.006  "Оплата судебной строительно-технической экспертизы о признании аварийным жилое помещение по Пионерскому тупику, д.7"</t>
  </si>
  <si>
    <t>Показатель задачи подпрограммы 1 "Количество аварийных ситуаций на объектах комунального комплекса"</t>
  </si>
  <si>
    <t>показатель мероприятия 1"Площадь жилых помещений на которые осуществляется начисление услуги  за найм муниципального жилья"</t>
  </si>
  <si>
    <t>показатель административного мероприятия 1 «Количество выявленных бесхозяйных объектов коммунального комплекса»</t>
  </si>
  <si>
    <t>показатель мероприятия  1 "Количество отремонтированных зданий"</t>
  </si>
  <si>
    <t>показатель мероприятия 1  "Отсутствие задолженности за взносы на капитальный ремонт"</t>
  </si>
  <si>
    <t>показатель мероприятия  1 «Ввод в эксплуатацию  водозабора города Ржева»</t>
  </si>
  <si>
    <t xml:space="preserve">показатель мероприятия 1 «Наличие охранной зоны "Водозабора Ржев-1»  </t>
  </si>
  <si>
    <t xml:space="preserve">показатель мероприятия 1 "Наличие обоснования реконструкции общегородских сетей водоснабжения"  </t>
  </si>
  <si>
    <t>показатель мероприятия  1 «Подключение жилого фонда поселка Высокое к сетям газоснабжения"</t>
  </si>
  <si>
    <t xml:space="preserve">показатель мероприятия 1 «Количество сетей электроснабжения где были проведены ремонтно-востановительные работы»  </t>
  </si>
  <si>
    <t xml:space="preserve">показатель мероприятия 1 "Количество отремонтированных помещений"  </t>
  </si>
  <si>
    <t>показатель мероприятия 1 "Наличие проектно-сметной документации по визуальному обследованию строительных конструкций 2-х этажного жилого дома № 4 по ул. Волжская в г. Ржеве Тверской области и выполнение проектно-сметной документации на проведение капитального ремонта жилых домов по адресам : ул. Семашко, д.№ 9; Больничный пер., д.14 в г. Ржеве Тверской области"</t>
  </si>
  <si>
    <t>показатель мероприятия 1  «Количество заявлений граждан, проживающих в микрорайоне «Элтра» по вопросу некачественного теплоснабжения»</t>
  </si>
  <si>
    <t>показатель мероприятия  1 "Наличие проектной документации на строительство теплотрассы от ТК-88 по ул. Железнодорожников до ул. Соколова"</t>
  </si>
  <si>
    <t xml:space="preserve">показатель мероприятия 1""Протяженность реконструированных сетей теплоснабжения" </t>
  </si>
  <si>
    <t>показатель задачи подпрограммы 1 «Доля потерь тепловой энергии в суммарном объеме отпуска тепловой энергии»</t>
  </si>
  <si>
    <t xml:space="preserve">показатель мероприятия 1 «Участие внебюджетных средств в реализации мероприятий по энергосбережению и повышению энергетической эффективности»   </t>
  </si>
  <si>
    <t>показатель мероприятия  1  «Наличие колективных приборов учета тепловой энергии в многоквартирных домах города Ржева Тверской области, установленных за счет собственников»</t>
  </si>
  <si>
    <t>Показатель задачи программы 1"Наличие энергетических паспортов на объектах коммунального комплекса"</t>
  </si>
  <si>
    <t xml:space="preserve">показатель административнго мероприятия 1 «Количество публикаций в СМИ о изменениях в действующем законодательстве в сфере энергосбережения и поваышения энергетической эффективности»  </t>
  </si>
  <si>
    <t xml:space="preserve">показатель административного мероприятия 1 «Количество энергетических паспортов на объетах коммунального комплекса»  </t>
  </si>
  <si>
    <t>показатель задачи подпрограммы 1   "Количество выявленных аварийных домов"</t>
  </si>
  <si>
    <t xml:space="preserve">показатель административного мероприятия  1"Количество выездов межведомственной комиссии по признанию многоквартирных домов аварийными и подлежащими сносу"   </t>
  </si>
  <si>
    <t xml:space="preserve">показатель административного мероприятия 1 "Соответствие подготовленных документов действующему законодательству"  </t>
  </si>
  <si>
    <t>Показатель задачи подпрограммы 1 «Доля  ветхого и аварийного жилищного фонда в общем объеме жилищного фонда города Ржева Тверской области»</t>
  </si>
  <si>
    <t xml:space="preserve">показатель мероприятия 1 «Количество расселенных многоквартирных домов»  </t>
  </si>
  <si>
    <t xml:space="preserve">показатель мероприятия 1 «Количество построенных многоквартирных домов для переселения граждан из аварийного жилищного фонда города Ржева Тверской области»  </t>
  </si>
  <si>
    <t xml:space="preserve">показатель мероприятия 1 «Количество граждан  переселенных из аварийного жилищного фонда»  </t>
  </si>
  <si>
    <t xml:space="preserve">показатель мероприятия 1 «Количество квартир в отношении которых проведена работа по определению рыночной стоимости квартир, являющихся объектом муниципальной собственности города Ржева»  </t>
  </si>
  <si>
    <t xml:space="preserve">показатель мероприятия 1 "Отсутствие неоплаченных судебных строительно-технических экспертиз"  </t>
  </si>
  <si>
    <t>Администрации города Ржева Тверской области</t>
  </si>
  <si>
    <t>Ед. изме-рения</t>
  </si>
  <si>
    <t>год  дости-жения</t>
  </si>
  <si>
    <t>Характеристика   Муниципальной   программы  города Ржева Тверской области</t>
  </si>
  <si>
    <t xml:space="preserve"> "Жилищно-коммунальное хозяйство  </t>
  </si>
  <si>
    <t xml:space="preserve">показатель мероприятия 1 "Количество отремонтированных домов" </t>
  </si>
  <si>
    <t xml:space="preserve">показатель мероприятия 1 "Количество отремонтированных теплотрасс" </t>
  </si>
  <si>
    <t>"Жилищно-коммунальное хозяйство города Ржева Тверской области" на 2014-2019 годы</t>
  </si>
  <si>
    <t>города Ржева Тверской области" на 2014-2019 годы</t>
  </si>
  <si>
    <t xml:space="preserve"> </t>
  </si>
  <si>
    <t>Подпрограмма   "Комплексное развитие систем коммунальной инфраструктуры города Ржева  Тверской области"</t>
  </si>
  <si>
    <t>мероприятие 1.001  "Оплата услуг по начислению, обработке и распределению платежей за найм муниципального жилья"</t>
  </si>
  <si>
    <t xml:space="preserve">показатель мероприятия 1"Количество электрифицированных земельных участков" </t>
  </si>
  <si>
    <t xml:space="preserve">показатель мероприятия 1"Количество отремонтированных домов" </t>
  </si>
  <si>
    <t>мероприятие 4.002 "Субсидии некомерческим организациям на проведение капитального ремонта многоквартирных домов"</t>
  </si>
  <si>
    <t>мероприятие 2.001 «Строительство  водозабора города Ржева (местные средства)"</t>
  </si>
  <si>
    <t>мероприятие 1.002 "Оплата взносов на капитальный ремонт муниципальных многоквартирных домов"</t>
  </si>
  <si>
    <t>показатель задачи подпрограммы 1 "Количество отремонтированных домов"</t>
  </si>
  <si>
    <t>мероприятие 3.005 "Реконструкция теплотрассы от тепловой камеры по ул. Соколова до тепловой камеры № 5 по ул. Гагарина"</t>
  </si>
  <si>
    <t>мероприятие 3.006 "Электрификация земельных участков, предназначенных для многодетных семей"</t>
  </si>
  <si>
    <t>мероприятие 4.003  "Проведение капитального ремонта жилых помещений и общего имущества, находящихся в муниципальной собственности города Ржева Тверской области"</t>
  </si>
  <si>
    <t>мероприятие 4.004 «Капитальный ремонт здания под размещение МФЦ»;</t>
  </si>
  <si>
    <t>мероприятие 4.005 "Капитальный ремонт  теплотрассы от ТК по ул. Соколова до ТК-5 по ул. Гагарина"</t>
  </si>
  <si>
    <t>мероприятие 4.006 "Капитальный ремонт кв. № 2,3 в жилом доме №14 по Больничному проезду в городе Ржеве Тверской области"</t>
  </si>
  <si>
    <t>мероприятие 4.007 "Расходы на проведение капитального и текущего ремонта в зданиях и помещениях, находящихся в муниципальной собственности, планируемых для использования в целях размещения многофункциональных центров предоставления государственных и муниципальных услуг Тверской области (обл. бюджет)"</t>
  </si>
  <si>
    <t xml:space="preserve">показатель мероприятия 1"Протяженность по межеванию земельного участка" </t>
  </si>
  <si>
    <t>мероприятие 1.003 "Оплата взносов на капитальный ремонт муниципальных многоквартирных домов"</t>
  </si>
  <si>
    <t>административное мероприятие подпрограммы  1.004 «Выявление бесхозяйных объектов коммунального комплекса с дальнейшим принятием его в муниципальную собственность»</t>
  </si>
  <si>
    <t>мероприятие 3.007 Кадастровые работы по межеванию земельных участков под объектом строительства"Теплотрасса от  ТК-88 по ул. Железнодорожная до ул. Соколова, с врезкой в наружные существующие тепловые сети в городе Ржеве"</t>
  </si>
  <si>
    <t xml:space="preserve">мероприятие 4.008 "Разработка проектно-сметной  документации для проведения капитального ремонта муниципального жилищного фонда" </t>
  </si>
  <si>
    <t xml:space="preserve">Приложение 1 к постановлению </t>
  </si>
  <si>
    <t xml:space="preserve">показатель задачи подпрограммы 1«Соответствие питьевой воды предоставляемой жителям города Ржева требованиям безопасности и нормам СанПиН-а» </t>
  </si>
  <si>
    <t>мероприятие 3.001   "Строительство газопровода в поселке "Высокое"; по улицам Волжская, Спортивная, Лесазаводской переулок, Спортивный переулок"</t>
  </si>
  <si>
    <t>мероприятие 4.001 "Ремонт кровли по    ул. Семашко дом № 9</t>
  </si>
  <si>
    <t>административное мероприятие 1.002  "Консультативная помощь собственникам жилых помещений в многоквартирных домах повопросу установки коллективных прибров учета тепловой энергии"</t>
  </si>
  <si>
    <t>от 14.12.2015 № 1309</t>
  </si>
  <si>
    <t xml:space="preserve">мероприятие 3.004 "Строительство теплотрассы от ТК-88 по ул. Железнодоожная до ул. Соколова  врезка в наружные существующие тепловые сети (ПИР) </t>
  </si>
  <si>
    <t>мероприятие 3.003 "Строительство теплотрассы от ТК-88 по ул. Железнодоожная до ул. Соколова  врезка в наружные существующие тепловые сети  (СМР)"</t>
  </si>
  <si>
    <t xml:space="preserve">задача подпрограммы 4 «Поддержание в надлежащем состоянии муниципального жилищного фонда города Ржева Тверской огбласти» </t>
  </si>
  <si>
    <t>показатель мероприятия 1"Количество жилых помещений и находящихся в муниципальной собственности города Ржева Тверской области в которых проведен капитальный ремонт"</t>
  </si>
  <si>
    <t>задача подпрограммы 1 "Выявление аварийного жилищного фонда на территории города Ржева Тверской области"</t>
  </si>
  <si>
    <t>тыс.         руб.</t>
  </si>
  <si>
    <t>Программа Муниципальная программа города Ржева Тверской области "Жилищно-коммунальное хозяйство города Ржева Тверской области" на 2014-2019 годы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</si>
</sst>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16" fillId="2" borderId="0" xfId="0" applyFont="1" applyFill="1" applyAlignment="1">
      <alignment vertical="top" wrapText="1"/>
    </xf>
    <xf numFmtId="0" fontId="17" fillId="2" borderId="0" xfId="0" applyFont="1" applyFill="1" applyBorder="1" applyAlignment="1">
      <alignment horizontal="left" vertical="top"/>
    </xf>
    <xf numFmtId="0" fontId="0" fillId="0" borderId="0" xfId="0" applyBorder="1"/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9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0" applyFont="1" applyFill="1" applyBorder="1" applyAlignment="1"/>
    <xf numFmtId="0" fontId="20" fillId="0" borderId="0" xfId="0" applyFont="1"/>
    <xf numFmtId="0" fontId="20" fillId="0" borderId="0" xfId="0" applyFont="1" applyBorder="1"/>
    <xf numFmtId="0" fontId="20" fillId="2" borderId="0" xfId="0" applyFont="1" applyFill="1"/>
    <xf numFmtId="0" fontId="20" fillId="2" borderId="0" xfId="0" applyFont="1" applyFill="1" applyBorder="1"/>
    <xf numFmtId="0" fontId="27" fillId="2" borderId="0" xfId="0" applyFont="1" applyFill="1"/>
    <xf numFmtId="0" fontId="27" fillId="2" borderId="0" xfId="0" applyFont="1" applyFill="1" applyBorder="1"/>
    <xf numFmtId="0" fontId="28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5" fillId="2" borderId="0" xfId="0" applyFont="1" applyFill="1"/>
    <xf numFmtId="0" fontId="15" fillId="2" borderId="0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2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1" fillId="2" borderId="0" xfId="0" applyFont="1" applyFill="1" applyBorder="1" applyAlignment="1"/>
    <xf numFmtId="0" fontId="32" fillId="2" borderId="0" xfId="0" applyFont="1" applyFill="1" applyBorder="1"/>
    <xf numFmtId="0" fontId="18" fillId="0" borderId="0" xfId="0" applyFont="1" applyFill="1"/>
    <xf numFmtId="0" fontId="33" fillId="0" borderId="2" xfId="0" applyFont="1" applyFill="1" applyBorder="1"/>
    <xf numFmtId="0" fontId="34" fillId="0" borderId="2" xfId="0" applyFont="1" applyFill="1" applyBorder="1" applyAlignment="1">
      <alignment horizontal="center" vertical="top" wrapText="1"/>
    </xf>
    <xf numFmtId="1" fontId="34" fillId="0" borderId="2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/>
    <xf numFmtId="1" fontId="6" fillId="0" borderId="0" xfId="0" applyNumberFormat="1" applyFont="1" applyFill="1"/>
    <xf numFmtId="0" fontId="27" fillId="0" borderId="0" xfId="0" applyFont="1" applyFill="1"/>
    <xf numFmtId="0" fontId="33" fillId="0" borderId="2" xfId="0" applyFont="1" applyFill="1" applyBorder="1" applyAlignment="1">
      <alignment horizontal="center" vertical="center" wrapText="1"/>
    </xf>
    <xf numFmtId="1" fontId="3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 wrapText="1" readingOrder="1"/>
    </xf>
    <xf numFmtId="0" fontId="18" fillId="0" borderId="0" xfId="0" applyFont="1" applyFill="1" applyBorder="1"/>
    <xf numFmtId="0" fontId="3" fillId="0" borderId="0" xfId="0" applyFont="1" applyFill="1" applyBorder="1"/>
    <xf numFmtId="0" fontId="11" fillId="0" borderId="0" xfId="0" applyFont="1" applyFill="1" applyBorder="1"/>
    <xf numFmtId="2" fontId="12" fillId="0" borderId="0" xfId="0" applyNumberFormat="1" applyFont="1" applyFill="1" applyBorder="1"/>
    <xf numFmtId="2" fontId="13" fillId="0" borderId="0" xfId="0" applyNumberFormat="1" applyFont="1" applyFill="1" applyBorder="1" applyAlignment="1"/>
    <xf numFmtId="2" fontId="8" fillId="0" borderId="0" xfId="0" applyNumberFormat="1" applyFont="1" applyFill="1" applyBorder="1" applyAlignment="1"/>
    <xf numFmtId="1" fontId="8" fillId="0" borderId="0" xfId="0" applyNumberFormat="1" applyFont="1" applyFill="1" applyBorder="1" applyAlignment="1"/>
    <xf numFmtId="0" fontId="9" fillId="0" borderId="0" xfId="0" applyFont="1" applyFill="1" applyAlignment="1">
      <alignment horizontal="justify" vertical="top" wrapText="1"/>
    </xf>
    <xf numFmtId="2" fontId="9" fillId="0" borderId="0" xfId="0" applyNumberFormat="1" applyFont="1" applyFill="1" applyBorder="1" applyAlignment="1">
      <alignment horizontal="justify" vertical="top" wrapText="1"/>
    </xf>
    <xf numFmtId="1" fontId="9" fillId="0" borderId="0" xfId="0" applyNumberFormat="1" applyFont="1" applyFill="1" applyBorder="1" applyAlignment="1">
      <alignment horizontal="justify" vertical="top" wrapText="1"/>
    </xf>
    <xf numFmtId="0" fontId="33" fillId="0" borderId="2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0" xfId="0" applyFont="1" applyFill="1"/>
    <xf numFmtId="2" fontId="20" fillId="0" borderId="0" xfId="0" applyNumberFormat="1" applyFont="1" applyFill="1"/>
    <xf numFmtId="1" fontId="20" fillId="0" borderId="0" xfId="0" applyNumberFormat="1" applyFont="1" applyFill="1"/>
    <xf numFmtId="0" fontId="0" fillId="0" borderId="0" xfId="0" applyFill="1"/>
    <xf numFmtId="2" fontId="0" fillId="0" borderId="0" xfId="0" applyNumberFormat="1" applyFill="1"/>
    <xf numFmtId="1" fontId="0" fillId="0" borderId="0" xfId="0" applyNumberFormat="1" applyFill="1"/>
    <xf numFmtId="164" fontId="33" fillId="0" borderId="2" xfId="0" applyNumberFormat="1" applyFont="1" applyFill="1" applyBorder="1" applyAlignment="1">
      <alignment horizontal="center" vertical="center" wrapText="1"/>
    </xf>
    <xf numFmtId="164" fontId="34" fillId="0" borderId="2" xfId="0" applyNumberFormat="1" applyFont="1" applyFill="1" applyBorder="1" applyAlignment="1">
      <alignment horizontal="center" vertical="top" wrapText="1"/>
    </xf>
    <xf numFmtId="0" fontId="38" fillId="0" borderId="2" xfId="0" applyFont="1" applyFill="1" applyBorder="1" applyAlignment="1">
      <alignment horizontal="center" vertical="top" wrapText="1"/>
    </xf>
    <xf numFmtId="2" fontId="39" fillId="0" borderId="2" xfId="0" applyNumberFormat="1" applyFont="1" applyFill="1" applyBorder="1" applyAlignment="1">
      <alignment horizontal="center" vertical="center" wrapText="1"/>
    </xf>
    <xf numFmtId="1" fontId="39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/>
    <xf numFmtId="2" fontId="33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right"/>
    </xf>
    <xf numFmtId="2" fontId="33" fillId="0" borderId="0" xfId="0" applyNumberFormat="1" applyFont="1" applyFill="1" applyAlignment="1">
      <alignment horizontal="right" vertical="top" wrapText="1"/>
    </xf>
    <xf numFmtId="1" fontId="33" fillId="0" borderId="0" xfId="0" applyNumberFormat="1" applyFont="1" applyFill="1" applyAlignment="1">
      <alignment horizontal="right" vertical="top" wrapText="1"/>
    </xf>
    <xf numFmtId="164" fontId="33" fillId="2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/>
    <xf numFmtId="0" fontId="34" fillId="2" borderId="2" xfId="0" applyFont="1" applyFill="1" applyBorder="1" applyAlignment="1">
      <alignment horizontal="center" vertical="top" wrapText="1"/>
    </xf>
    <xf numFmtId="164" fontId="34" fillId="2" borderId="2" xfId="0" applyNumberFormat="1" applyFont="1" applyFill="1" applyBorder="1" applyAlignment="1">
      <alignment horizontal="center" vertical="top" wrapText="1"/>
    </xf>
    <xf numFmtId="164" fontId="33" fillId="2" borderId="2" xfId="0" applyNumberFormat="1" applyFont="1" applyFill="1" applyBorder="1" applyAlignment="1">
      <alignment horizontal="center" vertical="center" wrapText="1"/>
    </xf>
    <xf numFmtId="1" fontId="34" fillId="2" borderId="2" xfId="0" applyNumberFormat="1" applyFont="1" applyFill="1" applyBorder="1" applyAlignment="1">
      <alignment horizontal="center" vertical="top" wrapText="1"/>
    </xf>
    <xf numFmtId="0" fontId="34" fillId="2" borderId="2" xfId="0" applyNumberFormat="1" applyFont="1" applyFill="1" applyBorder="1" applyAlignment="1">
      <alignment horizontal="center" vertical="top" wrapText="1"/>
    </xf>
    <xf numFmtId="164" fontId="33" fillId="2" borderId="2" xfId="0" applyNumberFormat="1" applyFont="1" applyFill="1" applyBorder="1" applyAlignment="1">
      <alignment horizontal="center" vertical="top" wrapText="1"/>
    </xf>
    <xf numFmtId="0" fontId="38" fillId="2" borderId="2" xfId="0" applyFont="1" applyFill="1" applyBorder="1" applyAlignment="1">
      <alignment horizontal="center" vertical="top" wrapText="1"/>
    </xf>
    <xf numFmtId="164" fontId="33" fillId="0" borderId="2" xfId="0" applyNumberFormat="1" applyFont="1" applyFill="1" applyBorder="1" applyAlignment="1">
      <alignment horizontal="center" vertical="top" wrapText="1"/>
    </xf>
    <xf numFmtId="0" fontId="34" fillId="0" borderId="2" xfId="0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33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2" fontId="33" fillId="0" borderId="8" xfId="0" applyNumberFormat="1" applyFont="1" applyFill="1" applyBorder="1" applyAlignment="1">
      <alignment horizontal="center" vertical="center" wrapText="1"/>
    </xf>
    <xf numFmtId="2" fontId="33" fillId="0" borderId="9" xfId="0" applyNumberFormat="1" applyFont="1" applyFill="1" applyBorder="1" applyAlignment="1">
      <alignment horizontal="center" vertical="center" wrapText="1"/>
    </xf>
    <xf numFmtId="2" fontId="33" fillId="0" borderId="11" xfId="0" applyNumberFormat="1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2" fontId="33" fillId="0" borderId="4" xfId="0" applyNumberFormat="1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/>
    </xf>
    <xf numFmtId="2" fontId="33" fillId="0" borderId="0" xfId="0" applyNumberFormat="1" applyFont="1" applyFill="1" applyAlignment="1">
      <alignment horizontal="right" vertical="top" wrapText="1"/>
    </xf>
    <xf numFmtId="0" fontId="40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33" fillId="0" borderId="2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15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331"/>
  <sheetViews>
    <sheetView tabSelected="1" view="pageBreakPreview" topLeftCell="B22" zoomScaleSheetLayoutView="100" workbookViewId="0">
      <selection activeCell="S28" sqref="S28"/>
    </sheetView>
  </sheetViews>
  <sheetFormatPr defaultRowHeight="15"/>
  <cols>
    <col min="1" max="1" width="1" hidden="1" customWidth="1"/>
    <col min="2" max="2" width="2.140625" style="75" customWidth="1"/>
    <col min="3" max="3" width="2.42578125" style="75" customWidth="1"/>
    <col min="4" max="5" width="2.140625" style="75" customWidth="1"/>
    <col min="6" max="6" width="2.42578125" style="75" customWidth="1"/>
    <col min="7" max="7" width="2.140625" style="75" customWidth="1"/>
    <col min="8" max="8" width="2.42578125" style="75" customWidth="1"/>
    <col min="9" max="9" width="2.5703125" style="75" customWidth="1"/>
    <col min="10" max="12" width="2.42578125" style="75" customWidth="1"/>
    <col min="13" max="13" width="2.5703125" style="75" customWidth="1"/>
    <col min="14" max="14" width="2.85546875" style="75" customWidth="1"/>
    <col min="15" max="18" width="2.5703125" style="75" customWidth="1"/>
    <col min="19" max="19" width="27.140625" style="75" customWidth="1"/>
    <col min="20" max="20" width="5.7109375" style="75" customWidth="1"/>
    <col min="21" max="21" width="7.85546875" style="76" customWidth="1"/>
    <col min="22" max="23" width="7.7109375" style="76" customWidth="1"/>
    <col min="24" max="24" width="8.140625" style="76" customWidth="1"/>
    <col min="25" max="25" width="7.28515625" style="76" customWidth="1"/>
    <col min="26" max="26" width="7.42578125" style="76" customWidth="1"/>
    <col min="27" max="27" width="8.7109375" style="76" customWidth="1"/>
    <col min="28" max="28" width="5.42578125" style="77" customWidth="1"/>
    <col min="29" max="76" width="9.140625" style="1"/>
  </cols>
  <sheetData>
    <row r="1" spans="1:34" ht="16.5" customHeight="1">
      <c r="V1" s="118" t="s">
        <v>191</v>
      </c>
      <c r="W1" s="118"/>
      <c r="X1" s="118"/>
      <c r="Y1" s="118"/>
      <c r="Z1" s="118"/>
      <c r="AA1" s="118"/>
      <c r="AB1" s="118"/>
    </row>
    <row r="2" spans="1:34" ht="14.25" customHeight="1">
      <c r="V2" s="83" t="s">
        <v>161</v>
      </c>
      <c r="W2" s="83"/>
      <c r="X2" s="83"/>
      <c r="Y2" s="83"/>
      <c r="Z2" s="83"/>
      <c r="AA2" s="83"/>
      <c r="AB2" s="83"/>
      <c r="AC2" s="83"/>
    </row>
    <row r="3" spans="1:34" ht="12.75" customHeight="1">
      <c r="V3" s="118" t="s">
        <v>196</v>
      </c>
      <c r="W3" s="118"/>
      <c r="X3" s="118"/>
      <c r="Y3" s="118"/>
      <c r="Z3" s="118"/>
      <c r="AA3" s="118"/>
      <c r="AB3" s="118"/>
    </row>
    <row r="4" spans="1:34" ht="17.25" customHeight="1"/>
    <row r="5" spans="1:34" ht="11.25" customHeight="1">
      <c r="B5" s="49"/>
      <c r="C5" s="49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112" t="s">
        <v>124</v>
      </c>
      <c r="U5" s="112"/>
      <c r="V5" s="112"/>
      <c r="W5" s="112"/>
      <c r="X5" s="112"/>
      <c r="Y5" s="112"/>
      <c r="Z5" s="112"/>
      <c r="AA5" s="112"/>
      <c r="AB5" s="112"/>
      <c r="AC5" s="9"/>
      <c r="AD5" s="2"/>
      <c r="AE5" s="2"/>
      <c r="AF5" s="2"/>
      <c r="AG5" s="2"/>
    </row>
    <row r="6" spans="1:34" ht="14.25" hidden="1" customHeight="1">
      <c r="B6" s="49"/>
      <c r="C6" s="49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85"/>
      <c r="U6" s="84"/>
      <c r="V6" s="84"/>
      <c r="W6" s="84"/>
      <c r="X6" s="84"/>
      <c r="Y6" s="84"/>
      <c r="Z6" s="84"/>
      <c r="AA6" s="115"/>
      <c r="AB6" s="115"/>
      <c r="AC6" s="9"/>
      <c r="AD6" s="2"/>
      <c r="AE6" s="2"/>
      <c r="AF6" s="2"/>
      <c r="AG6" s="2"/>
    </row>
    <row r="7" spans="1:34" ht="18.75" hidden="1" customHeight="1">
      <c r="B7" s="49"/>
      <c r="C7" s="49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85"/>
      <c r="U7" s="84"/>
      <c r="V7" s="84"/>
      <c r="W7" s="84"/>
      <c r="X7" s="84"/>
      <c r="Y7" s="84"/>
      <c r="Z7" s="84"/>
      <c r="AA7" s="115"/>
      <c r="AB7" s="115"/>
      <c r="AC7" s="9"/>
      <c r="AD7" s="2"/>
      <c r="AE7" s="2"/>
      <c r="AF7" s="2"/>
      <c r="AG7" s="2"/>
    </row>
    <row r="8" spans="1:34" ht="18.75" hidden="1" customHeight="1">
      <c r="B8" s="49"/>
      <c r="C8" s="49"/>
      <c r="D8" s="58"/>
      <c r="E8" s="58"/>
      <c r="F8" s="58"/>
      <c r="G8" s="58"/>
      <c r="H8" s="58"/>
      <c r="I8" s="58"/>
      <c r="J8" s="43"/>
      <c r="K8" s="43"/>
      <c r="L8" s="43"/>
      <c r="M8" s="43"/>
      <c r="N8" s="43"/>
      <c r="O8" s="43"/>
      <c r="P8" s="43"/>
      <c r="Q8" s="43"/>
      <c r="R8" s="43"/>
      <c r="S8" s="43"/>
      <c r="T8" s="85"/>
      <c r="U8" s="84"/>
      <c r="V8" s="84"/>
      <c r="W8" s="84"/>
      <c r="X8" s="84"/>
      <c r="Y8" s="84"/>
      <c r="Z8" s="84"/>
      <c r="AA8" s="115"/>
      <c r="AB8" s="115"/>
      <c r="AC8" s="10"/>
      <c r="AD8" s="4"/>
      <c r="AE8" s="4"/>
      <c r="AF8" s="4"/>
      <c r="AG8" s="4"/>
    </row>
    <row r="9" spans="1:34" ht="18.75" hidden="1" customHeight="1">
      <c r="B9" s="49"/>
      <c r="C9" s="49"/>
      <c r="D9" s="58"/>
      <c r="E9" s="58"/>
      <c r="F9" s="58"/>
      <c r="G9" s="58"/>
      <c r="H9" s="58"/>
      <c r="I9" s="58"/>
      <c r="J9" s="43"/>
      <c r="K9" s="43"/>
      <c r="L9" s="43"/>
      <c r="M9" s="43"/>
      <c r="N9" s="43"/>
      <c r="O9" s="43"/>
      <c r="P9" s="43"/>
      <c r="Q9" s="43"/>
      <c r="R9" s="43"/>
      <c r="S9" s="43"/>
      <c r="T9" s="85"/>
      <c r="U9" s="84"/>
      <c r="V9" s="84"/>
      <c r="W9" s="84"/>
      <c r="X9" s="84"/>
      <c r="Y9" s="84"/>
      <c r="Z9" s="84"/>
      <c r="AA9" s="86"/>
      <c r="AB9" s="87"/>
      <c r="AC9" s="10"/>
      <c r="AD9" s="4"/>
      <c r="AE9" s="4"/>
      <c r="AF9" s="4"/>
      <c r="AG9" s="4"/>
    </row>
    <row r="10" spans="1:34" ht="9.75" customHeight="1">
      <c r="B10" s="49"/>
      <c r="C10" s="49"/>
      <c r="D10" s="58"/>
      <c r="E10" s="58"/>
      <c r="F10" s="58"/>
      <c r="G10" s="58"/>
      <c r="H10" s="58"/>
      <c r="I10" s="58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85"/>
      <c r="U10" s="112" t="s">
        <v>125</v>
      </c>
      <c r="V10" s="112"/>
      <c r="W10" s="112"/>
      <c r="X10" s="112"/>
      <c r="Y10" s="112"/>
      <c r="Z10" s="112"/>
      <c r="AA10" s="112"/>
      <c r="AB10" s="112"/>
      <c r="AC10" s="10"/>
      <c r="AD10" s="4"/>
      <c r="AE10" s="4"/>
      <c r="AF10" s="4"/>
      <c r="AG10" s="4"/>
    </row>
    <row r="11" spans="1:34" ht="11.25" customHeight="1">
      <c r="B11" s="49"/>
      <c r="C11" s="49"/>
      <c r="D11" s="58"/>
      <c r="E11" s="58"/>
      <c r="F11" s="58"/>
      <c r="G11" s="58"/>
      <c r="H11" s="58"/>
      <c r="I11" s="58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112" t="s">
        <v>165</v>
      </c>
      <c r="U11" s="112"/>
      <c r="V11" s="112"/>
      <c r="W11" s="112"/>
      <c r="X11" s="112"/>
      <c r="Y11" s="112"/>
      <c r="Z11" s="112"/>
      <c r="AA11" s="112"/>
      <c r="AB11" s="112"/>
      <c r="AC11" s="7"/>
    </row>
    <row r="12" spans="1:34" ht="11.25" customHeight="1">
      <c r="B12" s="49"/>
      <c r="C12" s="49"/>
      <c r="D12" s="58"/>
      <c r="E12" s="58"/>
      <c r="F12" s="58"/>
      <c r="G12" s="58"/>
      <c r="H12" s="58"/>
      <c r="I12" s="58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84"/>
      <c r="U12" s="84"/>
      <c r="V12" s="84"/>
      <c r="W12" s="112" t="s">
        <v>169</v>
      </c>
      <c r="X12" s="112"/>
      <c r="Y12" s="112"/>
      <c r="Z12" s="112"/>
      <c r="AA12" s="112"/>
      <c r="AB12" s="112"/>
      <c r="AC12" s="7"/>
    </row>
    <row r="13" spans="1:34" s="3" customFormat="1" ht="18.75">
      <c r="B13" s="60"/>
      <c r="C13" s="60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2"/>
      <c r="AD13" s="13"/>
      <c r="AE13" s="13"/>
      <c r="AF13" s="13"/>
      <c r="AG13" s="14"/>
      <c r="AH13" s="14"/>
    </row>
    <row r="14" spans="1:34" s="3" customFormat="1" ht="18.75">
      <c r="B14" s="60"/>
      <c r="C14" s="60"/>
      <c r="D14" s="117" t="s">
        <v>164</v>
      </c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2"/>
      <c r="AD14" s="13"/>
      <c r="AE14" s="13"/>
      <c r="AF14" s="13"/>
      <c r="AG14" s="14"/>
      <c r="AH14" s="14"/>
    </row>
    <row r="15" spans="1:34" s="3" customFormat="1" ht="20.25" customHeight="1">
      <c r="A15" s="23"/>
      <c r="B15" s="58"/>
      <c r="C15" s="58"/>
      <c r="D15" s="120" t="s">
        <v>168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5"/>
      <c r="AD15" s="16"/>
      <c r="AE15" s="16"/>
      <c r="AF15" s="16"/>
      <c r="AG15" s="17"/>
      <c r="AH15" s="17"/>
    </row>
    <row r="16" spans="1:34" s="48" customFormat="1" ht="12.75">
      <c r="A16" s="44"/>
      <c r="B16" s="61"/>
      <c r="C16" s="61"/>
      <c r="D16" s="114" t="s">
        <v>65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45"/>
      <c r="AD16" s="46"/>
      <c r="AE16" s="46"/>
      <c r="AF16" s="46"/>
      <c r="AG16" s="47"/>
      <c r="AH16" s="47"/>
    </row>
    <row r="17" spans="1:76" s="3" customFormat="1" ht="18.75">
      <c r="A17" s="23"/>
      <c r="B17" s="58"/>
      <c r="C17" s="58"/>
      <c r="D17" s="117" t="s">
        <v>101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2"/>
      <c r="AD17" s="13"/>
      <c r="AE17" s="13"/>
      <c r="AF17" s="13"/>
      <c r="AG17" s="17"/>
      <c r="AH17" s="17"/>
    </row>
    <row r="18" spans="1:76" s="3" customFormat="1" ht="15.75">
      <c r="A18" s="23"/>
      <c r="B18" s="58"/>
      <c r="C18" s="58"/>
      <c r="D18" s="102" t="s">
        <v>89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8"/>
      <c r="AD18" s="16"/>
      <c r="AE18" s="16"/>
      <c r="AF18" s="16"/>
      <c r="AG18" s="17"/>
      <c r="AH18" s="17"/>
    </row>
    <row r="19" spans="1:76" s="6" customFormat="1" ht="19.5">
      <c r="A19" s="21"/>
      <c r="B19" s="58"/>
      <c r="C19" s="58"/>
      <c r="D19" s="58"/>
      <c r="E19" s="58"/>
      <c r="F19" s="58"/>
      <c r="G19" s="58"/>
      <c r="H19" s="58"/>
      <c r="I19" s="58"/>
      <c r="J19" s="62" t="s">
        <v>5</v>
      </c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3"/>
      <c r="V19" s="64"/>
      <c r="W19" s="64"/>
      <c r="X19" s="64"/>
      <c r="Y19" s="64"/>
      <c r="Z19" s="64"/>
      <c r="AA19" s="65"/>
      <c r="AB19" s="66"/>
      <c r="AC19" s="19"/>
      <c r="AD19" s="14"/>
      <c r="AE19" s="14"/>
      <c r="AF19" s="14"/>
      <c r="AG19" s="14"/>
      <c r="AH19" s="14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 s="6" customFormat="1" ht="15.75" customHeight="1">
      <c r="A20" s="21"/>
      <c r="B20" s="58"/>
      <c r="C20" s="58"/>
      <c r="D20" s="58"/>
      <c r="E20" s="58"/>
      <c r="F20" s="58"/>
      <c r="G20" s="58"/>
      <c r="H20" s="58"/>
      <c r="I20" s="58"/>
      <c r="J20" s="104" t="s">
        <v>74</v>
      </c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1"/>
      <c r="AD20" s="5"/>
      <c r="AE20" s="5"/>
      <c r="AF20" s="5"/>
      <c r="AG20" s="5"/>
      <c r="AH20" s="5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 ht="15.75" customHeight="1">
      <c r="A21" s="20"/>
      <c r="B21" s="43"/>
      <c r="C21" s="43"/>
      <c r="D21" s="43"/>
      <c r="E21" s="43"/>
      <c r="F21" s="43"/>
      <c r="G21" s="43"/>
      <c r="H21" s="43"/>
      <c r="I21" s="43"/>
      <c r="J21" s="104" t="s">
        <v>75</v>
      </c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1"/>
      <c r="AD21" s="5"/>
      <c r="AE21" s="5"/>
      <c r="AF21" s="5"/>
      <c r="AG21" s="5"/>
      <c r="AH21" s="5"/>
    </row>
    <row r="22" spans="1:76" ht="15.75">
      <c r="A22" s="20"/>
      <c r="B22" s="43"/>
      <c r="C22" s="43"/>
      <c r="D22" s="43"/>
      <c r="E22" s="43"/>
      <c r="F22" s="43"/>
      <c r="G22" s="43"/>
      <c r="H22" s="43"/>
      <c r="I22" s="43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8"/>
      <c r="V22" s="68"/>
      <c r="W22" s="68"/>
      <c r="X22" s="68"/>
      <c r="Y22" s="68"/>
      <c r="Z22" s="68"/>
      <c r="AA22" s="68"/>
      <c r="AB22" s="69"/>
      <c r="AC22" s="11"/>
      <c r="AD22" s="5"/>
      <c r="AE22" s="5"/>
      <c r="AF22" s="5"/>
      <c r="AG22" s="5"/>
      <c r="AH22" s="5"/>
    </row>
    <row r="23" spans="1:76" s="24" customFormat="1" ht="15" customHeight="1">
      <c r="A23" s="7"/>
      <c r="B23" s="101" t="s">
        <v>6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56"/>
      <c r="Q23" s="56"/>
      <c r="R23" s="56"/>
      <c r="S23" s="101" t="s">
        <v>33</v>
      </c>
      <c r="T23" s="111" t="s">
        <v>162</v>
      </c>
      <c r="U23" s="105" t="s">
        <v>34</v>
      </c>
      <c r="V23" s="106"/>
      <c r="W23" s="106"/>
      <c r="X23" s="106"/>
      <c r="Y23" s="106"/>
      <c r="Z23" s="107"/>
      <c r="AA23" s="119" t="s">
        <v>7</v>
      </c>
      <c r="AB23" s="119"/>
      <c r="AC23" s="7"/>
    </row>
    <row r="24" spans="1:76" s="24" customFormat="1" ht="15" customHeight="1">
      <c r="A24" s="7"/>
      <c r="B24" s="116" t="s">
        <v>76</v>
      </c>
      <c r="C24" s="116"/>
      <c r="D24" s="116"/>
      <c r="E24" s="111" t="s">
        <v>42</v>
      </c>
      <c r="F24" s="111"/>
      <c r="G24" s="101" t="s">
        <v>43</v>
      </c>
      <c r="H24" s="101"/>
      <c r="I24" s="101" t="s">
        <v>41</v>
      </c>
      <c r="J24" s="101"/>
      <c r="K24" s="101"/>
      <c r="L24" s="101"/>
      <c r="M24" s="101"/>
      <c r="N24" s="101"/>
      <c r="O24" s="101"/>
      <c r="P24" s="56"/>
      <c r="Q24" s="56"/>
      <c r="R24" s="56"/>
      <c r="S24" s="101"/>
      <c r="T24" s="111"/>
      <c r="U24" s="108"/>
      <c r="V24" s="109"/>
      <c r="W24" s="109"/>
      <c r="X24" s="109"/>
      <c r="Y24" s="109"/>
      <c r="Z24" s="110"/>
      <c r="AA24" s="119"/>
      <c r="AB24" s="119"/>
      <c r="AC24" s="7"/>
    </row>
    <row r="25" spans="1:76" s="24" customFormat="1" ht="36" customHeight="1">
      <c r="A25" s="7"/>
      <c r="B25" s="116"/>
      <c r="C25" s="116"/>
      <c r="D25" s="116"/>
      <c r="E25" s="111"/>
      <c r="F25" s="111"/>
      <c r="G25" s="101"/>
      <c r="H25" s="101"/>
      <c r="I25" s="101"/>
      <c r="J25" s="101"/>
      <c r="K25" s="101"/>
      <c r="L25" s="101"/>
      <c r="M25" s="101"/>
      <c r="N25" s="101"/>
      <c r="O25" s="101"/>
      <c r="P25" s="56"/>
      <c r="Q25" s="56"/>
      <c r="R25" s="56"/>
      <c r="S25" s="101"/>
      <c r="T25" s="111"/>
      <c r="U25" s="56">
        <v>2014</v>
      </c>
      <c r="V25" s="56">
        <v>2015</v>
      </c>
      <c r="W25" s="56">
        <v>2016</v>
      </c>
      <c r="X25" s="56">
        <v>2017</v>
      </c>
      <c r="Y25" s="56">
        <v>2018</v>
      </c>
      <c r="Z25" s="56">
        <v>2019</v>
      </c>
      <c r="AA25" s="81" t="s">
        <v>1</v>
      </c>
      <c r="AB25" s="82" t="s">
        <v>163</v>
      </c>
      <c r="AC25" s="7"/>
    </row>
    <row r="26" spans="1:76" s="55" customFormat="1" ht="15.75" customHeight="1">
      <c r="A26" s="43"/>
      <c r="B26" s="56">
        <v>1</v>
      </c>
      <c r="C26" s="56">
        <v>2</v>
      </c>
      <c r="D26" s="56">
        <v>3</v>
      </c>
      <c r="E26" s="56">
        <v>4</v>
      </c>
      <c r="F26" s="56">
        <v>5</v>
      </c>
      <c r="G26" s="56">
        <v>6</v>
      </c>
      <c r="H26" s="56">
        <v>7</v>
      </c>
      <c r="I26" s="56">
        <v>8</v>
      </c>
      <c r="J26" s="56">
        <v>9</v>
      </c>
      <c r="K26" s="56">
        <v>10</v>
      </c>
      <c r="L26" s="56">
        <v>11</v>
      </c>
      <c r="M26" s="56">
        <v>12</v>
      </c>
      <c r="N26" s="56">
        <v>13</v>
      </c>
      <c r="O26" s="56">
        <v>14</v>
      </c>
      <c r="P26" s="56">
        <v>15</v>
      </c>
      <c r="Q26" s="56">
        <v>16</v>
      </c>
      <c r="R26" s="56">
        <v>17</v>
      </c>
      <c r="S26" s="56">
        <v>15</v>
      </c>
      <c r="T26" s="56">
        <v>16</v>
      </c>
      <c r="U26" s="56">
        <v>17</v>
      </c>
      <c r="V26" s="56">
        <v>18</v>
      </c>
      <c r="W26" s="56">
        <v>19</v>
      </c>
      <c r="X26" s="56">
        <v>20</v>
      </c>
      <c r="Y26" s="56">
        <v>21</v>
      </c>
      <c r="Z26" s="56">
        <v>22</v>
      </c>
      <c r="AA26" s="56">
        <v>23</v>
      </c>
      <c r="AB26" s="57">
        <v>24</v>
      </c>
      <c r="AC26" s="43"/>
    </row>
    <row r="27" spans="1:76" s="55" customFormat="1" ht="56.25">
      <c r="A27" s="43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 t="s">
        <v>203</v>
      </c>
      <c r="T27" s="56" t="s">
        <v>83</v>
      </c>
      <c r="U27" s="100">
        <v>147295.6</v>
      </c>
      <c r="V27" s="88">
        <v>36558.6</v>
      </c>
      <c r="W27" s="88">
        <f>SUM(W32+W100)</f>
        <v>4115</v>
      </c>
      <c r="X27" s="88">
        <f>SUM(X32+X100)</f>
        <v>4115</v>
      </c>
      <c r="Y27" s="88">
        <f>SUM(Y32+Y100)</f>
        <v>615</v>
      </c>
      <c r="Z27" s="88">
        <f>SUM(Z32+Z100)</f>
        <v>615</v>
      </c>
      <c r="AA27" s="88">
        <v>193314.2</v>
      </c>
      <c r="AB27" s="57">
        <v>2019</v>
      </c>
      <c r="AC27" s="43"/>
    </row>
    <row r="28" spans="1:76" s="55" customFormat="1" ht="45">
      <c r="A28" s="43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 t="s">
        <v>126</v>
      </c>
      <c r="T28" s="56"/>
      <c r="U28" s="78"/>
      <c r="V28" s="78"/>
      <c r="W28" s="78"/>
      <c r="X28" s="78"/>
      <c r="Y28" s="78"/>
      <c r="Z28" s="78"/>
      <c r="AA28" s="88"/>
      <c r="AB28" s="57"/>
      <c r="AC28" s="43"/>
    </row>
    <row r="29" spans="1:76" s="55" customFormat="1" ht="33.75">
      <c r="A29" s="43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 t="s">
        <v>104</v>
      </c>
      <c r="T29" s="56" t="s">
        <v>120</v>
      </c>
      <c r="U29" s="78">
        <v>18</v>
      </c>
      <c r="V29" s="78">
        <v>19</v>
      </c>
      <c r="W29" s="78">
        <v>20</v>
      </c>
      <c r="X29" s="78">
        <v>20</v>
      </c>
      <c r="Y29" s="78">
        <v>20</v>
      </c>
      <c r="Z29" s="78">
        <v>20</v>
      </c>
      <c r="AA29" s="88">
        <v>20</v>
      </c>
      <c r="AB29" s="57">
        <v>2016</v>
      </c>
      <c r="AC29" s="43"/>
    </row>
    <row r="30" spans="1:76" s="55" customFormat="1" ht="56.25">
      <c r="A30" s="4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 t="s">
        <v>105</v>
      </c>
      <c r="T30" s="56" t="s">
        <v>120</v>
      </c>
      <c r="U30" s="78">
        <v>0.7</v>
      </c>
      <c r="V30" s="78">
        <v>0.55000000000000004</v>
      </c>
      <c r="W30" s="78">
        <v>0.4</v>
      </c>
      <c r="X30" s="78">
        <v>0.4</v>
      </c>
      <c r="Y30" s="78">
        <v>0.4</v>
      </c>
      <c r="Z30" s="78">
        <v>0.4</v>
      </c>
      <c r="AA30" s="88">
        <v>0.4</v>
      </c>
      <c r="AB30" s="57">
        <v>2016</v>
      </c>
      <c r="AC30" s="43"/>
    </row>
    <row r="31" spans="1:76" s="55" customFormat="1" ht="33.75">
      <c r="A31" s="43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 t="s">
        <v>106</v>
      </c>
      <c r="T31" s="56" t="s">
        <v>120</v>
      </c>
      <c r="U31" s="78">
        <v>95</v>
      </c>
      <c r="V31" s="78">
        <v>96</v>
      </c>
      <c r="W31" s="78">
        <v>97</v>
      </c>
      <c r="X31" s="78">
        <v>97</v>
      </c>
      <c r="Y31" s="78">
        <v>97</v>
      </c>
      <c r="Z31" s="78">
        <v>97</v>
      </c>
      <c r="AA31" s="88">
        <v>97</v>
      </c>
      <c r="AB31" s="57">
        <v>2016</v>
      </c>
      <c r="AC31" s="43"/>
    </row>
    <row r="32" spans="1:76" s="55" customFormat="1" ht="42">
      <c r="A32" s="43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80" t="s">
        <v>171</v>
      </c>
      <c r="T32" s="51" t="s">
        <v>83</v>
      </c>
      <c r="U32" s="79">
        <f t="shared" ref="U32:Z32" si="0">+U33+U43++U51+U69</f>
        <v>31879.4</v>
      </c>
      <c r="V32" s="79">
        <f>+V33+V43++V51+V69</f>
        <v>7602</v>
      </c>
      <c r="W32" s="79">
        <f t="shared" si="0"/>
        <v>4115</v>
      </c>
      <c r="X32" s="79">
        <f t="shared" si="0"/>
        <v>4115</v>
      </c>
      <c r="Y32" s="79">
        <f t="shared" si="0"/>
        <v>615</v>
      </c>
      <c r="Z32" s="79">
        <f t="shared" si="0"/>
        <v>615</v>
      </c>
      <c r="AA32" s="79">
        <f>+U32+V32+W32+X32+Y32+Z32</f>
        <v>48941.4</v>
      </c>
      <c r="AB32" s="52">
        <v>2019</v>
      </c>
      <c r="AC32" s="43"/>
    </row>
    <row r="33" spans="1:29" s="55" customFormat="1" ht="56.25">
      <c r="A33" s="43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90" t="s">
        <v>107</v>
      </c>
      <c r="T33" s="90" t="s">
        <v>87</v>
      </c>
      <c r="U33" s="91">
        <f>+U35+U37</f>
        <v>70</v>
      </c>
      <c r="V33" s="91">
        <f>+V35+V37+V39</f>
        <v>1789.1</v>
      </c>
      <c r="W33" s="91">
        <f>+W35+W37+W39</f>
        <v>4070</v>
      </c>
      <c r="X33" s="91">
        <f>+X35+X37+X39</f>
        <v>4070</v>
      </c>
      <c r="Y33" s="91">
        <f>+Y35+Y37+Y39</f>
        <v>70</v>
      </c>
      <c r="Z33" s="91">
        <f>+Z35+Z37+Z39</f>
        <v>70</v>
      </c>
      <c r="AA33" s="79">
        <f>+U33+V33+W33+X33+Y33+Z33</f>
        <v>10139.1</v>
      </c>
      <c r="AB33" s="93">
        <v>2019</v>
      </c>
      <c r="AC33" s="43"/>
    </row>
    <row r="34" spans="1:29" s="55" customFormat="1" ht="33.75">
      <c r="A34" s="43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1" t="s">
        <v>131</v>
      </c>
      <c r="T34" s="51" t="s">
        <v>109</v>
      </c>
      <c r="U34" s="79">
        <v>50</v>
      </c>
      <c r="V34" s="79">
        <v>40</v>
      </c>
      <c r="W34" s="79">
        <v>40</v>
      </c>
      <c r="X34" s="79">
        <v>40</v>
      </c>
      <c r="Y34" s="79">
        <v>40</v>
      </c>
      <c r="Z34" s="79">
        <v>40</v>
      </c>
      <c r="AA34" s="88">
        <f>U34+V34+W34+X34+Y34+Z34</f>
        <v>250</v>
      </c>
      <c r="AB34" s="52">
        <v>2019</v>
      </c>
      <c r="AC34" s="43"/>
    </row>
    <row r="35" spans="1:29" s="49" customFormat="1" ht="45">
      <c r="A35" s="43"/>
      <c r="B35" s="50">
        <v>6</v>
      </c>
      <c r="C35" s="50">
        <v>0</v>
      </c>
      <c r="D35" s="50">
        <v>1</v>
      </c>
      <c r="E35" s="50">
        <v>0</v>
      </c>
      <c r="F35" s="50">
        <v>5</v>
      </c>
      <c r="G35" s="50">
        <v>0</v>
      </c>
      <c r="H35" s="50">
        <v>1</v>
      </c>
      <c r="I35" s="50">
        <v>0</v>
      </c>
      <c r="J35" s="50">
        <v>6</v>
      </c>
      <c r="K35" s="50">
        <v>1</v>
      </c>
      <c r="L35" s="50">
        <v>1</v>
      </c>
      <c r="M35" s="50">
        <v>0</v>
      </c>
      <c r="N35" s="50">
        <v>0</v>
      </c>
      <c r="O35" s="50">
        <v>1</v>
      </c>
      <c r="P35" s="50"/>
      <c r="Q35" s="50"/>
      <c r="R35" s="50"/>
      <c r="S35" s="51" t="s">
        <v>172</v>
      </c>
      <c r="T35" s="51" t="s">
        <v>83</v>
      </c>
      <c r="U35" s="79">
        <v>70</v>
      </c>
      <c r="V35" s="79">
        <v>70</v>
      </c>
      <c r="W35" s="79">
        <v>70</v>
      </c>
      <c r="X35" s="79">
        <v>70</v>
      </c>
      <c r="Y35" s="91">
        <v>70</v>
      </c>
      <c r="Z35" s="91">
        <v>70</v>
      </c>
      <c r="AA35" s="92">
        <f>U35+V35+W35+X35+Y35+Z35</f>
        <v>420</v>
      </c>
      <c r="AB35" s="93">
        <v>2019</v>
      </c>
      <c r="AC35" s="43"/>
    </row>
    <row r="36" spans="1:29" s="49" customFormat="1" ht="45">
      <c r="A36" s="43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1" t="s">
        <v>132</v>
      </c>
      <c r="T36" s="51" t="s">
        <v>108</v>
      </c>
      <c r="U36" s="98">
        <v>1575186</v>
      </c>
      <c r="V36" s="98">
        <v>1575186</v>
      </c>
      <c r="W36" s="98">
        <v>1575186</v>
      </c>
      <c r="X36" s="98">
        <v>1575186</v>
      </c>
      <c r="Y36" s="94">
        <v>1575186</v>
      </c>
      <c r="Z36" s="94">
        <v>1575186</v>
      </c>
      <c r="AA36" s="92">
        <f>U36+V36+W36+X36+Y36+Z36</f>
        <v>9451116</v>
      </c>
      <c r="AB36" s="93">
        <v>2019</v>
      </c>
      <c r="AC36" s="43"/>
    </row>
    <row r="37" spans="1:29" s="49" customFormat="1" ht="45">
      <c r="A37" s="43"/>
      <c r="B37" s="50">
        <v>6</v>
      </c>
      <c r="C37" s="50">
        <v>0</v>
      </c>
      <c r="D37" s="50">
        <v>1</v>
      </c>
      <c r="E37" s="50">
        <v>0</v>
      </c>
      <c r="F37" s="50">
        <v>5</v>
      </c>
      <c r="G37" s="50">
        <v>0</v>
      </c>
      <c r="H37" s="50">
        <v>1</v>
      </c>
      <c r="I37" s="50">
        <v>0</v>
      </c>
      <c r="J37" s="50">
        <v>6</v>
      </c>
      <c r="K37" s="50">
        <v>1</v>
      </c>
      <c r="L37" s="50">
        <v>1</v>
      </c>
      <c r="M37" s="50">
        <v>0</v>
      </c>
      <c r="N37" s="50">
        <v>2</v>
      </c>
      <c r="O37" s="50">
        <v>2</v>
      </c>
      <c r="P37" s="50"/>
      <c r="Q37" s="50"/>
      <c r="R37" s="50"/>
      <c r="S37" s="51" t="s">
        <v>177</v>
      </c>
      <c r="T37" s="51" t="s">
        <v>83</v>
      </c>
      <c r="U37" s="79">
        <v>0</v>
      </c>
      <c r="V37" s="79">
        <v>1719.1</v>
      </c>
      <c r="W37" s="79">
        <v>0</v>
      </c>
      <c r="X37" s="79">
        <v>0</v>
      </c>
      <c r="Y37" s="91">
        <v>0</v>
      </c>
      <c r="Z37" s="91">
        <v>0</v>
      </c>
      <c r="AA37" s="92">
        <f>U37+V37+W37+X37+Y37+Z37</f>
        <v>1719.1</v>
      </c>
      <c r="AB37" s="93">
        <v>2015</v>
      </c>
      <c r="AC37" s="43"/>
    </row>
    <row r="38" spans="1:29" s="49" customFormat="1" ht="33.75">
      <c r="A38" s="4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1" t="s">
        <v>135</v>
      </c>
      <c r="T38" s="99" t="s">
        <v>86</v>
      </c>
      <c r="U38" s="79" t="s">
        <v>85</v>
      </c>
      <c r="V38" s="79" t="s">
        <v>85</v>
      </c>
      <c r="W38" s="79" t="s">
        <v>85</v>
      </c>
      <c r="X38" s="79" t="s">
        <v>85</v>
      </c>
      <c r="Y38" s="91" t="s">
        <v>85</v>
      </c>
      <c r="Z38" s="91" t="s">
        <v>85</v>
      </c>
      <c r="AA38" s="92" t="s">
        <v>85</v>
      </c>
      <c r="AB38" s="93">
        <v>2019</v>
      </c>
      <c r="AC38" s="43"/>
    </row>
    <row r="39" spans="1:29" s="49" customFormat="1" ht="45">
      <c r="A39" s="43"/>
      <c r="B39" s="50">
        <v>6</v>
      </c>
      <c r="C39" s="50">
        <v>0</v>
      </c>
      <c r="D39" s="50">
        <v>1</v>
      </c>
      <c r="E39" s="50">
        <v>0</v>
      </c>
      <c r="F39" s="50">
        <v>5</v>
      </c>
      <c r="G39" s="50">
        <v>0</v>
      </c>
      <c r="H39" s="50">
        <v>2</v>
      </c>
      <c r="I39" s="50">
        <v>0</v>
      </c>
      <c r="J39" s="50">
        <v>6</v>
      </c>
      <c r="K39" s="50">
        <v>1</v>
      </c>
      <c r="L39" s="50">
        <v>1</v>
      </c>
      <c r="M39" s="50">
        <v>0</v>
      </c>
      <c r="N39" s="50">
        <v>2</v>
      </c>
      <c r="O39" s="50">
        <v>2</v>
      </c>
      <c r="P39" s="50"/>
      <c r="Q39" s="50"/>
      <c r="R39" s="50"/>
      <c r="S39" s="51" t="s">
        <v>187</v>
      </c>
      <c r="T39" s="51" t="s">
        <v>83</v>
      </c>
      <c r="U39" s="79">
        <v>0</v>
      </c>
      <c r="V39" s="79">
        <v>0</v>
      </c>
      <c r="W39" s="79">
        <v>4000</v>
      </c>
      <c r="X39" s="79">
        <v>4000</v>
      </c>
      <c r="Y39" s="91">
        <v>0</v>
      </c>
      <c r="Z39" s="91">
        <v>0</v>
      </c>
      <c r="AA39" s="92">
        <f>U39+V39+W39+X39+Y39+Z39</f>
        <v>8000</v>
      </c>
      <c r="AB39" s="93">
        <v>2017</v>
      </c>
      <c r="AC39" s="43"/>
    </row>
    <row r="40" spans="1:29" s="49" customFormat="1" ht="33.75">
      <c r="A40" s="43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1" t="s">
        <v>135</v>
      </c>
      <c r="T40" s="99" t="s">
        <v>86</v>
      </c>
      <c r="U40" s="79" t="s">
        <v>85</v>
      </c>
      <c r="V40" s="79" t="s">
        <v>85</v>
      </c>
      <c r="W40" s="79" t="s">
        <v>85</v>
      </c>
      <c r="X40" s="79" t="s">
        <v>85</v>
      </c>
      <c r="Y40" s="91" t="s">
        <v>85</v>
      </c>
      <c r="Z40" s="91" t="s">
        <v>85</v>
      </c>
      <c r="AA40" s="92" t="s">
        <v>85</v>
      </c>
      <c r="AB40" s="93">
        <v>2019</v>
      </c>
      <c r="AC40" s="43"/>
    </row>
    <row r="41" spans="1:29" s="49" customFormat="1" ht="67.5">
      <c r="A41" s="43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1" t="s">
        <v>188</v>
      </c>
      <c r="T41" s="51" t="s">
        <v>86</v>
      </c>
      <c r="U41" s="79" t="s">
        <v>85</v>
      </c>
      <c r="V41" s="79" t="s">
        <v>85</v>
      </c>
      <c r="W41" s="79" t="s">
        <v>85</v>
      </c>
      <c r="X41" s="79" t="s">
        <v>85</v>
      </c>
      <c r="Y41" s="79" t="s">
        <v>85</v>
      </c>
      <c r="Z41" s="79" t="s">
        <v>85</v>
      </c>
      <c r="AA41" s="88" t="s">
        <v>85</v>
      </c>
      <c r="AB41" s="52">
        <v>2019</v>
      </c>
      <c r="AC41" s="43" t="s">
        <v>170</v>
      </c>
    </row>
    <row r="42" spans="1:29" s="49" customFormat="1" ht="45">
      <c r="A42" s="43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1" t="s">
        <v>133</v>
      </c>
      <c r="T42" s="51" t="s">
        <v>109</v>
      </c>
      <c r="U42" s="79">
        <v>3</v>
      </c>
      <c r="V42" s="79">
        <v>3</v>
      </c>
      <c r="W42" s="79">
        <v>3</v>
      </c>
      <c r="X42" s="79">
        <v>3</v>
      </c>
      <c r="Y42" s="79">
        <v>3</v>
      </c>
      <c r="Z42" s="79">
        <v>3</v>
      </c>
      <c r="AA42" s="88">
        <f>U42+V42+W42+X42+Y42+Z42</f>
        <v>18</v>
      </c>
      <c r="AB42" s="52">
        <v>2019</v>
      </c>
      <c r="AC42" s="43"/>
    </row>
    <row r="43" spans="1:29" s="49" customFormat="1" ht="45">
      <c r="A43" s="4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1" t="s">
        <v>110</v>
      </c>
      <c r="T43" s="51" t="s">
        <v>83</v>
      </c>
      <c r="U43" s="79">
        <f t="shared" ref="U43:Z43" si="1">+U45+U47+U49</f>
        <v>69</v>
      </c>
      <c r="V43" s="79">
        <f t="shared" si="1"/>
        <v>45</v>
      </c>
      <c r="W43" s="79">
        <f t="shared" si="1"/>
        <v>45</v>
      </c>
      <c r="X43" s="79">
        <f t="shared" si="1"/>
        <v>45</v>
      </c>
      <c r="Y43" s="91">
        <f t="shared" si="1"/>
        <v>45</v>
      </c>
      <c r="Z43" s="91">
        <f t="shared" si="1"/>
        <v>45</v>
      </c>
      <c r="AA43" s="92">
        <f>U43+V43+W43+X43+Y43+Z43</f>
        <v>294</v>
      </c>
      <c r="AB43" s="93">
        <v>2019</v>
      </c>
      <c r="AC43" s="43"/>
    </row>
    <row r="44" spans="1:29" s="49" customFormat="1" ht="56.25">
      <c r="A44" s="43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1" t="s">
        <v>192</v>
      </c>
      <c r="T44" s="99" t="s">
        <v>86</v>
      </c>
      <c r="U44" s="79" t="s">
        <v>111</v>
      </c>
      <c r="V44" s="79" t="s">
        <v>111</v>
      </c>
      <c r="W44" s="79" t="s">
        <v>85</v>
      </c>
      <c r="X44" s="79" t="s">
        <v>85</v>
      </c>
      <c r="Y44" s="91" t="s">
        <v>85</v>
      </c>
      <c r="Z44" s="91" t="s">
        <v>85</v>
      </c>
      <c r="AA44" s="92" t="s">
        <v>85</v>
      </c>
      <c r="AB44" s="93">
        <v>2016</v>
      </c>
      <c r="AC44" s="43"/>
    </row>
    <row r="45" spans="1:29" s="49" customFormat="1" ht="33.75">
      <c r="A45" s="43"/>
      <c r="B45" s="50">
        <v>6</v>
      </c>
      <c r="C45" s="50">
        <v>0</v>
      </c>
      <c r="D45" s="50">
        <v>1</v>
      </c>
      <c r="E45" s="50">
        <v>0</v>
      </c>
      <c r="F45" s="50">
        <v>5</v>
      </c>
      <c r="G45" s="50">
        <v>0</v>
      </c>
      <c r="H45" s="50">
        <v>2</v>
      </c>
      <c r="I45" s="50">
        <v>0</v>
      </c>
      <c r="J45" s="50">
        <v>6</v>
      </c>
      <c r="K45" s="50">
        <v>1</v>
      </c>
      <c r="L45" s="50">
        <v>6</v>
      </c>
      <c r="M45" s="50">
        <v>1</v>
      </c>
      <c r="N45" s="50">
        <v>0</v>
      </c>
      <c r="O45" s="50"/>
      <c r="P45" s="50"/>
      <c r="Q45" s="50"/>
      <c r="R45" s="50"/>
      <c r="S45" s="51" t="s">
        <v>176</v>
      </c>
      <c r="T45" s="51" t="s">
        <v>83</v>
      </c>
      <c r="U45" s="79">
        <v>10</v>
      </c>
      <c r="V45" s="79">
        <v>0</v>
      </c>
      <c r="W45" s="79">
        <v>0</v>
      </c>
      <c r="X45" s="79">
        <v>0</v>
      </c>
      <c r="Y45" s="91">
        <v>0</v>
      </c>
      <c r="Z45" s="91">
        <v>0</v>
      </c>
      <c r="AA45" s="92">
        <f>U45+V45+W45+X45+Y45+Z45</f>
        <v>10</v>
      </c>
      <c r="AB45" s="93">
        <v>2014</v>
      </c>
      <c r="AC45" s="43"/>
    </row>
    <row r="46" spans="1:29" s="49" customFormat="1" ht="33.75">
      <c r="A46" s="43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1" t="s">
        <v>136</v>
      </c>
      <c r="T46" s="99" t="s">
        <v>86</v>
      </c>
      <c r="U46" s="79" t="s">
        <v>85</v>
      </c>
      <c r="V46" s="79" t="s">
        <v>111</v>
      </c>
      <c r="W46" s="79" t="s">
        <v>111</v>
      </c>
      <c r="X46" s="79" t="s">
        <v>111</v>
      </c>
      <c r="Y46" s="91" t="s">
        <v>111</v>
      </c>
      <c r="Z46" s="91" t="s">
        <v>111</v>
      </c>
      <c r="AA46" s="92" t="s">
        <v>85</v>
      </c>
      <c r="AB46" s="93">
        <v>2014</v>
      </c>
      <c r="AC46" s="43"/>
    </row>
    <row r="47" spans="1:29" s="49" customFormat="1" ht="33.75">
      <c r="A47" s="43"/>
      <c r="B47" s="50">
        <v>6</v>
      </c>
      <c r="C47" s="50">
        <v>0</v>
      </c>
      <c r="D47" s="50">
        <v>1</v>
      </c>
      <c r="E47" s="50">
        <v>0</v>
      </c>
      <c r="F47" s="50">
        <v>5</v>
      </c>
      <c r="G47" s="50">
        <v>0</v>
      </c>
      <c r="H47" s="50">
        <v>2</v>
      </c>
      <c r="I47" s="50">
        <v>0</v>
      </c>
      <c r="J47" s="50">
        <v>6</v>
      </c>
      <c r="K47" s="50">
        <v>1</v>
      </c>
      <c r="L47" s="50">
        <v>1</v>
      </c>
      <c r="M47" s="50">
        <v>0</v>
      </c>
      <c r="N47" s="50">
        <v>1</v>
      </c>
      <c r="O47" s="50"/>
      <c r="P47" s="50"/>
      <c r="Q47" s="50"/>
      <c r="R47" s="50"/>
      <c r="S47" s="51" t="s">
        <v>112</v>
      </c>
      <c r="T47" s="51" t="s">
        <v>83</v>
      </c>
      <c r="U47" s="79">
        <v>59</v>
      </c>
      <c r="V47" s="79">
        <v>0</v>
      </c>
      <c r="W47" s="79">
        <v>0</v>
      </c>
      <c r="X47" s="79">
        <v>0</v>
      </c>
      <c r="Y47" s="91">
        <v>0</v>
      </c>
      <c r="Z47" s="91">
        <v>0</v>
      </c>
      <c r="AA47" s="92">
        <f>U47+V47+W47+X47+Y47+Z47</f>
        <v>59</v>
      </c>
      <c r="AB47" s="93">
        <v>2014</v>
      </c>
      <c r="AC47" s="43"/>
    </row>
    <row r="48" spans="1:29" s="49" customFormat="1" ht="33.75">
      <c r="A48" s="43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1" t="s">
        <v>137</v>
      </c>
      <c r="T48" s="99" t="s">
        <v>86</v>
      </c>
      <c r="U48" s="79" t="s">
        <v>85</v>
      </c>
      <c r="V48" s="79" t="s">
        <v>85</v>
      </c>
      <c r="W48" s="79" t="s">
        <v>85</v>
      </c>
      <c r="X48" s="79" t="s">
        <v>85</v>
      </c>
      <c r="Y48" s="91" t="s">
        <v>85</v>
      </c>
      <c r="Z48" s="91" t="s">
        <v>85</v>
      </c>
      <c r="AA48" s="92" t="s">
        <v>85</v>
      </c>
      <c r="AB48" s="93">
        <v>2014</v>
      </c>
      <c r="AC48" s="43"/>
    </row>
    <row r="49" spans="1:29" s="49" customFormat="1" ht="45">
      <c r="A49" s="43"/>
      <c r="B49" s="50">
        <v>6</v>
      </c>
      <c r="C49" s="50">
        <v>0</v>
      </c>
      <c r="D49" s="50">
        <v>1</v>
      </c>
      <c r="E49" s="50">
        <v>0</v>
      </c>
      <c r="F49" s="50">
        <v>5</v>
      </c>
      <c r="G49" s="50">
        <v>0</v>
      </c>
      <c r="H49" s="50">
        <v>2</v>
      </c>
      <c r="I49" s="50">
        <v>0</v>
      </c>
      <c r="J49" s="50">
        <v>6</v>
      </c>
      <c r="K49" s="50">
        <v>1</v>
      </c>
      <c r="L49" s="50">
        <v>1</v>
      </c>
      <c r="M49" s="50">
        <v>0</v>
      </c>
      <c r="N49" s="50">
        <v>1</v>
      </c>
      <c r="O49" s="50">
        <v>8</v>
      </c>
      <c r="P49" s="50"/>
      <c r="Q49" s="50"/>
      <c r="R49" s="50"/>
      <c r="S49" s="51" t="s">
        <v>103</v>
      </c>
      <c r="T49" s="51" t="s">
        <v>83</v>
      </c>
      <c r="U49" s="79">
        <v>0</v>
      </c>
      <c r="V49" s="79">
        <v>45</v>
      </c>
      <c r="W49" s="79">
        <v>45</v>
      </c>
      <c r="X49" s="79">
        <v>45</v>
      </c>
      <c r="Y49" s="91">
        <v>45</v>
      </c>
      <c r="Z49" s="91">
        <v>45</v>
      </c>
      <c r="AA49" s="92">
        <f>U49+V49+W49+X49+Y49+Z49</f>
        <v>225</v>
      </c>
      <c r="AB49" s="93">
        <v>2019</v>
      </c>
      <c r="AC49" s="43"/>
    </row>
    <row r="50" spans="1:29" s="49" customFormat="1" ht="45">
      <c r="A50" s="43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1" t="s">
        <v>138</v>
      </c>
      <c r="T50" s="99" t="s">
        <v>86</v>
      </c>
      <c r="U50" s="79" t="s">
        <v>111</v>
      </c>
      <c r="V50" s="79" t="s">
        <v>85</v>
      </c>
      <c r="W50" s="79" t="s">
        <v>85</v>
      </c>
      <c r="X50" s="79" t="s">
        <v>85</v>
      </c>
      <c r="Y50" s="79" t="s">
        <v>85</v>
      </c>
      <c r="Z50" s="79" t="s">
        <v>85</v>
      </c>
      <c r="AA50" s="88" t="s">
        <v>85</v>
      </c>
      <c r="AB50" s="52">
        <v>2015</v>
      </c>
      <c r="AC50" s="43"/>
    </row>
    <row r="51" spans="1:29" s="49" customFormat="1" ht="33.75">
      <c r="A51" s="43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1" t="s">
        <v>113</v>
      </c>
      <c r="T51" s="99" t="s">
        <v>87</v>
      </c>
      <c r="U51" s="79">
        <f t="shared" ref="U51:Z51" si="2">+U55+U57+U59+U61+U63+U65+U67</f>
        <v>24412.9</v>
      </c>
      <c r="V51" s="79">
        <f t="shared" si="2"/>
        <v>2857.7</v>
      </c>
      <c r="W51" s="79">
        <f t="shared" si="2"/>
        <v>0</v>
      </c>
      <c r="X51" s="79">
        <f t="shared" si="2"/>
        <v>0</v>
      </c>
      <c r="Y51" s="91">
        <f t="shared" si="2"/>
        <v>500</v>
      </c>
      <c r="Z51" s="91">
        <f t="shared" si="2"/>
        <v>500</v>
      </c>
      <c r="AA51" s="92">
        <f>U51+V51+W51+X51+Y51+Z51</f>
        <v>28270.600000000002</v>
      </c>
      <c r="AB51" s="93">
        <v>2019</v>
      </c>
      <c r="AC51" s="43"/>
    </row>
    <row r="52" spans="1:29" s="49" customFormat="1" ht="33.75">
      <c r="A52" s="43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1" t="s">
        <v>114</v>
      </c>
      <c r="T52" s="99" t="s">
        <v>109</v>
      </c>
      <c r="U52" s="79">
        <v>1</v>
      </c>
      <c r="V52" s="79">
        <v>0</v>
      </c>
      <c r="W52" s="79">
        <v>0</v>
      </c>
      <c r="X52" s="79">
        <v>0</v>
      </c>
      <c r="Y52" s="91">
        <v>0</v>
      </c>
      <c r="Z52" s="91">
        <v>0</v>
      </c>
      <c r="AA52" s="92">
        <f>U52+V52+W52+X52+Y52+Z52</f>
        <v>1</v>
      </c>
      <c r="AB52" s="93">
        <v>2014</v>
      </c>
      <c r="AC52" s="43"/>
    </row>
    <row r="53" spans="1:29" s="49" customFormat="1" ht="33.75">
      <c r="A53" s="43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1" t="s">
        <v>115</v>
      </c>
      <c r="T53" s="99" t="s">
        <v>109</v>
      </c>
      <c r="U53" s="79">
        <v>1</v>
      </c>
      <c r="V53" s="79">
        <v>1</v>
      </c>
      <c r="W53" s="79">
        <v>0</v>
      </c>
      <c r="X53" s="79">
        <v>0</v>
      </c>
      <c r="Y53" s="91">
        <v>0</v>
      </c>
      <c r="Z53" s="91">
        <v>0</v>
      </c>
      <c r="AA53" s="92">
        <f>U53+V53+W53+X53+Y53+Z53</f>
        <v>2</v>
      </c>
      <c r="AB53" s="93">
        <v>2015</v>
      </c>
      <c r="AC53" s="43"/>
    </row>
    <row r="54" spans="1:29" s="49" customFormat="1" ht="56.25">
      <c r="A54" s="43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1" t="s">
        <v>116</v>
      </c>
      <c r="T54" s="99" t="s">
        <v>117</v>
      </c>
      <c r="U54" s="79">
        <v>0</v>
      </c>
      <c r="V54" s="79">
        <v>3</v>
      </c>
      <c r="W54" s="79">
        <v>0</v>
      </c>
      <c r="X54" s="79">
        <v>0</v>
      </c>
      <c r="Y54" s="91">
        <v>0</v>
      </c>
      <c r="Z54" s="91">
        <v>0</v>
      </c>
      <c r="AA54" s="92">
        <f>U54+V54+W54+X54+Y54+Z54</f>
        <v>3</v>
      </c>
      <c r="AB54" s="93">
        <v>2015</v>
      </c>
      <c r="AC54" s="43"/>
    </row>
    <row r="55" spans="1:29" s="49" customFormat="1" ht="60.75" customHeight="1">
      <c r="A55" s="43"/>
      <c r="B55" s="50">
        <v>6</v>
      </c>
      <c r="C55" s="50">
        <v>0</v>
      </c>
      <c r="D55" s="50">
        <v>1</v>
      </c>
      <c r="E55" s="50">
        <v>0</v>
      </c>
      <c r="F55" s="50">
        <v>5</v>
      </c>
      <c r="G55" s="50">
        <v>0</v>
      </c>
      <c r="H55" s="50">
        <v>2</v>
      </c>
      <c r="I55" s="50">
        <v>0</v>
      </c>
      <c r="J55" s="50">
        <v>6</v>
      </c>
      <c r="K55" s="50">
        <v>1</v>
      </c>
      <c r="L55" s="50">
        <v>6</v>
      </c>
      <c r="M55" s="50">
        <v>1</v>
      </c>
      <c r="N55" s="50">
        <v>1</v>
      </c>
      <c r="O55" s="50">
        <v>1</v>
      </c>
      <c r="P55" s="50"/>
      <c r="Q55" s="50"/>
      <c r="R55" s="50"/>
      <c r="S55" s="51" t="s">
        <v>193</v>
      </c>
      <c r="T55" s="51" t="s">
        <v>83</v>
      </c>
      <c r="U55" s="79">
        <v>90</v>
      </c>
      <c r="V55" s="79">
        <v>2500</v>
      </c>
      <c r="W55" s="79">
        <v>0</v>
      </c>
      <c r="X55" s="79">
        <v>0</v>
      </c>
      <c r="Y55" s="91">
        <v>0</v>
      </c>
      <c r="Z55" s="91">
        <v>0</v>
      </c>
      <c r="AA55" s="92">
        <f>U55+V55+W55+X55+Y55+Z55</f>
        <v>2590</v>
      </c>
      <c r="AB55" s="93">
        <v>2015</v>
      </c>
      <c r="AC55" s="43"/>
    </row>
    <row r="56" spans="1:29" s="49" customFormat="1" ht="45">
      <c r="A56" s="43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1" t="s">
        <v>139</v>
      </c>
      <c r="T56" s="51" t="s">
        <v>84</v>
      </c>
      <c r="U56" s="79" t="s">
        <v>111</v>
      </c>
      <c r="V56" s="79" t="s">
        <v>85</v>
      </c>
      <c r="W56" s="79" t="s">
        <v>85</v>
      </c>
      <c r="X56" s="79" t="s">
        <v>85</v>
      </c>
      <c r="Y56" s="91" t="s">
        <v>85</v>
      </c>
      <c r="Z56" s="91" t="s">
        <v>85</v>
      </c>
      <c r="AA56" s="92" t="s">
        <v>85</v>
      </c>
      <c r="AB56" s="93">
        <v>2015</v>
      </c>
      <c r="AC56" s="43"/>
    </row>
    <row r="57" spans="1:29" s="49" customFormat="1" ht="56.25">
      <c r="A57" s="43"/>
      <c r="B57" s="50">
        <v>6</v>
      </c>
      <c r="C57" s="50">
        <v>0</v>
      </c>
      <c r="D57" s="50">
        <v>1</v>
      </c>
      <c r="E57" s="50">
        <v>0</v>
      </c>
      <c r="F57" s="50">
        <v>5</v>
      </c>
      <c r="G57" s="50">
        <v>0</v>
      </c>
      <c r="H57" s="50">
        <v>2</v>
      </c>
      <c r="I57" s="50">
        <v>0</v>
      </c>
      <c r="J57" s="50">
        <v>6</v>
      </c>
      <c r="K57" s="50">
        <v>1</v>
      </c>
      <c r="L57" s="50">
        <v>1</v>
      </c>
      <c r="M57" s="50">
        <v>0</v>
      </c>
      <c r="N57" s="50">
        <v>1</v>
      </c>
      <c r="O57" s="50"/>
      <c r="P57" s="50"/>
      <c r="Q57" s="50"/>
      <c r="R57" s="50"/>
      <c r="S57" s="51" t="s">
        <v>127</v>
      </c>
      <c r="T57" s="51" t="s">
        <v>88</v>
      </c>
      <c r="U57" s="79">
        <v>472.9</v>
      </c>
      <c r="V57" s="79">
        <v>0</v>
      </c>
      <c r="W57" s="79">
        <v>0</v>
      </c>
      <c r="X57" s="79">
        <v>0</v>
      </c>
      <c r="Y57" s="91">
        <v>500</v>
      </c>
      <c r="Z57" s="91">
        <v>500</v>
      </c>
      <c r="AA57" s="92">
        <f>U57+V57+W57+X57+Y57+Z57</f>
        <v>1472.9</v>
      </c>
      <c r="AB57" s="93">
        <v>2019</v>
      </c>
      <c r="AC57" s="43"/>
    </row>
    <row r="58" spans="1:29" s="49" customFormat="1" ht="56.25">
      <c r="A58" s="43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1" t="s">
        <v>140</v>
      </c>
      <c r="T58" s="51" t="s">
        <v>117</v>
      </c>
      <c r="U58" s="79">
        <v>5</v>
      </c>
      <c r="V58" s="79">
        <v>0</v>
      </c>
      <c r="W58" s="79">
        <v>0</v>
      </c>
      <c r="X58" s="79">
        <v>0</v>
      </c>
      <c r="Y58" s="91">
        <v>5</v>
      </c>
      <c r="Z58" s="91">
        <v>5</v>
      </c>
      <c r="AA58" s="92">
        <f>U58+V58+W58+X58+Y58+Z58</f>
        <v>15</v>
      </c>
      <c r="AB58" s="93">
        <v>2019</v>
      </c>
      <c r="AC58" s="43"/>
    </row>
    <row r="59" spans="1:29" s="49" customFormat="1" ht="56.25">
      <c r="A59" s="43"/>
      <c r="B59" s="50">
        <v>6</v>
      </c>
      <c r="C59" s="50">
        <v>0</v>
      </c>
      <c r="D59" s="50">
        <v>1</v>
      </c>
      <c r="E59" s="50">
        <v>0</v>
      </c>
      <c r="F59" s="50">
        <v>5</v>
      </c>
      <c r="G59" s="50">
        <v>0</v>
      </c>
      <c r="H59" s="50">
        <v>2</v>
      </c>
      <c r="I59" s="50">
        <v>0</v>
      </c>
      <c r="J59" s="50">
        <v>6</v>
      </c>
      <c r="K59" s="50">
        <v>1</v>
      </c>
      <c r="L59" s="50">
        <v>6</v>
      </c>
      <c r="M59" s="50">
        <v>1</v>
      </c>
      <c r="N59" s="50">
        <v>1</v>
      </c>
      <c r="O59" s="50"/>
      <c r="P59" s="50"/>
      <c r="Q59" s="50"/>
      <c r="R59" s="50"/>
      <c r="S59" s="51" t="s">
        <v>198</v>
      </c>
      <c r="T59" s="51" t="s">
        <v>88</v>
      </c>
      <c r="U59" s="79">
        <v>23500</v>
      </c>
      <c r="V59" s="79">
        <v>0</v>
      </c>
      <c r="W59" s="79">
        <v>0</v>
      </c>
      <c r="X59" s="79">
        <v>0</v>
      </c>
      <c r="Y59" s="91">
        <v>0</v>
      </c>
      <c r="Z59" s="91">
        <v>0</v>
      </c>
      <c r="AA59" s="92">
        <f>U59+V59+W59+X59+Y59+Z59</f>
        <v>23500</v>
      </c>
      <c r="AB59" s="93">
        <v>2014</v>
      </c>
      <c r="AC59" s="43"/>
    </row>
    <row r="60" spans="1:29" s="49" customFormat="1" ht="56.25">
      <c r="A60" s="43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1" t="s">
        <v>143</v>
      </c>
      <c r="T60" s="51" t="s">
        <v>109</v>
      </c>
      <c r="U60" s="79">
        <v>35</v>
      </c>
      <c r="V60" s="79">
        <v>0</v>
      </c>
      <c r="W60" s="79">
        <v>0</v>
      </c>
      <c r="X60" s="79">
        <v>0</v>
      </c>
      <c r="Y60" s="91">
        <v>0</v>
      </c>
      <c r="Z60" s="91">
        <v>0</v>
      </c>
      <c r="AA60" s="92">
        <f>U60+V60+W60+X60+Y60+Z60</f>
        <v>35</v>
      </c>
      <c r="AB60" s="93">
        <v>2014</v>
      </c>
      <c r="AC60" s="43"/>
    </row>
    <row r="61" spans="1:29" s="49" customFormat="1" ht="56.25">
      <c r="A61" s="43"/>
      <c r="B61" s="50">
        <v>6</v>
      </c>
      <c r="C61" s="50">
        <v>0</v>
      </c>
      <c r="D61" s="50">
        <v>1</v>
      </c>
      <c r="E61" s="50">
        <v>0</v>
      </c>
      <c r="F61" s="50">
        <v>5</v>
      </c>
      <c r="G61" s="50">
        <v>0</v>
      </c>
      <c r="H61" s="50">
        <v>2</v>
      </c>
      <c r="I61" s="50">
        <v>0</v>
      </c>
      <c r="J61" s="50">
        <v>6</v>
      </c>
      <c r="K61" s="50">
        <v>1</v>
      </c>
      <c r="L61" s="50">
        <v>6</v>
      </c>
      <c r="M61" s="50">
        <v>1</v>
      </c>
      <c r="N61" s="50">
        <v>1</v>
      </c>
      <c r="O61" s="50"/>
      <c r="P61" s="50"/>
      <c r="Q61" s="50"/>
      <c r="R61" s="50"/>
      <c r="S61" s="51" t="s">
        <v>197</v>
      </c>
      <c r="T61" s="51" t="s">
        <v>88</v>
      </c>
      <c r="U61" s="97">
        <v>200</v>
      </c>
      <c r="V61" s="79">
        <v>0</v>
      </c>
      <c r="W61" s="79">
        <v>0</v>
      </c>
      <c r="X61" s="79">
        <v>0</v>
      </c>
      <c r="Y61" s="91">
        <v>0</v>
      </c>
      <c r="Z61" s="91">
        <v>0</v>
      </c>
      <c r="AA61" s="92">
        <f>U61+V61+W61+X61+Y61+Z61</f>
        <v>200</v>
      </c>
      <c r="AB61" s="93">
        <v>2014</v>
      </c>
      <c r="AC61" s="43"/>
    </row>
    <row r="62" spans="1:29" s="49" customFormat="1" ht="56.25">
      <c r="A62" s="43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1" t="s">
        <v>144</v>
      </c>
      <c r="T62" s="51" t="s">
        <v>84</v>
      </c>
      <c r="U62" s="97" t="s">
        <v>85</v>
      </c>
      <c r="V62" s="79" t="s">
        <v>111</v>
      </c>
      <c r="W62" s="79" t="s">
        <v>111</v>
      </c>
      <c r="X62" s="79" t="s">
        <v>111</v>
      </c>
      <c r="Y62" s="91" t="s">
        <v>111</v>
      </c>
      <c r="Z62" s="91" t="s">
        <v>111</v>
      </c>
      <c r="AA62" s="92" t="s">
        <v>85</v>
      </c>
      <c r="AB62" s="93">
        <v>2014</v>
      </c>
      <c r="AC62" s="43"/>
    </row>
    <row r="63" spans="1:29" s="49" customFormat="1" ht="57" customHeight="1">
      <c r="A63" s="43"/>
      <c r="B63" s="50">
        <v>6</v>
      </c>
      <c r="C63" s="50">
        <v>0</v>
      </c>
      <c r="D63" s="50">
        <v>1</v>
      </c>
      <c r="E63" s="50">
        <v>0</v>
      </c>
      <c r="F63" s="50">
        <v>5</v>
      </c>
      <c r="G63" s="50">
        <v>0</v>
      </c>
      <c r="H63" s="50">
        <v>2</v>
      </c>
      <c r="I63" s="50">
        <v>0</v>
      </c>
      <c r="J63" s="50">
        <v>6</v>
      </c>
      <c r="K63" s="50">
        <v>1</v>
      </c>
      <c r="L63" s="50">
        <v>6</v>
      </c>
      <c r="M63" s="50">
        <v>1</v>
      </c>
      <c r="N63" s="50">
        <v>1</v>
      </c>
      <c r="O63" s="50"/>
      <c r="P63" s="50"/>
      <c r="Q63" s="50"/>
      <c r="R63" s="50"/>
      <c r="S63" s="51" t="s">
        <v>179</v>
      </c>
      <c r="T63" s="51" t="s">
        <v>88</v>
      </c>
      <c r="U63" s="97">
        <v>150</v>
      </c>
      <c r="V63" s="79">
        <v>0</v>
      </c>
      <c r="W63" s="79">
        <v>0</v>
      </c>
      <c r="X63" s="79">
        <v>0</v>
      </c>
      <c r="Y63" s="91">
        <v>0</v>
      </c>
      <c r="Z63" s="91">
        <v>0</v>
      </c>
      <c r="AA63" s="92">
        <f>U63+V63+W63+X63+Y63+Z63</f>
        <v>150</v>
      </c>
      <c r="AB63" s="93">
        <v>2014</v>
      </c>
      <c r="AC63" s="43"/>
    </row>
    <row r="64" spans="1:29" s="49" customFormat="1" ht="45">
      <c r="A64" s="43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1" t="s">
        <v>145</v>
      </c>
      <c r="T64" s="51" t="s">
        <v>118</v>
      </c>
      <c r="U64" s="97">
        <v>50</v>
      </c>
      <c r="V64" s="79">
        <v>0</v>
      </c>
      <c r="W64" s="79">
        <v>0</v>
      </c>
      <c r="X64" s="79">
        <v>0</v>
      </c>
      <c r="Y64" s="91">
        <v>0</v>
      </c>
      <c r="Z64" s="91">
        <v>0</v>
      </c>
      <c r="AA64" s="92">
        <f>U64+V64+W64+X64+Y64+Z64</f>
        <v>50</v>
      </c>
      <c r="AB64" s="93">
        <v>2014</v>
      </c>
      <c r="AC64" s="43"/>
    </row>
    <row r="65" spans="1:29" s="49" customFormat="1" ht="45">
      <c r="A65" s="43"/>
      <c r="B65" s="50">
        <v>6</v>
      </c>
      <c r="C65" s="50">
        <v>0</v>
      </c>
      <c r="D65" s="50">
        <v>1</v>
      </c>
      <c r="E65" s="50">
        <v>0</v>
      </c>
      <c r="F65" s="50">
        <v>5</v>
      </c>
      <c r="G65" s="50">
        <v>0</v>
      </c>
      <c r="H65" s="50">
        <v>2</v>
      </c>
      <c r="I65" s="50">
        <v>0</v>
      </c>
      <c r="J65" s="50">
        <v>6</v>
      </c>
      <c r="K65" s="50">
        <v>1</v>
      </c>
      <c r="L65" s="50">
        <v>1</v>
      </c>
      <c r="M65" s="50">
        <v>0</v>
      </c>
      <c r="N65" s="50">
        <v>2</v>
      </c>
      <c r="O65" s="50">
        <v>0</v>
      </c>
      <c r="P65" s="50"/>
      <c r="Q65" s="50"/>
      <c r="R65" s="50"/>
      <c r="S65" s="51" t="s">
        <v>180</v>
      </c>
      <c r="T65" s="51" t="s">
        <v>88</v>
      </c>
      <c r="U65" s="97">
        <v>0</v>
      </c>
      <c r="V65" s="97">
        <v>297.7</v>
      </c>
      <c r="W65" s="97">
        <v>0</v>
      </c>
      <c r="X65" s="97">
        <v>0</v>
      </c>
      <c r="Y65" s="95">
        <v>0</v>
      </c>
      <c r="Z65" s="95">
        <v>0</v>
      </c>
      <c r="AA65" s="92">
        <f>U65+V65+W65+X65+Y65+Z65</f>
        <v>297.7</v>
      </c>
      <c r="AB65" s="93">
        <v>2015</v>
      </c>
      <c r="AC65" s="43"/>
    </row>
    <row r="66" spans="1:29" s="49" customFormat="1" ht="33.75">
      <c r="A66" s="43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1" t="s">
        <v>173</v>
      </c>
      <c r="T66" s="51" t="s">
        <v>109</v>
      </c>
      <c r="U66" s="97">
        <v>0</v>
      </c>
      <c r="V66" s="79">
        <v>100</v>
      </c>
      <c r="W66" s="79">
        <v>1</v>
      </c>
      <c r="X66" s="79">
        <v>0</v>
      </c>
      <c r="Y66" s="91">
        <v>0</v>
      </c>
      <c r="Z66" s="91">
        <v>0</v>
      </c>
      <c r="AA66" s="92">
        <f t="shared" ref="AA66:AA82" si="3">U66+V66+W66+X66+Y66+Z66</f>
        <v>101</v>
      </c>
      <c r="AB66" s="93">
        <v>2016</v>
      </c>
      <c r="AC66" s="43"/>
    </row>
    <row r="67" spans="1:29" s="49" customFormat="1" ht="90">
      <c r="A67" s="43"/>
      <c r="B67" s="50">
        <v>6</v>
      </c>
      <c r="C67" s="50">
        <v>0</v>
      </c>
      <c r="D67" s="50">
        <v>1</v>
      </c>
      <c r="E67" s="50">
        <v>0</v>
      </c>
      <c r="F67" s="50">
        <v>5</v>
      </c>
      <c r="G67" s="50">
        <v>0</v>
      </c>
      <c r="H67" s="50">
        <v>2</v>
      </c>
      <c r="I67" s="50">
        <v>0</v>
      </c>
      <c r="J67" s="50">
        <v>6</v>
      </c>
      <c r="K67" s="50">
        <v>1</v>
      </c>
      <c r="L67" s="50">
        <v>1</v>
      </c>
      <c r="M67" s="50">
        <v>0</v>
      </c>
      <c r="N67" s="50">
        <v>2</v>
      </c>
      <c r="O67" s="50">
        <v>3</v>
      </c>
      <c r="P67" s="50"/>
      <c r="Q67" s="50"/>
      <c r="R67" s="50"/>
      <c r="S67" s="51" t="s">
        <v>189</v>
      </c>
      <c r="T67" s="51" t="s">
        <v>88</v>
      </c>
      <c r="U67" s="97">
        <v>0</v>
      </c>
      <c r="V67" s="97">
        <v>60</v>
      </c>
      <c r="W67" s="97">
        <v>0</v>
      </c>
      <c r="X67" s="97">
        <v>0</v>
      </c>
      <c r="Y67" s="95">
        <v>0</v>
      </c>
      <c r="Z67" s="95">
        <v>0</v>
      </c>
      <c r="AA67" s="92">
        <f t="shared" si="3"/>
        <v>60</v>
      </c>
      <c r="AB67" s="93">
        <v>2015</v>
      </c>
      <c r="AC67" s="43"/>
    </row>
    <row r="68" spans="1:29" s="49" customFormat="1" ht="33.75">
      <c r="A68" s="43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1" t="s">
        <v>186</v>
      </c>
      <c r="T68" s="51" t="s">
        <v>109</v>
      </c>
      <c r="U68" s="97">
        <v>0</v>
      </c>
      <c r="V68" s="97">
        <v>1</v>
      </c>
      <c r="W68" s="97">
        <v>0</v>
      </c>
      <c r="X68" s="97">
        <v>0</v>
      </c>
      <c r="Y68" s="95">
        <v>0</v>
      </c>
      <c r="Z68" s="95">
        <v>0</v>
      </c>
      <c r="AA68" s="92">
        <f t="shared" si="3"/>
        <v>1</v>
      </c>
      <c r="AB68" s="93">
        <v>2015</v>
      </c>
      <c r="AC68" s="43"/>
    </row>
    <row r="69" spans="1:29" s="49" customFormat="1" ht="56.25">
      <c r="A69" s="43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1" t="s">
        <v>199</v>
      </c>
      <c r="T69" s="51" t="s">
        <v>88</v>
      </c>
      <c r="U69" s="97">
        <f>+U71+U73+U75+U77+U79+U81+U83+U85</f>
        <v>7327.5</v>
      </c>
      <c r="V69" s="97">
        <f>+V71+V73+V75+V77+V79+V81+V83+V85</f>
        <v>2910.2000000000003</v>
      </c>
      <c r="W69" s="97">
        <f>+W71+W73+W75+W77+W79+W81+W83+W85</f>
        <v>0</v>
      </c>
      <c r="X69" s="97">
        <f>+X71+X73+X75+X77+X79+X81+X83</f>
        <v>0</v>
      </c>
      <c r="Y69" s="95">
        <f>+Y71+Y73+Y75+Y77+Y79+Y81+Y83</f>
        <v>0</v>
      </c>
      <c r="Z69" s="95">
        <f>+Z71+Z73+Z75+Z77+Z79+Z81+Z83</f>
        <v>0</v>
      </c>
      <c r="AA69" s="92">
        <f>U69+V69+W69+X69+Y69+Z69</f>
        <v>10237.700000000001</v>
      </c>
      <c r="AB69" s="93">
        <v>2015</v>
      </c>
      <c r="AC69" s="43"/>
    </row>
    <row r="70" spans="1:29" s="49" customFormat="1" ht="33.75">
      <c r="A70" s="43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1" t="s">
        <v>178</v>
      </c>
      <c r="T70" s="51" t="s">
        <v>109</v>
      </c>
      <c r="U70" s="97">
        <v>0</v>
      </c>
      <c r="V70" s="97">
        <f>+V72+V74</f>
        <v>7</v>
      </c>
      <c r="W70" s="97">
        <v>0</v>
      </c>
      <c r="X70" s="97">
        <v>0</v>
      </c>
      <c r="Y70" s="95">
        <v>0</v>
      </c>
      <c r="Z70" s="95">
        <v>0</v>
      </c>
      <c r="AA70" s="92">
        <f t="shared" si="3"/>
        <v>7</v>
      </c>
      <c r="AB70" s="93">
        <v>2015</v>
      </c>
      <c r="AC70" s="43"/>
    </row>
    <row r="71" spans="1:29" s="49" customFormat="1" ht="22.5">
      <c r="A71" s="43"/>
      <c r="B71" s="50">
        <v>6</v>
      </c>
      <c r="C71" s="50">
        <v>0</v>
      </c>
      <c r="D71" s="50">
        <v>1</v>
      </c>
      <c r="E71" s="50">
        <v>0</v>
      </c>
      <c r="F71" s="50">
        <v>5</v>
      </c>
      <c r="G71" s="50">
        <v>0</v>
      </c>
      <c r="H71" s="50">
        <v>1</v>
      </c>
      <c r="I71" s="50">
        <v>0</v>
      </c>
      <c r="J71" s="50">
        <v>6</v>
      </c>
      <c r="K71" s="50">
        <v>1</v>
      </c>
      <c r="L71" s="50">
        <v>1</v>
      </c>
      <c r="M71" s="50">
        <v>0</v>
      </c>
      <c r="N71" s="50">
        <v>2</v>
      </c>
      <c r="O71" s="50">
        <v>1</v>
      </c>
      <c r="P71" s="50"/>
      <c r="Q71" s="50"/>
      <c r="R71" s="50"/>
      <c r="S71" s="51" t="s">
        <v>194</v>
      </c>
      <c r="T71" s="51" t="s">
        <v>88</v>
      </c>
      <c r="U71" s="97">
        <v>0</v>
      </c>
      <c r="V71" s="97">
        <v>245</v>
      </c>
      <c r="W71" s="97">
        <v>0</v>
      </c>
      <c r="X71" s="97">
        <v>0</v>
      </c>
      <c r="Y71" s="95">
        <v>0</v>
      </c>
      <c r="Z71" s="95">
        <v>0</v>
      </c>
      <c r="AA71" s="92">
        <f t="shared" si="3"/>
        <v>245</v>
      </c>
      <c r="AB71" s="93">
        <v>2015</v>
      </c>
      <c r="AC71" s="43"/>
    </row>
    <row r="72" spans="1:29" s="49" customFormat="1" ht="33.75">
      <c r="A72" s="43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1" t="s">
        <v>174</v>
      </c>
      <c r="T72" s="51" t="s">
        <v>109</v>
      </c>
      <c r="U72" s="97">
        <v>0</v>
      </c>
      <c r="V72" s="79">
        <v>1</v>
      </c>
      <c r="W72" s="79">
        <v>0</v>
      </c>
      <c r="X72" s="79">
        <v>0</v>
      </c>
      <c r="Y72" s="91">
        <v>0</v>
      </c>
      <c r="Z72" s="91">
        <v>0</v>
      </c>
      <c r="AA72" s="92">
        <f t="shared" si="3"/>
        <v>1</v>
      </c>
      <c r="AB72" s="93">
        <v>2015</v>
      </c>
      <c r="AC72" s="43"/>
    </row>
    <row r="73" spans="1:29" s="49" customFormat="1" ht="45">
      <c r="A73" s="43"/>
      <c r="B73" s="50">
        <v>6</v>
      </c>
      <c r="C73" s="50">
        <v>0</v>
      </c>
      <c r="D73" s="50">
        <v>1</v>
      </c>
      <c r="E73" s="50">
        <v>0</v>
      </c>
      <c r="F73" s="50">
        <v>5</v>
      </c>
      <c r="G73" s="50">
        <v>0</v>
      </c>
      <c r="H73" s="50">
        <v>1</v>
      </c>
      <c r="I73" s="50">
        <v>0</v>
      </c>
      <c r="J73" s="50">
        <v>6</v>
      </c>
      <c r="K73" s="50">
        <v>1</v>
      </c>
      <c r="L73" s="50">
        <v>9</v>
      </c>
      <c r="M73" s="50">
        <v>6</v>
      </c>
      <c r="N73" s="50">
        <v>0</v>
      </c>
      <c r="O73" s="50">
        <v>1</v>
      </c>
      <c r="P73" s="50"/>
      <c r="Q73" s="50"/>
      <c r="R73" s="50"/>
      <c r="S73" s="51" t="s">
        <v>175</v>
      </c>
      <c r="T73" s="51" t="s">
        <v>88</v>
      </c>
      <c r="U73" s="97">
        <v>0</v>
      </c>
      <c r="V73" s="97">
        <v>2280.9</v>
      </c>
      <c r="W73" s="97">
        <v>0</v>
      </c>
      <c r="X73" s="97">
        <v>0</v>
      </c>
      <c r="Y73" s="95">
        <v>0</v>
      </c>
      <c r="Z73" s="95">
        <v>0</v>
      </c>
      <c r="AA73" s="92">
        <f t="shared" si="3"/>
        <v>2280.9</v>
      </c>
      <c r="AB73" s="93">
        <v>2015</v>
      </c>
      <c r="AC73" s="43"/>
    </row>
    <row r="74" spans="1:29" s="49" customFormat="1" ht="33.75">
      <c r="A74" s="43"/>
      <c r="B74" s="50"/>
      <c r="C74" s="50"/>
      <c r="D74" s="50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90" t="s">
        <v>174</v>
      </c>
      <c r="T74" s="90" t="s">
        <v>109</v>
      </c>
      <c r="U74" s="95">
        <v>0</v>
      </c>
      <c r="V74" s="91">
        <v>6</v>
      </c>
      <c r="W74" s="91">
        <v>0</v>
      </c>
      <c r="X74" s="91">
        <v>0</v>
      </c>
      <c r="Y74" s="91">
        <v>0</v>
      </c>
      <c r="Z74" s="91">
        <v>0</v>
      </c>
      <c r="AA74" s="92">
        <f t="shared" si="3"/>
        <v>6</v>
      </c>
      <c r="AB74" s="93">
        <v>2015</v>
      </c>
      <c r="AC74" s="43"/>
    </row>
    <row r="75" spans="1:29" s="49" customFormat="1" ht="67.5">
      <c r="A75" s="43"/>
      <c r="B75" s="50">
        <v>6</v>
      </c>
      <c r="C75" s="50">
        <v>0</v>
      </c>
      <c r="D75" s="50">
        <v>1</v>
      </c>
      <c r="E75" s="50">
        <v>0</v>
      </c>
      <c r="F75" s="50">
        <v>5</v>
      </c>
      <c r="G75" s="50">
        <v>0</v>
      </c>
      <c r="H75" s="50">
        <v>1</v>
      </c>
      <c r="I75" s="50">
        <v>0</v>
      </c>
      <c r="J75" s="50">
        <v>6</v>
      </c>
      <c r="K75" s="50">
        <v>1</v>
      </c>
      <c r="L75" s="50">
        <v>6</v>
      </c>
      <c r="M75" s="50">
        <v>3</v>
      </c>
      <c r="N75" s="50">
        <v>0</v>
      </c>
      <c r="O75" s="50"/>
      <c r="P75" s="50"/>
      <c r="Q75" s="50"/>
      <c r="R75" s="50"/>
      <c r="S75" s="51" t="s">
        <v>181</v>
      </c>
      <c r="T75" s="51" t="s">
        <v>87</v>
      </c>
      <c r="U75" s="79">
        <v>93</v>
      </c>
      <c r="V75" s="79">
        <v>0</v>
      </c>
      <c r="W75" s="79">
        <v>0</v>
      </c>
      <c r="X75" s="79">
        <v>0</v>
      </c>
      <c r="Y75" s="79">
        <v>0</v>
      </c>
      <c r="Z75" s="79">
        <v>0</v>
      </c>
      <c r="AA75" s="78">
        <f t="shared" si="3"/>
        <v>93</v>
      </c>
      <c r="AB75" s="52">
        <v>2014</v>
      </c>
      <c r="AC75" s="43"/>
    </row>
    <row r="76" spans="1:29" s="49" customFormat="1" ht="67.5">
      <c r="A76" s="43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1" t="s">
        <v>200</v>
      </c>
      <c r="T76" s="51" t="s">
        <v>109</v>
      </c>
      <c r="U76" s="79">
        <v>3</v>
      </c>
      <c r="V76" s="79">
        <v>0</v>
      </c>
      <c r="W76" s="79">
        <v>0</v>
      </c>
      <c r="X76" s="79">
        <v>0</v>
      </c>
      <c r="Y76" s="79">
        <v>0</v>
      </c>
      <c r="Z76" s="79">
        <v>0</v>
      </c>
      <c r="AA76" s="78">
        <f t="shared" si="3"/>
        <v>3</v>
      </c>
      <c r="AB76" s="52">
        <v>2014</v>
      </c>
      <c r="AC76" s="43"/>
    </row>
    <row r="77" spans="1:29" s="49" customFormat="1" ht="33.75">
      <c r="A77" s="43"/>
      <c r="B77" s="50">
        <v>6</v>
      </c>
      <c r="C77" s="50">
        <v>0</v>
      </c>
      <c r="D77" s="50">
        <v>1</v>
      </c>
      <c r="E77" s="50">
        <v>0</v>
      </c>
      <c r="F77" s="50">
        <v>5</v>
      </c>
      <c r="G77" s="50">
        <v>0</v>
      </c>
      <c r="H77" s="50">
        <v>1</v>
      </c>
      <c r="I77" s="50">
        <v>0</v>
      </c>
      <c r="J77" s="50">
        <v>6</v>
      </c>
      <c r="K77" s="50">
        <v>1</v>
      </c>
      <c r="L77" s="50">
        <v>6</v>
      </c>
      <c r="M77" s="50">
        <v>3</v>
      </c>
      <c r="N77" s="50">
        <v>0</v>
      </c>
      <c r="O77" s="50"/>
      <c r="P77" s="50"/>
      <c r="Q77" s="50"/>
      <c r="R77" s="50"/>
      <c r="S77" s="51" t="s">
        <v>182</v>
      </c>
      <c r="T77" s="51" t="s">
        <v>202</v>
      </c>
      <c r="U77" s="79">
        <v>2068</v>
      </c>
      <c r="V77" s="79">
        <v>0</v>
      </c>
      <c r="W77" s="79">
        <v>0</v>
      </c>
      <c r="X77" s="79">
        <v>0</v>
      </c>
      <c r="Y77" s="79">
        <v>0</v>
      </c>
      <c r="Z77" s="79">
        <v>0</v>
      </c>
      <c r="AA77" s="78">
        <f t="shared" si="3"/>
        <v>2068</v>
      </c>
      <c r="AB77" s="52">
        <v>2014</v>
      </c>
      <c r="AC77" s="43"/>
    </row>
    <row r="78" spans="1:29" s="49" customFormat="1" ht="33.75">
      <c r="A78" s="43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1" t="s">
        <v>134</v>
      </c>
      <c r="T78" s="51" t="s">
        <v>109</v>
      </c>
      <c r="U78" s="79">
        <v>1</v>
      </c>
      <c r="V78" s="79">
        <v>0</v>
      </c>
      <c r="W78" s="79">
        <v>0</v>
      </c>
      <c r="X78" s="79">
        <v>0</v>
      </c>
      <c r="Y78" s="79">
        <v>0</v>
      </c>
      <c r="Z78" s="79">
        <v>0</v>
      </c>
      <c r="AA78" s="78">
        <f t="shared" si="3"/>
        <v>1</v>
      </c>
      <c r="AB78" s="52">
        <v>2014</v>
      </c>
      <c r="AC78" s="43"/>
    </row>
    <row r="79" spans="1:29" s="49" customFormat="1" ht="33.75">
      <c r="A79" s="43"/>
      <c r="B79" s="50">
        <v>6</v>
      </c>
      <c r="C79" s="50">
        <v>0</v>
      </c>
      <c r="D79" s="50">
        <v>1</v>
      </c>
      <c r="E79" s="50">
        <v>0</v>
      </c>
      <c r="F79" s="50">
        <v>5</v>
      </c>
      <c r="G79" s="50">
        <v>0</v>
      </c>
      <c r="H79" s="50">
        <v>1</v>
      </c>
      <c r="I79" s="50">
        <v>0</v>
      </c>
      <c r="J79" s="50">
        <v>6</v>
      </c>
      <c r="K79" s="50">
        <v>1</v>
      </c>
      <c r="L79" s="50">
        <v>6</v>
      </c>
      <c r="M79" s="50">
        <v>1</v>
      </c>
      <c r="N79" s="50">
        <v>1</v>
      </c>
      <c r="O79" s="50">
        <v>6</v>
      </c>
      <c r="P79" s="50"/>
      <c r="Q79" s="50"/>
      <c r="R79" s="50"/>
      <c r="S79" s="51" t="s">
        <v>183</v>
      </c>
      <c r="T79" s="51" t="s">
        <v>102</v>
      </c>
      <c r="U79" s="97">
        <v>0</v>
      </c>
      <c r="V79" s="79">
        <v>104.5</v>
      </c>
      <c r="W79" s="79">
        <v>0</v>
      </c>
      <c r="X79" s="79">
        <v>0</v>
      </c>
      <c r="Y79" s="79">
        <v>0</v>
      </c>
      <c r="Z79" s="79">
        <v>0</v>
      </c>
      <c r="AA79" s="78">
        <f t="shared" si="3"/>
        <v>104.5</v>
      </c>
      <c r="AB79" s="52">
        <v>2015</v>
      </c>
      <c r="AC79" s="43"/>
    </row>
    <row r="80" spans="1:29" s="49" customFormat="1" ht="33.75">
      <c r="A80" s="43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1" t="s">
        <v>167</v>
      </c>
      <c r="T80" s="51" t="s">
        <v>109</v>
      </c>
      <c r="U80" s="97">
        <v>0</v>
      </c>
      <c r="V80" s="79">
        <v>1</v>
      </c>
      <c r="W80" s="79">
        <v>0</v>
      </c>
      <c r="X80" s="79">
        <v>0</v>
      </c>
      <c r="Y80" s="79">
        <v>0</v>
      </c>
      <c r="Z80" s="79">
        <v>0</v>
      </c>
      <c r="AA80" s="78">
        <f t="shared" si="3"/>
        <v>1</v>
      </c>
      <c r="AB80" s="52">
        <v>2015</v>
      </c>
      <c r="AC80" s="43"/>
    </row>
    <row r="81" spans="1:29" s="49" customFormat="1" ht="45">
      <c r="A81" s="43"/>
      <c r="B81" s="50">
        <v>6</v>
      </c>
      <c r="C81" s="50">
        <v>0</v>
      </c>
      <c r="D81" s="50">
        <v>1</v>
      </c>
      <c r="E81" s="50">
        <v>0</v>
      </c>
      <c r="F81" s="50">
        <v>5</v>
      </c>
      <c r="G81" s="50">
        <v>0</v>
      </c>
      <c r="H81" s="50">
        <v>1</v>
      </c>
      <c r="I81" s="50">
        <v>0</v>
      </c>
      <c r="J81" s="50">
        <v>6</v>
      </c>
      <c r="K81" s="50">
        <v>1</v>
      </c>
      <c r="L81" s="50">
        <v>1</v>
      </c>
      <c r="M81" s="50">
        <v>0</v>
      </c>
      <c r="N81" s="50">
        <v>2</v>
      </c>
      <c r="O81" s="50">
        <v>4</v>
      </c>
      <c r="P81" s="50"/>
      <c r="Q81" s="50"/>
      <c r="R81" s="50"/>
      <c r="S81" s="51" t="s">
        <v>184</v>
      </c>
      <c r="T81" s="51" t="s">
        <v>102</v>
      </c>
      <c r="U81" s="97">
        <v>0</v>
      </c>
      <c r="V81" s="97">
        <v>279.8</v>
      </c>
      <c r="W81" s="97">
        <v>0</v>
      </c>
      <c r="X81" s="97">
        <v>0</v>
      </c>
      <c r="Y81" s="97">
        <v>0</v>
      </c>
      <c r="Z81" s="97">
        <v>0</v>
      </c>
      <c r="AA81" s="78">
        <f t="shared" si="3"/>
        <v>279.8</v>
      </c>
      <c r="AB81" s="52">
        <v>2015</v>
      </c>
      <c r="AC81" s="43"/>
    </row>
    <row r="82" spans="1:29" s="49" customFormat="1" ht="33.75">
      <c r="A82" s="43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1" t="s">
        <v>166</v>
      </c>
      <c r="T82" s="51" t="s">
        <v>109</v>
      </c>
      <c r="U82" s="97">
        <v>0</v>
      </c>
      <c r="V82" s="97">
        <v>1</v>
      </c>
      <c r="W82" s="97">
        <v>0</v>
      </c>
      <c r="X82" s="97">
        <v>0</v>
      </c>
      <c r="Y82" s="97">
        <v>0</v>
      </c>
      <c r="Z82" s="97">
        <v>0</v>
      </c>
      <c r="AA82" s="78">
        <f t="shared" si="3"/>
        <v>1</v>
      </c>
      <c r="AB82" s="52">
        <v>2015</v>
      </c>
      <c r="AC82" s="43"/>
    </row>
    <row r="83" spans="1:29" s="49" customFormat="1" ht="123.75">
      <c r="A83" s="43"/>
      <c r="B83" s="50">
        <v>6</v>
      </c>
      <c r="C83" s="50">
        <v>0</v>
      </c>
      <c r="D83" s="50">
        <v>1</v>
      </c>
      <c r="E83" s="50">
        <v>0</v>
      </c>
      <c r="F83" s="50">
        <v>1</v>
      </c>
      <c r="G83" s="50">
        <v>1</v>
      </c>
      <c r="H83" s="50">
        <v>3</v>
      </c>
      <c r="I83" s="50">
        <v>0</v>
      </c>
      <c r="J83" s="50">
        <v>6</v>
      </c>
      <c r="K83" s="50">
        <v>1</v>
      </c>
      <c r="L83" s="50">
        <v>6</v>
      </c>
      <c r="M83" s="50">
        <v>4</v>
      </c>
      <c r="N83" s="50">
        <v>0</v>
      </c>
      <c r="O83" s="50"/>
      <c r="P83" s="50"/>
      <c r="Q83" s="50"/>
      <c r="R83" s="50"/>
      <c r="S83" s="51" t="s">
        <v>185</v>
      </c>
      <c r="T83" s="51" t="s">
        <v>88</v>
      </c>
      <c r="U83" s="79">
        <v>5059.5</v>
      </c>
      <c r="V83" s="79">
        <v>0</v>
      </c>
      <c r="W83" s="79">
        <v>0</v>
      </c>
      <c r="X83" s="79">
        <v>0</v>
      </c>
      <c r="Y83" s="79">
        <v>0</v>
      </c>
      <c r="Z83" s="79">
        <v>0</v>
      </c>
      <c r="AA83" s="78">
        <f>U83+V83+W83+X83+Y83+Z83</f>
        <v>5059.5</v>
      </c>
      <c r="AB83" s="52">
        <v>2014</v>
      </c>
      <c r="AC83" s="43"/>
    </row>
    <row r="84" spans="1:29" s="49" customFormat="1" ht="33.75">
      <c r="A84" s="43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1" t="s">
        <v>141</v>
      </c>
      <c r="T84" s="51" t="s">
        <v>109</v>
      </c>
      <c r="U84" s="79">
        <v>3</v>
      </c>
      <c r="V84" s="79">
        <v>0</v>
      </c>
      <c r="W84" s="79">
        <v>0</v>
      </c>
      <c r="X84" s="79">
        <v>0</v>
      </c>
      <c r="Y84" s="79">
        <v>0</v>
      </c>
      <c r="Z84" s="79">
        <v>0</v>
      </c>
      <c r="AA84" s="78">
        <f>U84+V84+W84+X84+Y84+Z84</f>
        <v>3</v>
      </c>
      <c r="AB84" s="52">
        <v>2014</v>
      </c>
      <c r="AC84" s="43"/>
    </row>
    <row r="85" spans="1:29" s="49" customFormat="1" ht="56.25">
      <c r="A85" s="43"/>
      <c r="B85" s="50">
        <v>6</v>
      </c>
      <c r="C85" s="50">
        <v>0</v>
      </c>
      <c r="D85" s="50">
        <v>1</v>
      </c>
      <c r="E85" s="89">
        <v>0</v>
      </c>
      <c r="F85" s="89">
        <v>5</v>
      </c>
      <c r="G85" s="89">
        <v>0</v>
      </c>
      <c r="H85" s="89">
        <v>1</v>
      </c>
      <c r="I85" s="89">
        <v>0</v>
      </c>
      <c r="J85" s="89">
        <v>6</v>
      </c>
      <c r="K85" s="89">
        <v>1</v>
      </c>
      <c r="L85" s="89">
        <v>6</v>
      </c>
      <c r="M85" s="89">
        <v>3</v>
      </c>
      <c r="N85" s="89">
        <v>1</v>
      </c>
      <c r="O85" s="89"/>
      <c r="P85" s="89"/>
      <c r="Q85" s="89"/>
      <c r="R85" s="89"/>
      <c r="S85" s="90" t="s">
        <v>190</v>
      </c>
      <c r="T85" s="90" t="s">
        <v>88</v>
      </c>
      <c r="U85" s="91">
        <v>107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2">
        <f>U85+V85+W85+X85+Y85+Z85</f>
        <v>107</v>
      </c>
      <c r="AB85" s="93">
        <v>2014</v>
      </c>
      <c r="AC85" s="43"/>
    </row>
    <row r="86" spans="1:29" s="49" customFormat="1" ht="135">
      <c r="A86" s="43"/>
      <c r="B86" s="50"/>
      <c r="C86" s="50"/>
      <c r="D86" s="50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90" t="s">
        <v>142</v>
      </c>
      <c r="T86" s="90" t="s">
        <v>86</v>
      </c>
      <c r="U86" s="91" t="s">
        <v>85</v>
      </c>
      <c r="V86" s="91" t="s">
        <v>111</v>
      </c>
      <c r="W86" s="91" t="s">
        <v>111</v>
      </c>
      <c r="X86" s="91" t="s">
        <v>111</v>
      </c>
      <c r="Y86" s="91" t="s">
        <v>111</v>
      </c>
      <c r="Z86" s="91" t="s">
        <v>111</v>
      </c>
      <c r="AA86" s="92" t="s">
        <v>85</v>
      </c>
      <c r="AB86" s="93">
        <v>2014</v>
      </c>
      <c r="AC86" s="43"/>
    </row>
    <row r="87" spans="1:29" s="49" customFormat="1" ht="44.25" customHeight="1">
      <c r="A87" s="43"/>
      <c r="B87" s="50"/>
      <c r="C87" s="50"/>
      <c r="D87" s="50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96" t="s">
        <v>94</v>
      </c>
      <c r="T87" s="90" t="s">
        <v>83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2">
        <f t="shared" ref="AA87:AA119" si="4">U87+V87+W87+X87+Y87+Z87</f>
        <v>0</v>
      </c>
      <c r="AB87" s="93">
        <v>2019</v>
      </c>
      <c r="AC87" s="43"/>
    </row>
    <row r="88" spans="1:29" s="49" customFormat="1" ht="45">
      <c r="A88" s="43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1" t="s">
        <v>119</v>
      </c>
      <c r="T88" s="90" t="s">
        <v>83</v>
      </c>
      <c r="U88" s="79">
        <v>0</v>
      </c>
      <c r="V88" s="79">
        <v>0</v>
      </c>
      <c r="W88" s="79">
        <v>0</v>
      </c>
      <c r="X88" s="79">
        <v>0</v>
      </c>
      <c r="Y88" s="79">
        <v>0</v>
      </c>
      <c r="Z88" s="79">
        <v>0</v>
      </c>
      <c r="AA88" s="92">
        <f t="shared" si="4"/>
        <v>0</v>
      </c>
      <c r="AB88" s="52">
        <v>2019</v>
      </c>
      <c r="AC88" s="43"/>
    </row>
    <row r="89" spans="1:29" s="49" customFormat="1" ht="45">
      <c r="A89" s="43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1" t="s">
        <v>146</v>
      </c>
      <c r="T89" s="51" t="s">
        <v>120</v>
      </c>
      <c r="U89" s="79">
        <v>16</v>
      </c>
      <c r="V89" s="79">
        <v>15</v>
      </c>
      <c r="W89" s="79">
        <v>14</v>
      </c>
      <c r="X89" s="79">
        <v>13</v>
      </c>
      <c r="Y89" s="79">
        <v>12</v>
      </c>
      <c r="Z89" s="79">
        <v>11</v>
      </c>
      <c r="AA89" s="88">
        <v>11</v>
      </c>
      <c r="AB89" s="52">
        <v>2019</v>
      </c>
      <c r="AC89" s="43"/>
    </row>
    <row r="90" spans="1:29" s="49" customFormat="1" ht="56.25">
      <c r="A90" s="43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1" t="s">
        <v>99</v>
      </c>
      <c r="T90" s="51" t="s">
        <v>84</v>
      </c>
      <c r="U90" s="79" t="s">
        <v>100</v>
      </c>
      <c r="V90" s="79" t="s">
        <v>100</v>
      </c>
      <c r="W90" s="79" t="s">
        <v>85</v>
      </c>
      <c r="X90" s="79" t="s">
        <v>85</v>
      </c>
      <c r="Y90" s="79" t="s">
        <v>85</v>
      </c>
      <c r="Z90" s="79" t="s">
        <v>85</v>
      </c>
      <c r="AA90" s="88" t="s">
        <v>85</v>
      </c>
      <c r="AB90" s="52">
        <v>2019</v>
      </c>
      <c r="AC90" s="43"/>
    </row>
    <row r="91" spans="1:29" s="49" customFormat="1" ht="56.25">
      <c r="A91" s="43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1" t="s">
        <v>147</v>
      </c>
      <c r="T91" s="51" t="s">
        <v>84</v>
      </c>
      <c r="U91" s="79" t="s">
        <v>100</v>
      </c>
      <c r="V91" s="79" t="s">
        <v>100</v>
      </c>
      <c r="W91" s="79" t="s">
        <v>85</v>
      </c>
      <c r="X91" s="79" t="s">
        <v>85</v>
      </c>
      <c r="Y91" s="79" t="s">
        <v>85</v>
      </c>
      <c r="Z91" s="79" t="s">
        <v>85</v>
      </c>
      <c r="AA91" s="88" t="s">
        <v>85</v>
      </c>
      <c r="AB91" s="52">
        <v>2019</v>
      </c>
      <c r="AC91" s="43"/>
    </row>
    <row r="92" spans="1:29" s="49" customFormat="1" ht="67.5">
      <c r="A92" s="43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1" t="s">
        <v>195</v>
      </c>
      <c r="T92" s="51" t="s">
        <v>84</v>
      </c>
      <c r="U92" s="79" t="s">
        <v>85</v>
      </c>
      <c r="V92" s="79" t="s">
        <v>85</v>
      </c>
      <c r="W92" s="79" t="s">
        <v>85</v>
      </c>
      <c r="X92" s="79" t="s">
        <v>85</v>
      </c>
      <c r="Y92" s="79" t="s">
        <v>85</v>
      </c>
      <c r="Z92" s="79" t="s">
        <v>85</v>
      </c>
      <c r="AA92" s="88" t="s">
        <v>85</v>
      </c>
      <c r="AB92" s="52">
        <v>2019</v>
      </c>
      <c r="AC92" s="43"/>
    </row>
    <row r="93" spans="1:29" s="49" customFormat="1" ht="71.25" customHeight="1">
      <c r="A93" s="43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1" t="s">
        <v>148</v>
      </c>
      <c r="T93" s="51" t="s">
        <v>109</v>
      </c>
      <c r="U93" s="79">
        <v>10</v>
      </c>
      <c r="V93" s="79">
        <v>10</v>
      </c>
      <c r="W93" s="79">
        <v>10</v>
      </c>
      <c r="X93" s="79">
        <v>10</v>
      </c>
      <c r="Y93" s="79">
        <v>10</v>
      </c>
      <c r="Z93" s="79">
        <v>10</v>
      </c>
      <c r="AA93" s="88">
        <f t="shared" si="4"/>
        <v>60</v>
      </c>
      <c r="AB93" s="52">
        <v>2019</v>
      </c>
      <c r="AC93" s="43"/>
    </row>
    <row r="94" spans="1:29" s="49" customFormat="1" ht="45">
      <c r="A94" s="43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1" t="s">
        <v>121</v>
      </c>
      <c r="T94" s="90" t="s">
        <v>83</v>
      </c>
      <c r="U94" s="79">
        <v>0</v>
      </c>
      <c r="V94" s="79">
        <v>0</v>
      </c>
      <c r="W94" s="79">
        <v>0</v>
      </c>
      <c r="X94" s="79">
        <v>0</v>
      </c>
      <c r="Y94" s="79">
        <v>0</v>
      </c>
      <c r="Z94" s="79">
        <v>0</v>
      </c>
      <c r="AA94" s="88">
        <f t="shared" si="4"/>
        <v>0</v>
      </c>
      <c r="AB94" s="52">
        <v>2019</v>
      </c>
      <c r="AC94" s="43"/>
    </row>
    <row r="95" spans="1:29" s="49" customFormat="1" ht="45">
      <c r="A95" s="43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1" t="s">
        <v>149</v>
      </c>
      <c r="T95" s="51" t="s">
        <v>109</v>
      </c>
      <c r="U95" s="79">
        <v>0</v>
      </c>
      <c r="V95" s="79">
        <v>1</v>
      </c>
      <c r="W95" s="79">
        <v>2</v>
      </c>
      <c r="X95" s="79">
        <v>4</v>
      </c>
      <c r="Y95" s="79">
        <v>8</v>
      </c>
      <c r="Z95" s="79">
        <v>15</v>
      </c>
      <c r="AA95" s="88">
        <f t="shared" si="4"/>
        <v>30</v>
      </c>
      <c r="AB95" s="52">
        <v>2019</v>
      </c>
      <c r="AC95" s="43"/>
    </row>
    <row r="96" spans="1:29" s="49" customFormat="1" ht="67.5">
      <c r="A96" s="43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1" t="s">
        <v>90</v>
      </c>
      <c r="T96" s="51" t="s">
        <v>84</v>
      </c>
      <c r="U96" s="79" t="s">
        <v>85</v>
      </c>
      <c r="V96" s="79" t="s">
        <v>85</v>
      </c>
      <c r="W96" s="79" t="s">
        <v>85</v>
      </c>
      <c r="X96" s="79" t="s">
        <v>85</v>
      </c>
      <c r="Y96" s="79" t="s">
        <v>85</v>
      </c>
      <c r="Z96" s="79" t="s">
        <v>85</v>
      </c>
      <c r="AA96" s="88" t="s">
        <v>85</v>
      </c>
      <c r="AB96" s="52">
        <v>2019</v>
      </c>
      <c r="AC96" s="43"/>
    </row>
    <row r="97" spans="1:29" s="49" customFormat="1" ht="78.75">
      <c r="A97" s="43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1" t="s">
        <v>150</v>
      </c>
      <c r="T97" s="51" t="s">
        <v>109</v>
      </c>
      <c r="U97" s="79">
        <v>3</v>
      </c>
      <c r="V97" s="79">
        <v>3</v>
      </c>
      <c r="W97" s="79">
        <v>3</v>
      </c>
      <c r="X97" s="79">
        <v>3</v>
      </c>
      <c r="Y97" s="79">
        <v>3</v>
      </c>
      <c r="Z97" s="79">
        <v>3</v>
      </c>
      <c r="AA97" s="88">
        <f t="shared" si="4"/>
        <v>18</v>
      </c>
      <c r="AB97" s="52">
        <v>2019</v>
      </c>
      <c r="AC97" s="43"/>
    </row>
    <row r="98" spans="1:29" s="49" customFormat="1" ht="78.75">
      <c r="A98" s="43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1" t="s">
        <v>91</v>
      </c>
      <c r="T98" s="51" t="s">
        <v>84</v>
      </c>
      <c r="U98" s="79" t="s">
        <v>85</v>
      </c>
      <c r="V98" s="79" t="s">
        <v>85</v>
      </c>
      <c r="W98" s="79" t="s">
        <v>85</v>
      </c>
      <c r="X98" s="79" t="s">
        <v>85</v>
      </c>
      <c r="Y98" s="79" t="s">
        <v>85</v>
      </c>
      <c r="Z98" s="79" t="s">
        <v>85</v>
      </c>
      <c r="AA98" s="88" t="s">
        <v>85</v>
      </c>
      <c r="AB98" s="52">
        <v>2019</v>
      </c>
      <c r="AC98" s="43"/>
    </row>
    <row r="99" spans="1:29" s="49" customFormat="1" ht="45">
      <c r="A99" s="43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1" t="s">
        <v>151</v>
      </c>
      <c r="T99" s="51" t="s">
        <v>109</v>
      </c>
      <c r="U99" s="79">
        <v>0</v>
      </c>
      <c r="V99" s="79">
        <v>1</v>
      </c>
      <c r="W99" s="79">
        <v>3</v>
      </c>
      <c r="X99" s="79">
        <v>5</v>
      </c>
      <c r="Y99" s="79">
        <v>7</v>
      </c>
      <c r="Z99" s="79">
        <v>9</v>
      </c>
      <c r="AA99" s="88">
        <f t="shared" si="4"/>
        <v>25</v>
      </c>
      <c r="AB99" s="52">
        <v>2019</v>
      </c>
      <c r="AC99" s="43"/>
    </row>
    <row r="100" spans="1:29" s="49" customFormat="1" ht="84">
      <c r="A100" s="43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96" t="s">
        <v>128</v>
      </c>
      <c r="T100" s="90" t="s">
        <v>87</v>
      </c>
      <c r="U100" s="91">
        <f t="shared" ref="U100:Z100" si="5">SUM(U109,U111,U113,U115,U117,U119,)</f>
        <v>115416.2432</v>
      </c>
      <c r="V100" s="91">
        <f>SUM(V109,V111,V113,V115,V117,V119,)</f>
        <v>28956.65</v>
      </c>
      <c r="W100" s="91">
        <f t="shared" si="5"/>
        <v>0</v>
      </c>
      <c r="X100" s="91">
        <f t="shared" si="5"/>
        <v>0</v>
      </c>
      <c r="Y100" s="91">
        <f t="shared" si="5"/>
        <v>0</v>
      </c>
      <c r="Z100" s="91">
        <f t="shared" si="5"/>
        <v>0</v>
      </c>
      <c r="AA100" s="92">
        <f>U100+V100+W100+X100+Y100+Z100</f>
        <v>144372.89319999999</v>
      </c>
      <c r="AB100" s="93">
        <v>2015</v>
      </c>
      <c r="AC100" s="43"/>
    </row>
    <row r="101" spans="1:29" s="49" customFormat="1" ht="45">
      <c r="A101" s="43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90" t="s">
        <v>201</v>
      </c>
      <c r="T101" s="90" t="s">
        <v>87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2">
        <f>U101+V101+W101+X101+Y101+Z101</f>
        <v>0</v>
      </c>
      <c r="AB101" s="93">
        <v>2019</v>
      </c>
      <c r="AC101" s="43"/>
    </row>
    <row r="102" spans="1:29" s="49" customFormat="1" ht="33.75">
      <c r="A102" s="43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90" t="s">
        <v>152</v>
      </c>
      <c r="T102" s="90" t="s">
        <v>109</v>
      </c>
      <c r="U102" s="91">
        <v>3</v>
      </c>
      <c r="V102" s="91">
        <v>3</v>
      </c>
      <c r="W102" s="91">
        <v>3</v>
      </c>
      <c r="X102" s="91">
        <v>3</v>
      </c>
      <c r="Y102" s="91">
        <v>3</v>
      </c>
      <c r="Z102" s="91">
        <v>3</v>
      </c>
      <c r="AA102" s="92">
        <f t="shared" si="4"/>
        <v>18</v>
      </c>
      <c r="AB102" s="93">
        <v>2019</v>
      </c>
      <c r="AC102" s="43"/>
    </row>
    <row r="103" spans="1:29" s="49" customFormat="1" ht="56.25">
      <c r="A103" s="43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90" t="s">
        <v>92</v>
      </c>
      <c r="T103" s="90" t="s">
        <v>84</v>
      </c>
      <c r="U103" s="91" t="s">
        <v>85</v>
      </c>
      <c r="V103" s="91" t="s">
        <v>85</v>
      </c>
      <c r="W103" s="91" t="s">
        <v>85</v>
      </c>
      <c r="X103" s="91" t="s">
        <v>85</v>
      </c>
      <c r="Y103" s="91" t="s">
        <v>85</v>
      </c>
      <c r="Z103" s="91" t="s">
        <v>85</v>
      </c>
      <c r="AA103" s="92" t="s">
        <v>85</v>
      </c>
      <c r="AB103" s="93">
        <v>2019</v>
      </c>
      <c r="AC103" s="43"/>
    </row>
    <row r="104" spans="1:29" s="49" customFormat="1" ht="56.25">
      <c r="A104" s="43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90" t="s">
        <v>153</v>
      </c>
      <c r="T104" s="90" t="s">
        <v>109</v>
      </c>
      <c r="U104" s="91">
        <v>3</v>
      </c>
      <c r="V104" s="91">
        <v>3</v>
      </c>
      <c r="W104" s="91">
        <v>3</v>
      </c>
      <c r="X104" s="91">
        <v>3</v>
      </c>
      <c r="Y104" s="91">
        <v>3</v>
      </c>
      <c r="Z104" s="91">
        <v>3</v>
      </c>
      <c r="AA104" s="92">
        <f t="shared" si="4"/>
        <v>18</v>
      </c>
      <c r="AB104" s="93">
        <v>2019</v>
      </c>
      <c r="AC104" s="43"/>
    </row>
    <row r="105" spans="1:29" s="49" customFormat="1" ht="56.25">
      <c r="A105" s="43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90" t="s">
        <v>93</v>
      </c>
      <c r="T105" s="90" t="s">
        <v>84</v>
      </c>
      <c r="U105" s="91" t="s">
        <v>85</v>
      </c>
      <c r="V105" s="91" t="s">
        <v>85</v>
      </c>
      <c r="W105" s="91" t="s">
        <v>85</v>
      </c>
      <c r="X105" s="91" t="s">
        <v>85</v>
      </c>
      <c r="Y105" s="91" t="s">
        <v>85</v>
      </c>
      <c r="Z105" s="91" t="s">
        <v>85</v>
      </c>
      <c r="AA105" s="92" t="s">
        <v>85</v>
      </c>
      <c r="AB105" s="93">
        <v>2019</v>
      </c>
      <c r="AC105" s="43"/>
    </row>
    <row r="106" spans="1:29" s="49" customFormat="1" ht="45">
      <c r="A106" s="43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90" t="s">
        <v>154</v>
      </c>
      <c r="T106" s="90" t="s">
        <v>84</v>
      </c>
      <c r="U106" s="91" t="s">
        <v>85</v>
      </c>
      <c r="V106" s="91" t="s">
        <v>85</v>
      </c>
      <c r="W106" s="91" t="s">
        <v>85</v>
      </c>
      <c r="X106" s="91" t="s">
        <v>85</v>
      </c>
      <c r="Y106" s="91" t="s">
        <v>85</v>
      </c>
      <c r="Z106" s="91" t="s">
        <v>85</v>
      </c>
      <c r="AA106" s="92" t="s">
        <v>85</v>
      </c>
      <c r="AB106" s="93">
        <v>2019</v>
      </c>
      <c r="AC106" s="43"/>
    </row>
    <row r="107" spans="1:29" s="49" customFormat="1" ht="45">
      <c r="A107" s="43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90" t="s">
        <v>122</v>
      </c>
      <c r="T107" s="90" t="s">
        <v>87</v>
      </c>
      <c r="U107" s="91">
        <f t="shared" ref="U107:Z107" si="6">U109+U111+U113+U115+U117+U119</f>
        <v>115416.2432</v>
      </c>
      <c r="V107" s="91">
        <f>V109+V111+V113+V115+V117+V119</f>
        <v>28956.65</v>
      </c>
      <c r="W107" s="91">
        <f t="shared" si="6"/>
        <v>0</v>
      </c>
      <c r="X107" s="91">
        <f t="shared" si="6"/>
        <v>0</v>
      </c>
      <c r="Y107" s="91">
        <f t="shared" si="6"/>
        <v>0</v>
      </c>
      <c r="Z107" s="91">
        <f t="shared" si="6"/>
        <v>0</v>
      </c>
      <c r="AA107" s="92">
        <f>U107+V107+W107+X107+Y107+Z107</f>
        <v>144372.89319999999</v>
      </c>
      <c r="AB107" s="93">
        <v>2015</v>
      </c>
      <c r="AC107" s="43"/>
    </row>
    <row r="108" spans="1:29" s="49" customFormat="1" ht="56.25">
      <c r="A108" s="43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1" t="s">
        <v>155</v>
      </c>
      <c r="T108" s="51" t="s">
        <v>120</v>
      </c>
      <c r="U108" s="79">
        <v>0.7</v>
      </c>
      <c r="V108" s="79">
        <v>0.55000000000000004</v>
      </c>
      <c r="W108" s="79">
        <v>0.55000000000000004</v>
      </c>
      <c r="X108" s="79">
        <v>0.55000000000000004</v>
      </c>
      <c r="Y108" s="79">
        <v>0.55000000000000004</v>
      </c>
      <c r="Z108" s="79">
        <v>0.55000000000000004</v>
      </c>
      <c r="AA108" s="88">
        <v>0.6</v>
      </c>
      <c r="AB108" s="52">
        <v>2015</v>
      </c>
      <c r="AC108" s="43"/>
    </row>
    <row r="109" spans="1:29" s="49" customFormat="1" ht="78.75">
      <c r="A109" s="43"/>
      <c r="B109" s="50">
        <v>6</v>
      </c>
      <c r="C109" s="50">
        <v>0</v>
      </c>
      <c r="D109" s="50">
        <v>1</v>
      </c>
      <c r="E109" s="50">
        <v>0</v>
      </c>
      <c r="F109" s="50">
        <v>5</v>
      </c>
      <c r="G109" s="50">
        <v>0</v>
      </c>
      <c r="H109" s="50">
        <v>1</v>
      </c>
      <c r="I109" s="50">
        <v>0</v>
      </c>
      <c r="J109" s="50">
        <v>6</v>
      </c>
      <c r="K109" s="50">
        <v>3</v>
      </c>
      <c r="L109" s="50">
        <v>9</v>
      </c>
      <c r="M109" s="50">
        <v>5</v>
      </c>
      <c r="N109" s="50">
        <v>0</v>
      </c>
      <c r="O109" s="50">
        <v>3</v>
      </c>
      <c r="P109" s="50"/>
      <c r="Q109" s="50"/>
      <c r="R109" s="50"/>
      <c r="S109" s="70" t="s">
        <v>96</v>
      </c>
      <c r="T109" s="51" t="s">
        <v>87</v>
      </c>
      <c r="U109" s="79">
        <v>46090.828200000004</v>
      </c>
      <c r="V109" s="79">
        <v>11462.05</v>
      </c>
      <c r="W109" s="79">
        <v>0</v>
      </c>
      <c r="X109" s="79">
        <v>0</v>
      </c>
      <c r="Y109" s="79">
        <v>0</v>
      </c>
      <c r="Z109" s="79">
        <v>0</v>
      </c>
      <c r="AA109" s="88">
        <f t="shared" si="4"/>
        <v>57552.878200000006</v>
      </c>
      <c r="AB109" s="52">
        <v>2015</v>
      </c>
      <c r="AC109" s="43"/>
    </row>
    <row r="110" spans="1:29" s="49" customFormat="1" ht="33.75">
      <c r="A110" s="43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70" t="s">
        <v>156</v>
      </c>
      <c r="T110" s="51" t="s">
        <v>109</v>
      </c>
      <c r="U110" s="79">
        <v>16</v>
      </c>
      <c r="V110" s="79">
        <v>4</v>
      </c>
      <c r="W110" s="79">
        <v>0</v>
      </c>
      <c r="X110" s="79">
        <v>0</v>
      </c>
      <c r="Y110" s="79">
        <v>0</v>
      </c>
      <c r="Z110" s="79">
        <v>0</v>
      </c>
      <c r="AA110" s="88">
        <f t="shared" si="4"/>
        <v>20</v>
      </c>
      <c r="AB110" s="52">
        <v>2015</v>
      </c>
      <c r="AC110" s="43"/>
    </row>
    <row r="111" spans="1:29" s="49" customFormat="1" ht="78.75">
      <c r="A111" s="43"/>
      <c r="B111" s="50">
        <v>6</v>
      </c>
      <c r="C111" s="50">
        <v>0</v>
      </c>
      <c r="D111" s="50">
        <v>1</v>
      </c>
      <c r="E111" s="50">
        <v>0</v>
      </c>
      <c r="F111" s="50">
        <v>5</v>
      </c>
      <c r="G111" s="50">
        <v>0</v>
      </c>
      <c r="H111" s="50">
        <v>1</v>
      </c>
      <c r="I111" s="50">
        <v>0</v>
      </c>
      <c r="J111" s="50">
        <v>6</v>
      </c>
      <c r="K111" s="50">
        <v>3</v>
      </c>
      <c r="L111" s="50">
        <v>9</v>
      </c>
      <c r="M111" s="50">
        <v>6</v>
      </c>
      <c r="N111" s="50">
        <v>0</v>
      </c>
      <c r="O111" s="50">
        <v>3</v>
      </c>
      <c r="P111" s="50"/>
      <c r="Q111" s="50"/>
      <c r="R111" s="50"/>
      <c r="S111" s="70" t="s">
        <v>95</v>
      </c>
      <c r="T111" s="51" t="s">
        <v>87</v>
      </c>
      <c r="U111" s="79">
        <v>53944.415000000001</v>
      </c>
      <c r="V111" s="79">
        <v>13416.2</v>
      </c>
      <c r="W111" s="79">
        <v>0</v>
      </c>
      <c r="X111" s="79">
        <v>0</v>
      </c>
      <c r="Y111" s="79">
        <v>0</v>
      </c>
      <c r="Z111" s="79">
        <v>0</v>
      </c>
      <c r="AA111" s="88">
        <f t="shared" si="4"/>
        <v>67360.615000000005</v>
      </c>
      <c r="AB111" s="52">
        <v>2015</v>
      </c>
      <c r="AC111" s="43"/>
    </row>
    <row r="112" spans="1:29" s="49" customFormat="1" ht="67.5">
      <c r="A112" s="43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70" t="s">
        <v>157</v>
      </c>
      <c r="T112" s="51" t="s">
        <v>109</v>
      </c>
      <c r="U112" s="79">
        <v>4</v>
      </c>
      <c r="V112" s="79">
        <v>4</v>
      </c>
      <c r="W112" s="79">
        <v>0</v>
      </c>
      <c r="X112" s="79">
        <v>0</v>
      </c>
      <c r="Y112" s="79">
        <v>0</v>
      </c>
      <c r="Z112" s="79">
        <v>0</v>
      </c>
      <c r="AA112" s="88">
        <f t="shared" si="4"/>
        <v>8</v>
      </c>
      <c r="AB112" s="52">
        <v>2015</v>
      </c>
      <c r="AC112" s="43"/>
    </row>
    <row r="113" spans="1:29" s="49" customFormat="1" ht="67.5">
      <c r="A113" s="43"/>
      <c r="B113" s="50">
        <v>6</v>
      </c>
      <c r="C113" s="50">
        <v>0</v>
      </c>
      <c r="D113" s="50">
        <v>1</v>
      </c>
      <c r="E113" s="50">
        <v>0</v>
      </c>
      <c r="F113" s="50">
        <v>5</v>
      </c>
      <c r="G113" s="50">
        <v>0</v>
      </c>
      <c r="H113" s="50">
        <v>1</v>
      </c>
      <c r="I113" s="50">
        <v>0</v>
      </c>
      <c r="J113" s="50">
        <v>6</v>
      </c>
      <c r="K113" s="50">
        <v>3</v>
      </c>
      <c r="L113" s="50">
        <v>6</v>
      </c>
      <c r="M113" s="50">
        <v>1</v>
      </c>
      <c r="N113" s="50">
        <v>0</v>
      </c>
      <c r="O113" s="50">
        <v>1</v>
      </c>
      <c r="P113" s="50"/>
      <c r="Q113" s="50"/>
      <c r="R113" s="50"/>
      <c r="S113" s="51" t="s">
        <v>97</v>
      </c>
      <c r="T113" s="51" t="s">
        <v>87</v>
      </c>
      <c r="U113" s="79">
        <v>15252</v>
      </c>
      <c r="V113" s="79">
        <v>4078.4</v>
      </c>
      <c r="W113" s="79">
        <v>0</v>
      </c>
      <c r="X113" s="79">
        <v>0</v>
      </c>
      <c r="Y113" s="79">
        <v>0</v>
      </c>
      <c r="Z113" s="79">
        <v>0</v>
      </c>
      <c r="AA113" s="88">
        <f>U113+V113+W113+X113+Y113+Z113</f>
        <v>19330.400000000001</v>
      </c>
      <c r="AB113" s="52">
        <v>2015</v>
      </c>
      <c r="AC113" s="43"/>
    </row>
    <row r="114" spans="1:29" s="49" customFormat="1" ht="33.75">
      <c r="A114" s="43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1" t="s">
        <v>158</v>
      </c>
      <c r="T114" s="51" t="s">
        <v>123</v>
      </c>
      <c r="U114" s="79">
        <v>206</v>
      </c>
      <c r="V114" s="79">
        <v>70</v>
      </c>
      <c r="W114" s="79">
        <v>0</v>
      </c>
      <c r="X114" s="79">
        <v>0</v>
      </c>
      <c r="Y114" s="79">
        <v>0</v>
      </c>
      <c r="Z114" s="79">
        <v>0</v>
      </c>
      <c r="AA114" s="88">
        <f t="shared" si="4"/>
        <v>276</v>
      </c>
      <c r="AB114" s="52">
        <v>2015</v>
      </c>
      <c r="AC114" s="43"/>
    </row>
    <row r="115" spans="1:29" s="49" customFormat="1" ht="56.25">
      <c r="A115" s="43"/>
      <c r="B115" s="50">
        <v>6</v>
      </c>
      <c r="C115" s="50">
        <v>0</v>
      </c>
      <c r="D115" s="50">
        <v>1</v>
      </c>
      <c r="E115" s="50">
        <v>0</v>
      </c>
      <c r="F115" s="50">
        <v>5</v>
      </c>
      <c r="G115" s="50">
        <v>0</v>
      </c>
      <c r="H115" s="50">
        <v>1</v>
      </c>
      <c r="I115" s="50">
        <v>0</v>
      </c>
      <c r="J115" s="50">
        <v>6</v>
      </c>
      <c r="K115" s="50">
        <v>3</v>
      </c>
      <c r="L115" s="50">
        <v>1</v>
      </c>
      <c r="M115" s="50">
        <v>0</v>
      </c>
      <c r="N115" s="50">
        <v>0</v>
      </c>
      <c r="O115" s="50"/>
      <c r="P115" s="50"/>
      <c r="Q115" s="50"/>
      <c r="R115" s="50"/>
      <c r="S115" s="51" t="s">
        <v>98</v>
      </c>
      <c r="T115" s="51" t="s">
        <v>87</v>
      </c>
      <c r="U115" s="79">
        <v>8</v>
      </c>
      <c r="V115" s="79">
        <v>0</v>
      </c>
      <c r="W115" s="79">
        <v>0</v>
      </c>
      <c r="X115" s="79">
        <v>0</v>
      </c>
      <c r="Y115" s="79">
        <v>0</v>
      </c>
      <c r="Z115" s="79">
        <v>0</v>
      </c>
      <c r="AA115" s="88">
        <f t="shared" si="4"/>
        <v>8</v>
      </c>
      <c r="AB115" s="52">
        <v>2014</v>
      </c>
      <c r="AC115" s="43"/>
    </row>
    <row r="116" spans="1:29" s="49" customFormat="1" ht="78.75">
      <c r="A116" s="43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1" t="s">
        <v>159</v>
      </c>
      <c r="T116" s="51" t="s">
        <v>109</v>
      </c>
      <c r="U116" s="79">
        <v>2</v>
      </c>
      <c r="V116" s="79">
        <v>0</v>
      </c>
      <c r="W116" s="79">
        <v>0</v>
      </c>
      <c r="X116" s="79">
        <v>0</v>
      </c>
      <c r="Y116" s="79">
        <v>0</v>
      </c>
      <c r="Z116" s="79">
        <v>0</v>
      </c>
      <c r="AA116" s="88">
        <f t="shared" si="4"/>
        <v>2</v>
      </c>
      <c r="AB116" s="52">
        <v>2014</v>
      </c>
      <c r="AC116" s="43"/>
    </row>
    <row r="117" spans="1:29" s="49" customFormat="1" ht="56.25">
      <c r="A117" s="43"/>
      <c r="B117" s="50">
        <v>6</v>
      </c>
      <c r="C117" s="50">
        <v>0</v>
      </c>
      <c r="D117" s="50">
        <v>1</v>
      </c>
      <c r="E117" s="50">
        <v>0</v>
      </c>
      <c r="F117" s="50">
        <v>6</v>
      </c>
      <c r="G117" s="50">
        <v>0</v>
      </c>
      <c r="H117" s="50">
        <v>1</v>
      </c>
      <c r="I117" s="50">
        <v>0</v>
      </c>
      <c r="J117" s="50">
        <v>6</v>
      </c>
      <c r="K117" s="50">
        <v>3</v>
      </c>
      <c r="L117" s="50">
        <v>1</v>
      </c>
      <c r="M117" s="50">
        <v>0</v>
      </c>
      <c r="N117" s="50">
        <v>0</v>
      </c>
      <c r="O117" s="50"/>
      <c r="P117" s="50"/>
      <c r="Q117" s="50"/>
      <c r="R117" s="50"/>
      <c r="S117" s="51" t="s">
        <v>129</v>
      </c>
      <c r="T117" s="51" t="s">
        <v>87</v>
      </c>
      <c r="U117" s="79">
        <v>60.5</v>
      </c>
      <c r="V117" s="79">
        <v>0</v>
      </c>
      <c r="W117" s="79">
        <v>0</v>
      </c>
      <c r="X117" s="79">
        <v>0</v>
      </c>
      <c r="Y117" s="79">
        <v>0</v>
      </c>
      <c r="Z117" s="79">
        <v>0</v>
      </c>
      <c r="AA117" s="88">
        <f t="shared" si="4"/>
        <v>60.5</v>
      </c>
      <c r="AB117" s="52">
        <v>2014</v>
      </c>
      <c r="AC117" s="43"/>
    </row>
    <row r="118" spans="1:29" s="49" customFormat="1" ht="45">
      <c r="A118" s="43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1" t="s">
        <v>160</v>
      </c>
      <c r="T118" s="51" t="s">
        <v>84</v>
      </c>
      <c r="U118" s="79" t="s">
        <v>85</v>
      </c>
      <c r="V118" s="79" t="s">
        <v>85</v>
      </c>
      <c r="W118" s="79" t="s">
        <v>85</v>
      </c>
      <c r="X118" s="79" t="s">
        <v>85</v>
      </c>
      <c r="Y118" s="79" t="s">
        <v>85</v>
      </c>
      <c r="Z118" s="79" t="s">
        <v>85</v>
      </c>
      <c r="AA118" s="88" t="s">
        <v>85</v>
      </c>
      <c r="AB118" s="52">
        <v>2019</v>
      </c>
      <c r="AC118" s="43"/>
    </row>
    <row r="119" spans="1:29" s="55" customFormat="1" ht="56.25">
      <c r="A119" s="43"/>
      <c r="B119" s="50">
        <v>6</v>
      </c>
      <c r="C119" s="50">
        <v>0</v>
      </c>
      <c r="D119" s="50">
        <v>1</v>
      </c>
      <c r="E119" s="50">
        <v>0</v>
      </c>
      <c r="F119" s="50">
        <v>5</v>
      </c>
      <c r="G119" s="50">
        <v>0</v>
      </c>
      <c r="H119" s="50">
        <v>1</v>
      </c>
      <c r="I119" s="50">
        <v>0</v>
      </c>
      <c r="J119" s="50">
        <v>6</v>
      </c>
      <c r="K119" s="50">
        <v>3</v>
      </c>
      <c r="L119" s="50">
        <v>1</v>
      </c>
      <c r="M119" s="50">
        <v>0</v>
      </c>
      <c r="N119" s="50">
        <v>0</v>
      </c>
      <c r="O119" s="50"/>
      <c r="P119" s="50"/>
      <c r="Q119" s="50"/>
      <c r="R119" s="50"/>
      <c r="S119" s="51" t="s">
        <v>130</v>
      </c>
      <c r="T119" s="51" t="s">
        <v>87</v>
      </c>
      <c r="U119" s="79">
        <v>60.5</v>
      </c>
      <c r="V119" s="79">
        <v>0</v>
      </c>
      <c r="W119" s="79">
        <v>0</v>
      </c>
      <c r="X119" s="79">
        <v>0</v>
      </c>
      <c r="Y119" s="79">
        <v>0</v>
      </c>
      <c r="Z119" s="79">
        <v>0</v>
      </c>
      <c r="AA119" s="88">
        <f t="shared" si="4"/>
        <v>60.5</v>
      </c>
      <c r="AB119" s="52">
        <v>2014</v>
      </c>
    </row>
    <row r="120" spans="1:29" s="55" customFormat="1" ht="45">
      <c r="A120" s="43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1" t="s">
        <v>160</v>
      </c>
      <c r="T120" s="51" t="s">
        <v>84</v>
      </c>
      <c r="U120" s="79" t="s">
        <v>85</v>
      </c>
      <c r="V120" s="79" t="s">
        <v>85</v>
      </c>
      <c r="W120" s="79" t="s">
        <v>85</v>
      </c>
      <c r="X120" s="79" t="s">
        <v>85</v>
      </c>
      <c r="Y120" s="79" t="s">
        <v>85</v>
      </c>
      <c r="Z120" s="79" t="s">
        <v>85</v>
      </c>
      <c r="AA120" s="79" t="s">
        <v>85</v>
      </c>
      <c r="AB120" s="52">
        <v>2019</v>
      </c>
    </row>
    <row r="121" spans="1:29" s="24" customFormat="1">
      <c r="A121" s="7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43"/>
      <c r="N121" s="43"/>
      <c r="O121" s="43"/>
      <c r="P121" s="43"/>
      <c r="Q121" s="43"/>
      <c r="R121" s="43"/>
      <c r="S121" s="43"/>
      <c r="T121" s="43"/>
      <c r="U121" s="53"/>
      <c r="V121" s="53"/>
      <c r="W121" s="53"/>
      <c r="X121" s="53"/>
      <c r="Y121" s="53"/>
      <c r="Z121" s="53"/>
      <c r="AA121" s="53"/>
      <c r="AB121" s="54"/>
    </row>
    <row r="122" spans="1:29" s="24" customFormat="1">
      <c r="A122" s="7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43"/>
      <c r="N122" s="43"/>
      <c r="O122" s="43"/>
      <c r="P122" s="43"/>
      <c r="Q122" s="43"/>
      <c r="R122" s="43"/>
      <c r="S122" s="43"/>
      <c r="T122" s="43"/>
      <c r="U122" s="53"/>
      <c r="V122" s="53"/>
      <c r="W122" s="53"/>
      <c r="X122" s="53"/>
      <c r="Y122" s="53"/>
      <c r="Z122" s="53"/>
      <c r="AA122" s="53"/>
      <c r="AB122" s="54"/>
    </row>
    <row r="123" spans="1:29" s="24" customFormat="1">
      <c r="A123" s="7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43"/>
      <c r="N123" s="43"/>
      <c r="O123" s="43"/>
      <c r="P123" s="43"/>
      <c r="Q123" s="43"/>
      <c r="R123" s="43"/>
      <c r="S123" s="43"/>
      <c r="T123" s="43"/>
      <c r="U123" s="53"/>
      <c r="V123" s="53"/>
      <c r="W123" s="53"/>
      <c r="X123" s="53"/>
      <c r="Y123" s="53"/>
      <c r="Z123" s="53"/>
      <c r="AA123" s="53"/>
      <c r="AB123" s="54"/>
    </row>
    <row r="124" spans="1:29" s="24" customFormat="1">
      <c r="A124" s="7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43"/>
      <c r="N124" s="43"/>
      <c r="O124" s="43"/>
      <c r="P124" s="43"/>
      <c r="Q124" s="43"/>
      <c r="R124" s="43"/>
      <c r="S124" s="43"/>
      <c r="T124" s="43"/>
      <c r="U124" s="53"/>
      <c r="V124" s="53"/>
      <c r="W124" s="53"/>
      <c r="X124" s="53"/>
      <c r="Y124" s="53"/>
      <c r="Z124" s="53"/>
      <c r="AA124" s="53"/>
      <c r="AB124" s="54"/>
    </row>
    <row r="125" spans="1:29" s="24" customFormat="1">
      <c r="A125" s="7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43"/>
      <c r="N125" s="43"/>
      <c r="O125" s="43"/>
      <c r="P125" s="43"/>
      <c r="Q125" s="43"/>
      <c r="R125" s="43"/>
      <c r="S125" s="43"/>
      <c r="T125" s="43"/>
      <c r="U125" s="53"/>
      <c r="V125" s="53"/>
      <c r="W125" s="53"/>
      <c r="X125" s="53"/>
      <c r="Y125" s="53"/>
      <c r="Z125" s="53"/>
      <c r="AA125" s="53"/>
      <c r="AB125" s="54"/>
    </row>
    <row r="126" spans="1:29" s="24" customFormat="1">
      <c r="A126" s="7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43"/>
      <c r="N126" s="43"/>
      <c r="O126" s="43"/>
      <c r="P126" s="43"/>
      <c r="Q126" s="43"/>
      <c r="R126" s="43"/>
      <c r="S126" s="43"/>
      <c r="T126" s="43"/>
      <c r="U126" s="53"/>
      <c r="V126" s="53"/>
      <c r="W126" s="53"/>
      <c r="X126" s="53"/>
      <c r="Y126" s="53"/>
      <c r="Z126" s="53"/>
      <c r="AA126" s="53"/>
      <c r="AB126" s="54"/>
    </row>
    <row r="127" spans="1:29" s="24" customFormat="1">
      <c r="A127" s="7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43"/>
      <c r="N127" s="43"/>
      <c r="O127" s="43"/>
      <c r="P127" s="43"/>
      <c r="Q127" s="43"/>
      <c r="R127" s="43"/>
      <c r="S127" s="43"/>
      <c r="T127" s="43"/>
      <c r="U127" s="53"/>
      <c r="V127" s="53"/>
      <c r="W127" s="53"/>
      <c r="X127" s="53"/>
      <c r="Y127" s="53"/>
      <c r="Z127" s="53"/>
      <c r="AA127" s="53"/>
      <c r="AB127" s="54"/>
    </row>
    <row r="128" spans="1:29" s="24" customFormat="1">
      <c r="A128" s="7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43"/>
      <c r="N128" s="43"/>
      <c r="O128" s="43"/>
      <c r="P128" s="43"/>
      <c r="Q128" s="43"/>
      <c r="R128" s="43"/>
      <c r="S128" s="43"/>
      <c r="T128" s="43"/>
      <c r="U128" s="53"/>
      <c r="V128" s="53"/>
      <c r="W128" s="53"/>
      <c r="X128" s="53"/>
      <c r="Y128" s="53"/>
      <c r="Z128" s="53"/>
      <c r="AA128" s="53"/>
      <c r="AB128" s="54"/>
    </row>
    <row r="129" spans="1:28" s="24" customFormat="1">
      <c r="A129" s="7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43"/>
      <c r="N129" s="43"/>
      <c r="O129" s="43"/>
      <c r="P129" s="43"/>
      <c r="Q129" s="43"/>
      <c r="R129" s="43"/>
      <c r="S129" s="43"/>
      <c r="T129" s="43"/>
      <c r="U129" s="53"/>
      <c r="V129" s="53"/>
      <c r="W129" s="53"/>
      <c r="X129" s="53"/>
      <c r="Y129" s="53"/>
      <c r="Z129" s="53"/>
      <c r="AA129" s="53"/>
      <c r="AB129" s="54"/>
    </row>
    <row r="130" spans="1:28" s="24" customFormat="1">
      <c r="A130" s="7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43"/>
      <c r="N130" s="43"/>
      <c r="O130" s="43"/>
      <c r="P130" s="43"/>
      <c r="Q130" s="43"/>
      <c r="R130" s="43"/>
      <c r="S130" s="43"/>
      <c r="T130" s="43"/>
      <c r="U130" s="53"/>
      <c r="V130" s="53"/>
      <c r="W130" s="53"/>
      <c r="X130" s="53"/>
      <c r="Y130" s="53"/>
      <c r="Z130" s="53"/>
      <c r="AA130" s="53"/>
      <c r="AB130" s="54"/>
    </row>
    <row r="131" spans="1:28" s="24" customFormat="1">
      <c r="A131" s="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43"/>
      <c r="N131" s="43"/>
      <c r="O131" s="43"/>
      <c r="P131" s="43"/>
      <c r="Q131" s="43"/>
      <c r="R131" s="43"/>
      <c r="S131" s="43"/>
      <c r="T131" s="43"/>
      <c r="U131" s="53"/>
      <c r="V131" s="53"/>
      <c r="W131" s="53"/>
      <c r="X131" s="53"/>
      <c r="Y131" s="53"/>
      <c r="Z131" s="53"/>
      <c r="AA131" s="53"/>
      <c r="AB131" s="54"/>
    </row>
    <row r="132" spans="1:28" s="24" customFormat="1">
      <c r="A132" s="7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43"/>
      <c r="N132" s="43"/>
      <c r="O132" s="43"/>
      <c r="P132" s="43"/>
      <c r="Q132" s="43"/>
      <c r="R132" s="43"/>
      <c r="S132" s="43"/>
      <c r="T132" s="43"/>
      <c r="U132" s="53"/>
      <c r="V132" s="53"/>
      <c r="W132" s="53"/>
      <c r="X132" s="53"/>
      <c r="Y132" s="53"/>
      <c r="Z132" s="53"/>
      <c r="AA132" s="53"/>
      <c r="AB132" s="54"/>
    </row>
    <row r="133" spans="1:28" s="24" customFormat="1">
      <c r="A133" s="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43"/>
      <c r="N133" s="43"/>
      <c r="O133" s="43"/>
      <c r="P133" s="43"/>
      <c r="Q133" s="43"/>
      <c r="R133" s="43"/>
      <c r="S133" s="43"/>
      <c r="T133" s="43"/>
      <c r="U133" s="53"/>
      <c r="V133" s="53"/>
      <c r="W133" s="53"/>
      <c r="X133" s="53"/>
      <c r="Y133" s="53"/>
      <c r="Z133" s="53"/>
      <c r="AA133" s="53"/>
      <c r="AB133" s="54"/>
    </row>
    <row r="134" spans="1:28" s="24" customFormat="1">
      <c r="A134" s="7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43"/>
      <c r="N134" s="43"/>
      <c r="O134" s="43"/>
      <c r="P134" s="43"/>
      <c r="Q134" s="43"/>
      <c r="R134" s="43"/>
      <c r="S134" s="43"/>
      <c r="T134" s="43"/>
      <c r="U134" s="53"/>
      <c r="V134" s="53"/>
      <c r="W134" s="53"/>
      <c r="X134" s="53"/>
      <c r="Y134" s="53"/>
      <c r="Z134" s="53"/>
      <c r="AA134" s="53"/>
      <c r="AB134" s="54"/>
    </row>
    <row r="135" spans="1:28" s="24" customFormat="1">
      <c r="A135" s="7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43"/>
      <c r="N135" s="43"/>
      <c r="O135" s="43"/>
      <c r="P135" s="43"/>
      <c r="Q135" s="43"/>
      <c r="R135" s="43"/>
      <c r="S135" s="43"/>
      <c r="T135" s="43"/>
      <c r="U135" s="53"/>
      <c r="V135" s="53"/>
      <c r="W135" s="53"/>
      <c r="X135" s="53"/>
      <c r="Y135" s="53"/>
      <c r="Z135" s="53"/>
      <c r="AA135" s="53"/>
      <c r="AB135" s="54"/>
    </row>
    <row r="136" spans="1:28" s="24" customFormat="1">
      <c r="A136" s="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43"/>
      <c r="N136" s="43"/>
      <c r="O136" s="43"/>
      <c r="P136" s="43"/>
      <c r="Q136" s="43"/>
      <c r="R136" s="43"/>
      <c r="S136" s="43"/>
      <c r="T136" s="43"/>
      <c r="U136" s="53"/>
      <c r="V136" s="53"/>
      <c r="W136" s="53"/>
      <c r="X136" s="53"/>
      <c r="Y136" s="53"/>
      <c r="Z136" s="53"/>
      <c r="AA136" s="53"/>
      <c r="AB136" s="54"/>
    </row>
    <row r="137" spans="1:28" s="24" customFormat="1">
      <c r="A137" s="7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43"/>
      <c r="N137" s="43"/>
      <c r="O137" s="43"/>
      <c r="P137" s="43"/>
      <c r="Q137" s="43"/>
      <c r="R137" s="43"/>
      <c r="S137" s="43"/>
      <c r="T137" s="43"/>
      <c r="U137" s="53"/>
      <c r="V137" s="53"/>
      <c r="W137" s="53"/>
      <c r="X137" s="53"/>
      <c r="Y137" s="53"/>
      <c r="Z137" s="53"/>
      <c r="AA137" s="53"/>
      <c r="AB137" s="54"/>
    </row>
    <row r="138" spans="1:28" s="24" customFormat="1">
      <c r="A138" s="7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43"/>
      <c r="N138" s="43"/>
      <c r="O138" s="43"/>
      <c r="P138" s="43"/>
      <c r="Q138" s="43"/>
      <c r="R138" s="43"/>
      <c r="S138" s="43"/>
      <c r="T138" s="43"/>
      <c r="U138" s="53"/>
      <c r="V138" s="53"/>
      <c r="W138" s="53"/>
      <c r="X138" s="53"/>
      <c r="Y138" s="53"/>
      <c r="Z138" s="53"/>
      <c r="AA138" s="53"/>
      <c r="AB138" s="54"/>
    </row>
    <row r="139" spans="1:28" s="24" customFormat="1">
      <c r="A139" s="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43"/>
      <c r="N139" s="43"/>
      <c r="O139" s="43"/>
      <c r="P139" s="43"/>
      <c r="Q139" s="43"/>
      <c r="R139" s="43"/>
      <c r="S139" s="43"/>
      <c r="T139" s="43"/>
      <c r="U139" s="53"/>
      <c r="V139" s="53"/>
      <c r="W139" s="53"/>
      <c r="X139" s="53"/>
      <c r="Y139" s="53"/>
      <c r="Z139" s="53"/>
      <c r="AA139" s="53"/>
      <c r="AB139" s="54"/>
    </row>
    <row r="140" spans="1:28" s="24" customFormat="1">
      <c r="A140" s="7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43"/>
      <c r="N140" s="43"/>
      <c r="O140" s="43"/>
      <c r="P140" s="43"/>
      <c r="Q140" s="43"/>
      <c r="R140" s="43"/>
      <c r="S140" s="43"/>
      <c r="T140" s="43"/>
      <c r="U140" s="53"/>
      <c r="V140" s="53"/>
      <c r="W140" s="53"/>
      <c r="X140" s="53"/>
      <c r="Y140" s="53"/>
      <c r="Z140" s="53"/>
      <c r="AA140" s="53"/>
      <c r="AB140" s="54"/>
    </row>
    <row r="141" spans="1:28" s="24" customFormat="1">
      <c r="A141" s="7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43"/>
      <c r="N141" s="43"/>
      <c r="O141" s="43"/>
      <c r="P141" s="43"/>
      <c r="Q141" s="43"/>
      <c r="R141" s="43"/>
      <c r="S141" s="43"/>
      <c r="T141" s="43"/>
      <c r="U141" s="53"/>
      <c r="V141" s="53"/>
      <c r="W141" s="53"/>
      <c r="X141" s="53"/>
      <c r="Y141" s="53"/>
      <c r="Z141" s="53"/>
      <c r="AA141" s="53"/>
      <c r="AB141" s="54"/>
    </row>
    <row r="142" spans="1:28" s="24" customFormat="1">
      <c r="A142" s="7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43"/>
      <c r="N142" s="43"/>
      <c r="O142" s="43"/>
      <c r="P142" s="43"/>
      <c r="Q142" s="43"/>
      <c r="R142" s="43"/>
      <c r="S142" s="43"/>
      <c r="T142" s="43"/>
      <c r="U142" s="53"/>
      <c r="V142" s="53"/>
      <c r="W142" s="53"/>
      <c r="X142" s="53"/>
      <c r="Y142" s="53"/>
      <c r="Z142" s="53"/>
      <c r="AA142" s="53"/>
      <c r="AB142" s="54"/>
    </row>
    <row r="143" spans="1:28" s="24" customFormat="1">
      <c r="A143" s="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43"/>
      <c r="N143" s="43"/>
      <c r="O143" s="43"/>
      <c r="P143" s="43"/>
      <c r="Q143" s="43"/>
      <c r="R143" s="43"/>
      <c r="S143" s="43"/>
      <c r="T143" s="43"/>
      <c r="U143" s="53"/>
      <c r="V143" s="53"/>
      <c r="W143" s="53"/>
      <c r="X143" s="53"/>
      <c r="Y143" s="53"/>
      <c r="Z143" s="53"/>
      <c r="AA143" s="53"/>
      <c r="AB143" s="54"/>
    </row>
    <row r="144" spans="1:28" s="24" customFormat="1">
      <c r="A144" s="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43"/>
      <c r="N144" s="43"/>
      <c r="O144" s="43"/>
      <c r="P144" s="43"/>
      <c r="Q144" s="43"/>
      <c r="R144" s="43"/>
      <c r="S144" s="43"/>
      <c r="T144" s="43"/>
      <c r="U144" s="53"/>
      <c r="V144" s="53"/>
      <c r="W144" s="53"/>
      <c r="X144" s="53"/>
      <c r="Y144" s="53"/>
      <c r="Z144" s="53"/>
      <c r="AA144" s="53"/>
      <c r="AB144" s="54"/>
    </row>
    <row r="145" spans="1:28" s="24" customFormat="1">
      <c r="A145" s="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43"/>
      <c r="N145" s="43"/>
      <c r="O145" s="43"/>
      <c r="P145" s="43"/>
      <c r="Q145" s="43"/>
      <c r="R145" s="43"/>
      <c r="S145" s="43"/>
      <c r="T145" s="43"/>
      <c r="U145" s="53"/>
      <c r="V145" s="53"/>
      <c r="W145" s="53"/>
      <c r="X145" s="53"/>
      <c r="Y145" s="53"/>
      <c r="Z145" s="53"/>
      <c r="AA145" s="53"/>
      <c r="AB145" s="54"/>
    </row>
    <row r="146" spans="1:28" s="24" customFormat="1">
      <c r="A146" s="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43"/>
      <c r="N146" s="43"/>
      <c r="O146" s="43"/>
      <c r="P146" s="43"/>
      <c r="Q146" s="43"/>
      <c r="R146" s="43"/>
      <c r="S146" s="43"/>
      <c r="T146" s="43"/>
      <c r="U146" s="53"/>
      <c r="V146" s="53"/>
      <c r="W146" s="53"/>
      <c r="X146" s="53"/>
      <c r="Y146" s="53"/>
      <c r="Z146" s="53"/>
      <c r="AA146" s="53"/>
      <c r="AB146" s="54"/>
    </row>
    <row r="147" spans="1:28" s="24" customFormat="1">
      <c r="A147" s="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43"/>
      <c r="N147" s="43"/>
      <c r="O147" s="43"/>
      <c r="P147" s="43"/>
      <c r="Q147" s="43"/>
      <c r="R147" s="43"/>
      <c r="S147" s="43"/>
      <c r="T147" s="43"/>
      <c r="U147" s="53"/>
      <c r="V147" s="53"/>
      <c r="W147" s="53"/>
      <c r="X147" s="53"/>
      <c r="Y147" s="53"/>
      <c r="Z147" s="53"/>
      <c r="AA147" s="53"/>
      <c r="AB147" s="54"/>
    </row>
    <row r="148" spans="1:28" s="24" customFormat="1">
      <c r="A148" s="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43"/>
      <c r="N148" s="43"/>
      <c r="O148" s="43"/>
      <c r="P148" s="43"/>
      <c r="Q148" s="43"/>
      <c r="R148" s="43"/>
      <c r="S148" s="43"/>
      <c r="T148" s="43"/>
      <c r="U148" s="53"/>
      <c r="V148" s="53"/>
      <c r="W148" s="53"/>
      <c r="X148" s="53"/>
      <c r="Y148" s="53"/>
      <c r="Z148" s="53"/>
      <c r="AA148" s="53"/>
      <c r="AB148" s="54"/>
    </row>
    <row r="149" spans="1:28" s="24" customFormat="1">
      <c r="A149" s="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43"/>
      <c r="N149" s="43"/>
      <c r="O149" s="43"/>
      <c r="P149" s="43"/>
      <c r="Q149" s="43"/>
      <c r="R149" s="43"/>
      <c r="S149" s="43"/>
      <c r="T149" s="43"/>
      <c r="U149" s="53"/>
      <c r="V149" s="53"/>
      <c r="W149" s="53"/>
      <c r="X149" s="53"/>
      <c r="Y149" s="53"/>
      <c r="Z149" s="53"/>
      <c r="AA149" s="53"/>
      <c r="AB149" s="54"/>
    </row>
    <row r="150" spans="1:28" s="24" customFormat="1">
      <c r="A150" s="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43"/>
      <c r="N150" s="43"/>
      <c r="O150" s="43"/>
      <c r="P150" s="43"/>
      <c r="Q150" s="43"/>
      <c r="R150" s="43"/>
      <c r="S150" s="43"/>
      <c r="T150" s="43"/>
      <c r="U150" s="53"/>
      <c r="V150" s="53"/>
      <c r="W150" s="53"/>
      <c r="X150" s="53"/>
      <c r="Y150" s="53"/>
      <c r="Z150" s="53"/>
      <c r="AA150" s="53"/>
      <c r="AB150" s="54"/>
    </row>
    <row r="151" spans="1:28" s="24" customFormat="1">
      <c r="A151" s="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43"/>
      <c r="N151" s="43"/>
      <c r="O151" s="43"/>
      <c r="P151" s="43"/>
      <c r="Q151" s="43"/>
      <c r="R151" s="43"/>
      <c r="S151" s="43"/>
      <c r="T151" s="43"/>
      <c r="U151" s="53"/>
      <c r="V151" s="53"/>
      <c r="W151" s="53"/>
      <c r="X151" s="53"/>
      <c r="Y151" s="53"/>
      <c r="Z151" s="53"/>
      <c r="AA151" s="53"/>
      <c r="AB151" s="54"/>
    </row>
    <row r="152" spans="1:28" s="24" customFormat="1">
      <c r="A152" s="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43"/>
      <c r="N152" s="43"/>
      <c r="O152" s="43"/>
      <c r="P152" s="43"/>
      <c r="Q152" s="43"/>
      <c r="R152" s="43"/>
      <c r="S152" s="43"/>
      <c r="T152" s="43"/>
      <c r="U152" s="53"/>
      <c r="V152" s="53"/>
      <c r="W152" s="53"/>
      <c r="X152" s="53"/>
      <c r="Y152" s="53"/>
      <c r="Z152" s="53"/>
      <c r="AA152" s="53"/>
      <c r="AB152" s="54"/>
    </row>
    <row r="153" spans="1:28" s="24" customFormat="1">
      <c r="A153" s="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43"/>
      <c r="N153" s="43"/>
      <c r="O153" s="43"/>
      <c r="P153" s="43"/>
      <c r="Q153" s="43"/>
      <c r="R153" s="43"/>
      <c r="S153" s="43"/>
      <c r="T153" s="43"/>
      <c r="U153" s="53"/>
      <c r="V153" s="53"/>
      <c r="W153" s="53"/>
      <c r="X153" s="53"/>
      <c r="Y153" s="53"/>
      <c r="Z153" s="53"/>
      <c r="AA153" s="53"/>
      <c r="AB153" s="54"/>
    </row>
    <row r="154" spans="1:28" s="24" customFormat="1">
      <c r="A154" s="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43"/>
      <c r="N154" s="43"/>
      <c r="O154" s="43"/>
      <c r="P154" s="43"/>
      <c r="Q154" s="43"/>
      <c r="R154" s="43"/>
      <c r="S154" s="43"/>
      <c r="T154" s="43"/>
      <c r="U154" s="53"/>
      <c r="V154" s="53"/>
      <c r="W154" s="53"/>
      <c r="X154" s="53"/>
      <c r="Y154" s="53"/>
      <c r="Z154" s="53"/>
      <c r="AA154" s="53"/>
      <c r="AB154" s="54"/>
    </row>
    <row r="155" spans="1:28" s="24" customFormat="1">
      <c r="A155" s="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43"/>
      <c r="N155" s="43"/>
      <c r="O155" s="43"/>
      <c r="P155" s="43"/>
      <c r="Q155" s="43"/>
      <c r="R155" s="43"/>
      <c r="S155" s="43"/>
      <c r="T155" s="43"/>
      <c r="U155" s="53"/>
      <c r="V155" s="53"/>
      <c r="W155" s="53"/>
      <c r="X155" s="53"/>
      <c r="Y155" s="53"/>
      <c r="Z155" s="53"/>
      <c r="AA155" s="53"/>
      <c r="AB155" s="54"/>
    </row>
    <row r="156" spans="1:28" s="24" customFormat="1">
      <c r="A156" s="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43"/>
      <c r="N156" s="43"/>
      <c r="O156" s="43"/>
      <c r="P156" s="43"/>
      <c r="Q156" s="43"/>
      <c r="R156" s="43"/>
      <c r="S156" s="43"/>
      <c r="T156" s="43"/>
      <c r="U156" s="53"/>
      <c r="V156" s="53"/>
      <c r="W156" s="53"/>
      <c r="X156" s="53"/>
      <c r="Y156" s="53"/>
      <c r="Z156" s="53"/>
      <c r="AA156" s="53"/>
      <c r="AB156" s="54"/>
    </row>
    <row r="157" spans="1:28" s="24" customFormat="1">
      <c r="A157" s="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43"/>
      <c r="N157" s="43"/>
      <c r="O157" s="43"/>
      <c r="P157" s="43"/>
      <c r="Q157" s="43"/>
      <c r="R157" s="43"/>
      <c r="S157" s="43"/>
      <c r="T157" s="43"/>
      <c r="U157" s="53"/>
      <c r="V157" s="53"/>
      <c r="W157" s="53"/>
      <c r="X157" s="53"/>
      <c r="Y157" s="53"/>
      <c r="Z157" s="53"/>
      <c r="AA157" s="53"/>
      <c r="AB157" s="54"/>
    </row>
    <row r="158" spans="1:28" s="24" customFormat="1">
      <c r="A158" s="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43"/>
      <c r="N158" s="43"/>
      <c r="O158" s="43"/>
      <c r="P158" s="43"/>
      <c r="Q158" s="43"/>
      <c r="R158" s="43"/>
      <c r="S158" s="43"/>
      <c r="T158" s="43"/>
      <c r="U158" s="53"/>
      <c r="V158" s="53"/>
      <c r="W158" s="53"/>
      <c r="X158" s="53"/>
      <c r="Y158" s="53"/>
      <c r="Z158" s="53"/>
      <c r="AA158" s="53"/>
      <c r="AB158" s="54"/>
    </row>
    <row r="159" spans="1:28" s="24" customFormat="1">
      <c r="A159" s="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43"/>
      <c r="N159" s="43"/>
      <c r="O159" s="43"/>
      <c r="P159" s="43"/>
      <c r="Q159" s="43"/>
      <c r="R159" s="43"/>
      <c r="S159" s="43"/>
      <c r="T159" s="43"/>
      <c r="U159" s="53"/>
      <c r="V159" s="53"/>
      <c r="W159" s="53"/>
      <c r="X159" s="53"/>
      <c r="Y159" s="53"/>
      <c r="Z159" s="53"/>
      <c r="AA159" s="53"/>
      <c r="AB159" s="54"/>
    </row>
    <row r="160" spans="1:28" s="24" customFormat="1">
      <c r="A160" s="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43"/>
      <c r="N160" s="43"/>
      <c r="O160" s="43"/>
      <c r="P160" s="43"/>
      <c r="Q160" s="43"/>
      <c r="R160" s="43"/>
      <c r="S160" s="43"/>
      <c r="T160" s="43"/>
      <c r="U160" s="53"/>
      <c r="V160" s="53"/>
      <c r="W160" s="53"/>
      <c r="X160" s="53"/>
      <c r="Y160" s="53"/>
      <c r="Z160" s="53"/>
      <c r="AA160" s="53"/>
      <c r="AB160" s="54"/>
    </row>
    <row r="161" spans="1:28" s="24" customFormat="1">
      <c r="A161" s="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43"/>
      <c r="N161" s="43"/>
      <c r="O161" s="43"/>
      <c r="P161" s="43"/>
      <c r="Q161" s="43"/>
      <c r="R161" s="43"/>
      <c r="S161" s="43"/>
      <c r="T161" s="43"/>
      <c r="U161" s="53"/>
      <c r="V161" s="53"/>
      <c r="W161" s="53"/>
      <c r="X161" s="53"/>
      <c r="Y161" s="53"/>
      <c r="Z161" s="53"/>
      <c r="AA161" s="53"/>
      <c r="AB161" s="54"/>
    </row>
    <row r="162" spans="1:28" s="24" customFormat="1">
      <c r="A162" s="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43"/>
      <c r="N162" s="43"/>
      <c r="O162" s="43"/>
      <c r="P162" s="43"/>
      <c r="Q162" s="43"/>
      <c r="R162" s="43"/>
      <c r="S162" s="43"/>
      <c r="T162" s="43"/>
      <c r="U162" s="53"/>
      <c r="V162" s="53"/>
      <c r="W162" s="53"/>
      <c r="X162" s="53"/>
      <c r="Y162" s="53"/>
      <c r="Z162" s="53"/>
      <c r="AA162" s="53"/>
      <c r="AB162" s="54"/>
    </row>
    <row r="163" spans="1:28" s="24" customFormat="1">
      <c r="A163" s="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43"/>
      <c r="N163" s="43"/>
      <c r="O163" s="43"/>
      <c r="P163" s="43"/>
      <c r="Q163" s="43"/>
      <c r="R163" s="43"/>
      <c r="S163" s="43"/>
      <c r="T163" s="43"/>
      <c r="U163" s="53"/>
      <c r="V163" s="53"/>
      <c r="W163" s="53"/>
      <c r="X163" s="53"/>
      <c r="Y163" s="53"/>
      <c r="Z163" s="53"/>
      <c r="AA163" s="53"/>
      <c r="AB163" s="54"/>
    </row>
    <row r="164" spans="1:28" s="24" customFormat="1">
      <c r="A164" s="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43"/>
      <c r="N164" s="43"/>
      <c r="O164" s="43"/>
      <c r="P164" s="43"/>
      <c r="Q164" s="43"/>
      <c r="R164" s="43"/>
      <c r="S164" s="43"/>
      <c r="T164" s="43"/>
      <c r="U164" s="53"/>
      <c r="V164" s="53"/>
      <c r="W164" s="53"/>
      <c r="X164" s="53"/>
      <c r="Y164" s="53"/>
      <c r="Z164" s="53"/>
      <c r="AA164" s="53"/>
      <c r="AB164" s="54"/>
    </row>
    <row r="165" spans="1:28" s="24" customFormat="1">
      <c r="A165" s="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43"/>
      <c r="N165" s="43"/>
      <c r="O165" s="43"/>
      <c r="P165" s="43"/>
      <c r="Q165" s="43"/>
      <c r="R165" s="43"/>
      <c r="S165" s="43"/>
      <c r="T165" s="43"/>
      <c r="U165" s="53"/>
      <c r="V165" s="53"/>
      <c r="W165" s="53"/>
      <c r="X165" s="53"/>
      <c r="Y165" s="53"/>
      <c r="Z165" s="53"/>
      <c r="AA165" s="53"/>
      <c r="AB165" s="54"/>
    </row>
    <row r="166" spans="1:28" s="24" customFormat="1">
      <c r="A166" s="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43"/>
      <c r="N166" s="43"/>
      <c r="O166" s="43"/>
      <c r="P166" s="43"/>
      <c r="Q166" s="43"/>
      <c r="R166" s="43"/>
      <c r="S166" s="43"/>
      <c r="T166" s="43"/>
      <c r="U166" s="53"/>
      <c r="V166" s="53"/>
      <c r="W166" s="53"/>
      <c r="X166" s="53"/>
      <c r="Y166" s="53"/>
      <c r="Z166" s="53"/>
      <c r="AA166" s="53"/>
      <c r="AB166" s="54"/>
    </row>
    <row r="167" spans="1:28" s="24" customFormat="1">
      <c r="A167" s="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43"/>
      <c r="N167" s="43"/>
      <c r="O167" s="43"/>
      <c r="P167" s="43"/>
      <c r="Q167" s="43"/>
      <c r="R167" s="43"/>
      <c r="S167" s="43"/>
      <c r="T167" s="43"/>
      <c r="U167" s="53"/>
      <c r="V167" s="53"/>
      <c r="W167" s="53"/>
      <c r="X167" s="53"/>
      <c r="Y167" s="53"/>
      <c r="Z167" s="53"/>
      <c r="AA167" s="53"/>
      <c r="AB167" s="54"/>
    </row>
    <row r="168" spans="1:28" s="24" customFormat="1">
      <c r="A168" s="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43"/>
      <c r="N168" s="43"/>
      <c r="O168" s="43"/>
      <c r="P168" s="43"/>
      <c r="Q168" s="43"/>
      <c r="R168" s="43"/>
      <c r="S168" s="43"/>
      <c r="T168" s="43"/>
      <c r="U168" s="53"/>
      <c r="V168" s="53"/>
      <c r="W168" s="53"/>
      <c r="X168" s="53"/>
      <c r="Y168" s="53"/>
      <c r="Z168" s="53"/>
      <c r="AA168" s="53"/>
      <c r="AB168" s="54"/>
    </row>
    <row r="169" spans="1:28" s="24" customFormat="1">
      <c r="A169" s="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43"/>
      <c r="N169" s="43"/>
      <c r="O169" s="43"/>
      <c r="P169" s="43"/>
      <c r="Q169" s="43"/>
      <c r="R169" s="43"/>
      <c r="S169" s="43"/>
      <c r="T169" s="43"/>
      <c r="U169" s="53"/>
      <c r="V169" s="53"/>
      <c r="W169" s="53"/>
      <c r="X169" s="53"/>
      <c r="Y169" s="53"/>
      <c r="Z169" s="53"/>
      <c r="AA169" s="53"/>
      <c r="AB169" s="54"/>
    </row>
    <row r="170" spans="1:28" s="24" customFormat="1">
      <c r="A170" s="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43"/>
      <c r="N170" s="43"/>
      <c r="O170" s="43"/>
      <c r="P170" s="43"/>
      <c r="Q170" s="43"/>
      <c r="R170" s="43"/>
      <c r="S170" s="43"/>
      <c r="T170" s="43"/>
      <c r="U170" s="53"/>
      <c r="V170" s="53"/>
      <c r="W170" s="53"/>
      <c r="X170" s="53"/>
      <c r="Y170" s="53"/>
      <c r="Z170" s="53"/>
      <c r="AA170" s="53"/>
      <c r="AB170" s="54"/>
    </row>
    <row r="171" spans="1:28" s="24" customFormat="1">
      <c r="A171" s="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43"/>
      <c r="N171" s="43"/>
      <c r="O171" s="43"/>
      <c r="P171" s="43"/>
      <c r="Q171" s="43"/>
      <c r="R171" s="43"/>
      <c r="S171" s="43"/>
      <c r="T171" s="43"/>
      <c r="U171" s="53"/>
      <c r="V171" s="53"/>
      <c r="W171" s="53"/>
      <c r="X171" s="53"/>
      <c r="Y171" s="53"/>
      <c r="Z171" s="53"/>
      <c r="AA171" s="53"/>
      <c r="AB171" s="54"/>
    </row>
    <row r="172" spans="1:28" s="24" customFormat="1">
      <c r="A172" s="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43"/>
      <c r="N172" s="43"/>
      <c r="O172" s="43"/>
      <c r="P172" s="43"/>
      <c r="Q172" s="43"/>
      <c r="R172" s="43"/>
      <c r="S172" s="43"/>
      <c r="T172" s="43"/>
      <c r="U172" s="53"/>
      <c r="V172" s="53"/>
      <c r="W172" s="53"/>
      <c r="X172" s="53"/>
      <c r="Y172" s="53"/>
      <c r="Z172" s="53"/>
      <c r="AA172" s="53"/>
      <c r="AB172" s="54"/>
    </row>
    <row r="173" spans="1:28" s="24" customFormat="1">
      <c r="A173" s="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43"/>
      <c r="N173" s="43"/>
      <c r="O173" s="43"/>
      <c r="P173" s="43"/>
      <c r="Q173" s="43"/>
      <c r="R173" s="43"/>
      <c r="S173" s="43"/>
      <c r="T173" s="43"/>
      <c r="U173" s="53"/>
      <c r="V173" s="53"/>
      <c r="W173" s="53"/>
      <c r="X173" s="53"/>
      <c r="Y173" s="53"/>
      <c r="Z173" s="53"/>
      <c r="AA173" s="53"/>
      <c r="AB173" s="54"/>
    </row>
    <row r="174" spans="1:28" s="24" customFormat="1">
      <c r="A174" s="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43"/>
      <c r="N174" s="43"/>
      <c r="O174" s="43"/>
      <c r="P174" s="43"/>
      <c r="Q174" s="43"/>
      <c r="R174" s="43"/>
      <c r="S174" s="43"/>
      <c r="T174" s="43"/>
      <c r="U174" s="53"/>
      <c r="V174" s="53"/>
      <c r="W174" s="53"/>
      <c r="X174" s="53"/>
      <c r="Y174" s="53"/>
      <c r="Z174" s="53"/>
      <c r="AA174" s="53"/>
      <c r="AB174" s="54"/>
    </row>
    <row r="175" spans="1:28" s="24" customFormat="1">
      <c r="A175" s="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43"/>
      <c r="N175" s="43"/>
      <c r="O175" s="43"/>
      <c r="P175" s="43"/>
      <c r="Q175" s="43"/>
      <c r="R175" s="43"/>
      <c r="S175" s="43"/>
      <c r="T175" s="43"/>
      <c r="U175" s="53"/>
      <c r="V175" s="53"/>
      <c r="W175" s="53"/>
      <c r="X175" s="53"/>
      <c r="Y175" s="53"/>
      <c r="Z175" s="53"/>
      <c r="AA175" s="53"/>
      <c r="AB175" s="54"/>
    </row>
    <row r="176" spans="1:28" s="24" customFormat="1">
      <c r="A176" s="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43"/>
      <c r="N176" s="43"/>
      <c r="O176" s="43"/>
      <c r="P176" s="43"/>
      <c r="Q176" s="43"/>
      <c r="R176" s="43"/>
      <c r="S176" s="43"/>
      <c r="T176" s="43"/>
      <c r="U176" s="53"/>
      <c r="V176" s="53"/>
      <c r="W176" s="53"/>
      <c r="X176" s="53"/>
      <c r="Y176" s="53"/>
      <c r="Z176" s="53"/>
      <c r="AA176" s="53"/>
      <c r="AB176" s="54"/>
    </row>
    <row r="177" spans="1:28" s="24" customFormat="1">
      <c r="A177" s="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43"/>
      <c r="N177" s="43"/>
      <c r="O177" s="43"/>
      <c r="P177" s="43"/>
      <c r="Q177" s="43"/>
      <c r="R177" s="43"/>
      <c r="S177" s="43"/>
      <c r="T177" s="43"/>
      <c r="U177" s="53"/>
      <c r="V177" s="53"/>
      <c r="W177" s="53"/>
      <c r="X177" s="53"/>
      <c r="Y177" s="53"/>
      <c r="Z177" s="53"/>
      <c r="AA177" s="53"/>
      <c r="AB177" s="54"/>
    </row>
    <row r="178" spans="1:28" s="24" customFormat="1">
      <c r="A178" s="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43"/>
      <c r="N178" s="43"/>
      <c r="O178" s="43"/>
      <c r="P178" s="43"/>
      <c r="Q178" s="43"/>
      <c r="R178" s="43"/>
      <c r="S178" s="43"/>
      <c r="T178" s="43"/>
      <c r="U178" s="53"/>
      <c r="V178" s="53"/>
      <c r="W178" s="53"/>
      <c r="X178" s="53"/>
      <c r="Y178" s="53"/>
      <c r="Z178" s="53"/>
      <c r="AA178" s="53"/>
      <c r="AB178" s="54"/>
    </row>
    <row r="179" spans="1:28" s="24" customFormat="1">
      <c r="A179" s="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43"/>
      <c r="N179" s="43"/>
      <c r="O179" s="43"/>
      <c r="P179" s="43"/>
      <c r="Q179" s="43"/>
      <c r="R179" s="43"/>
      <c r="S179" s="43"/>
      <c r="T179" s="43"/>
      <c r="U179" s="53"/>
      <c r="V179" s="53"/>
      <c r="W179" s="53"/>
      <c r="X179" s="53"/>
      <c r="Y179" s="53"/>
      <c r="Z179" s="53"/>
      <c r="AA179" s="53"/>
      <c r="AB179" s="54"/>
    </row>
    <row r="180" spans="1:28" s="24" customFormat="1">
      <c r="A180" s="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43"/>
      <c r="N180" s="43"/>
      <c r="O180" s="43"/>
      <c r="P180" s="43"/>
      <c r="Q180" s="43"/>
      <c r="R180" s="43"/>
      <c r="S180" s="43"/>
      <c r="T180" s="43"/>
      <c r="U180" s="53"/>
      <c r="V180" s="53"/>
      <c r="W180" s="53"/>
      <c r="X180" s="53"/>
      <c r="Y180" s="53"/>
      <c r="Z180" s="53"/>
      <c r="AA180" s="53"/>
      <c r="AB180" s="54"/>
    </row>
    <row r="181" spans="1:28" s="24" customFormat="1">
      <c r="A181" s="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43"/>
      <c r="N181" s="43"/>
      <c r="O181" s="43"/>
      <c r="P181" s="43"/>
      <c r="Q181" s="43"/>
      <c r="R181" s="43"/>
      <c r="S181" s="43"/>
      <c r="T181" s="43"/>
      <c r="U181" s="53"/>
      <c r="V181" s="53"/>
      <c r="W181" s="53"/>
      <c r="X181" s="53"/>
      <c r="Y181" s="53"/>
      <c r="Z181" s="53"/>
      <c r="AA181" s="53"/>
      <c r="AB181" s="54"/>
    </row>
    <row r="182" spans="1:28" s="24" customFormat="1">
      <c r="A182" s="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43"/>
      <c r="N182" s="43"/>
      <c r="O182" s="43"/>
      <c r="P182" s="43"/>
      <c r="Q182" s="43"/>
      <c r="R182" s="43"/>
      <c r="S182" s="43"/>
      <c r="T182" s="43"/>
      <c r="U182" s="53"/>
      <c r="V182" s="53"/>
      <c r="W182" s="53"/>
      <c r="X182" s="53"/>
      <c r="Y182" s="53"/>
      <c r="Z182" s="53"/>
      <c r="AA182" s="53"/>
      <c r="AB182" s="54"/>
    </row>
    <row r="183" spans="1:28" s="24" customFormat="1">
      <c r="A183" s="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43"/>
      <c r="N183" s="43"/>
      <c r="O183" s="43"/>
      <c r="P183" s="43"/>
      <c r="Q183" s="43"/>
      <c r="R183" s="43"/>
      <c r="S183" s="43"/>
      <c r="T183" s="43"/>
      <c r="U183" s="53"/>
      <c r="V183" s="53"/>
      <c r="W183" s="53"/>
      <c r="X183" s="53"/>
      <c r="Y183" s="53"/>
      <c r="Z183" s="53"/>
      <c r="AA183" s="53"/>
      <c r="AB183" s="54"/>
    </row>
    <row r="184" spans="1:28" s="24" customFormat="1">
      <c r="A184" s="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43"/>
      <c r="N184" s="43"/>
      <c r="O184" s="43"/>
      <c r="P184" s="43"/>
      <c r="Q184" s="43"/>
      <c r="R184" s="43"/>
      <c r="S184" s="43"/>
      <c r="T184" s="43"/>
      <c r="U184" s="53"/>
      <c r="V184" s="53"/>
      <c r="W184" s="53"/>
      <c r="X184" s="53"/>
      <c r="Y184" s="53"/>
      <c r="Z184" s="53"/>
      <c r="AA184" s="53"/>
      <c r="AB184" s="54"/>
    </row>
    <row r="185" spans="1:28" s="24" customFormat="1">
      <c r="A185" s="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43"/>
      <c r="N185" s="43"/>
      <c r="O185" s="43"/>
      <c r="P185" s="43"/>
      <c r="Q185" s="43"/>
      <c r="R185" s="43"/>
      <c r="S185" s="43"/>
      <c r="T185" s="43"/>
      <c r="U185" s="53"/>
      <c r="V185" s="53"/>
      <c r="W185" s="53"/>
      <c r="X185" s="53"/>
      <c r="Y185" s="53"/>
      <c r="Z185" s="53"/>
      <c r="AA185" s="53"/>
      <c r="AB185" s="54"/>
    </row>
    <row r="186" spans="1:28" s="24" customFormat="1">
      <c r="A186" s="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43"/>
      <c r="N186" s="43"/>
      <c r="O186" s="43"/>
      <c r="P186" s="43"/>
      <c r="Q186" s="43"/>
      <c r="R186" s="43"/>
      <c r="S186" s="43"/>
      <c r="T186" s="43"/>
      <c r="U186" s="53"/>
      <c r="V186" s="53"/>
      <c r="W186" s="53"/>
      <c r="X186" s="53"/>
      <c r="Y186" s="53"/>
      <c r="Z186" s="53"/>
      <c r="AA186" s="53"/>
      <c r="AB186" s="54"/>
    </row>
    <row r="187" spans="1:28" s="24" customFormat="1">
      <c r="A187" s="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43"/>
      <c r="N187" s="43"/>
      <c r="O187" s="43"/>
      <c r="P187" s="43"/>
      <c r="Q187" s="43"/>
      <c r="R187" s="43"/>
      <c r="S187" s="43"/>
      <c r="T187" s="43"/>
      <c r="U187" s="53"/>
      <c r="V187" s="53"/>
      <c r="W187" s="53"/>
      <c r="X187" s="53"/>
      <c r="Y187" s="53"/>
      <c r="Z187" s="53"/>
      <c r="AA187" s="53"/>
      <c r="AB187" s="54"/>
    </row>
    <row r="188" spans="1:28" s="24" customFormat="1">
      <c r="A188" s="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43"/>
      <c r="N188" s="43"/>
      <c r="O188" s="43"/>
      <c r="P188" s="43"/>
      <c r="Q188" s="43"/>
      <c r="R188" s="43"/>
      <c r="S188" s="43"/>
      <c r="T188" s="43"/>
      <c r="U188" s="53"/>
      <c r="V188" s="53"/>
      <c r="W188" s="53"/>
      <c r="X188" s="53"/>
      <c r="Y188" s="53"/>
      <c r="Z188" s="53"/>
      <c r="AA188" s="53"/>
      <c r="AB188" s="54"/>
    </row>
    <row r="189" spans="1:28" s="24" customFormat="1">
      <c r="A189" s="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43"/>
      <c r="N189" s="43"/>
      <c r="O189" s="43"/>
      <c r="P189" s="43"/>
      <c r="Q189" s="43"/>
      <c r="R189" s="43"/>
      <c r="S189" s="43"/>
      <c r="T189" s="43"/>
      <c r="U189" s="53"/>
      <c r="V189" s="53"/>
      <c r="W189" s="53"/>
      <c r="X189" s="53"/>
      <c r="Y189" s="53"/>
      <c r="Z189" s="53"/>
      <c r="AA189" s="53"/>
      <c r="AB189" s="54"/>
    </row>
    <row r="190" spans="1:28" s="24" customFormat="1">
      <c r="A190" s="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43"/>
      <c r="N190" s="43"/>
      <c r="O190" s="43"/>
      <c r="P190" s="43"/>
      <c r="Q190" s="43"/>
      <c r="R190" s="43"/>
      <c r="S190" s="43"/>
      <c r="T190" s="43"/>
      <c r="U190" s="53"/>
      <c r="V190" s="53"/>
      <c r="W190" s="53"/>
      <c r="X190" s="53"/>
      <c r="Y190" s="53"/>
      <c r="Z190" s="53"/>
      <c r="AA190" s="53"/>
      <c r="AB190" s="54"/>
    </row>
    <row r="191" spans="1:28" s="24" customFormat="1">
      <c r="A191" s="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43"/>
      <c r="N191" s="43"/>
      <c r="O191" s="43"/>
      <c r="P191" s="43"/>
      <c r="Q191" s="43"/>
      <c r="R191" s="43"/>
      <c r="S191" s="43"/>
      <c r="T191" s="43"/>
      <c r="U191" s="53"/>
      <c r="V191" s="53"/>
      <c r="W191" s="53"/>
      <c r="X191" s="53"/>
      <c r="Y191" s="53"/>
      <c r="Z191" s="53"/>
      <c r="AA191" s="53"/>
      <c r="AB191" s="54"/>
    </row>
    <row r="192" spans="1:28" s="24" customFormat="1">
      <c r="A192" s="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43"/>
      <c r="N192" s="43"/>
      <c r="O192" s="43"/>
      <c r="P192" s="43"/>
      <c r="Q192" s="43"/>
      <c r="R192" s="43"/>
      <c r="S192" s="43"/>
      <c r="T192" s="43"/>
      <c r="U192" s="53"/>
      <c r="V192" s="53"/>
      <c r="W192" s="53"/>
      <c r="X192" s="53"/>
      <c r="Y192" s="53"/>
      <c r="Z192" s="53"/>
      <c r="AA192" s="53"/>
      <c r="AB192" s="54"/>
    </row>
    <row r="193" spans="1:28" s="24" customFormat="1">
      <c r="A193" s="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43"/>
      <c r="N193" s="43"/>
      <c r="O193" s="43"/>
      <c r="P193" s="43"/>
      <c r="Q193" s="43"/>
      <c r="R193" s="43"/>
      <c r="S193" s="43"/>
      <c r="T193" s="43"/>
      <c r="U193" s="53"/>
      <c r="V193" s="53"/>
      <c r="W193" s="53"/>
      <c r="X193" s="53"/>
      <c r="Y193" s="53"/>
      <c r="Z193" s="53"/>
      <c r="AA193" s="53"/>
      <c r="AB193" s="54"/>
    </row>
    <row r="194" spans="1:28" s="24" customFormat="1">
      <c r="A194" s="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43"/>
      <c r="N194" s="43"/>
      <c r="O194" s="43"/>
      <c r="P194" s="43"/>
      <c r="Q194" s="43"/>
      <c r="R194" s="43"/>
      <c r="S194" s="43"/>
      <c r="T194" s="43"/>
      <c r="U194" s="53"/>
      <c r="V194" s="53"/>
      <c r="W194" s="53"/>
      <c r="X194" s="53"/>
      <c r="Y194" s="53"/>
      <c r="Z194" s="53"/>
      <c r="AA194" s="53"/>
      <c r="AB194" s="54"/>
    </row>
    <row r="195" spans="1:28" s="24" customFormat="1">
      <c r="A195" s="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43"/>
      <c r="N195" s="43"/>
      <c r="O195" s="43"/>
      <c r="P195" s="43"/>
      <c r="Q195" s="43"/>
      <c r="R195" s="43"/>
      <c r="S195" s="43"/>
      <c r="T195" s="43"/>
      <c r="U195" s="53"/>
      <c r="V195" s="53"/>
      <c r="W195" s="53"/>
      <c r="X195" s="53"/>
      <c r="Y195" s="53"/>
      <c r="Z195" s="53"/>
      <c r="AA195" s="53"/>
      <c r="AB195" s="54"/>
    </row>
    <row r="196" spans="1:28" s="24" customFormat="1">
      <c r="A196" s="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43"/>
      <c r="N196" s="43"/>
      <c r="O196" s="43"/>
      <c r="P196" s="43"/>
      <c r="Q196" s="43"/>
      <c r="R196" s="43"/>
      <c r="S196" s="43"/>
      <c r="T196" s="43"/>
      <c r="U196" s="53"/>
      <c r="V196" s="53"/>
      <c r="W196" s="53"/>
      <c r="X196" s="53"/>
      <c r="Y196" s="53"/>
      <c r="Z196" s="53"/>
      <c r="AA196" s="53"/>
      <c r="AB196" s="54"/>
    </row>
    <row r="197" spans="1:28" s="24" customFormat="1">
      <c r="A197" s="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43"/>
      <c r="N197" s="43"/>
      <c r="O197" s="43"/>
      <c r="P197" s="43"/>
      <c r="Q197" s="43"/>
      <c r="R197" s="43"/>
      <c r="S197" s="43"/>
      <c r="T197" s="43"/>
      <c r="U197" s="53"/>
      <c r="V197" s="53"/>
      <c r="W197" s="53"/>
      <c r="X197" s="53"/>
      <c r="Y197" s="53"/>
      <c r="Z197" s="53"/>
      <c r="AA197" s="53"/>
      <c r="AB197" s="54"/>
    </row>
    <row r="198" spans="1:28" s="24" customFormat="1">
      <c r="A198" s="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43"/>
      <c r="N198" s="43"/>
      <c r="O198" s="43"/>
      <c r="P198" s="43"/>
      <c r="Q198" s="43"/>
      <c r="R198" s="43"/>
      <c r="S198" s="43"/>
      <c r="T198" s="43"/>
      <c r="U198" s="53"/>
      <c r="V198" s="53"/>
      <c r="W198" s="53"/>
      <c r="X198" s="53"/>
      <c r="Y198" s="53"/>
      <c r="Z198" s="53"/>
      <c r="AA198" s="53"/>
      <c r="AB198" s="54"/>
    </row>
    <row r="199" spans="1:28" s="24" customFormat="1">
      <c r="A199" s="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43"/>
      <c r="N199" s="43"/>
      <c r="O199" s="43"/>
      <c r="P199" s="43"/>
      <c r="Q199" s="43"/>
      <c r="R199" s="43"/>
      <c r="S199" s="43"/>
      <c r="T199" s="43"/>
      <c r="U199" s="53"/>
      <c r="V199" s="53"/>
      <c r="W199" s="53"/>
      <c r="X199" s="53"/>
      <c r="Y199" s="53"/>
      <c r="Z199" s="53"/>
      <c r="AA199" s="53"/>
      <c r="AB199" s="54"/>
    </row>
    <row r="200" spans="1:28" s="24" customFormat="1">
      <c r="A200" s="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43"/>
      <c r="N200" s="43"/>
      <c r="O200" s="43"/>
      <c r="P200" s="43"/>
      <c r="Q200" s="43"/>
      <c r="R200" s="43"/>
      <c r="S200" s="43"/>
      <c r="T200" s="43"/>
      <c r="U200" s="53"/>
      <c r="V200" s="53"/>
      <c r="W200" s="53"/>
      <c r="X200" s="53"/>
      <c r="Y200" s="53"/>
      <c r="Z200" s="53"/>
      <c r="AA200" s="53"/>
      <c r="AB200" s="54"/>
    </row>
    <row r="201" spans="1:28" s="24" customFormat="1">
      <c r="A201" s="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43"/>
      <c r="N201" s="43"/>
      <c r="O201" s="43"/>
      <c r="P201" s="43"/>
      <c r="Q201" s="43"/>
      <c r="R201" s="43"/>
      <c r="S201" s="43"/>
      <c r="T201" s="43"/>
      <c r="U201" s="53"/>
      <c r="V201" s="53"/>
      <c r="W201" s="53"/>
      <c r="X201" s="53"/>
      <c r="Y201" s="53"/>
      <c r="Z201" s="53"/>
      <c r="AA201" s="53"/>
      <c r="AB201" s="54"/>
    </row>
    <row r="202" spans="1:28" s="24" customFormat="1">
      <c r="A202" s="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43"/>
      <c r="N202" s="43"/>
      <c r="O202" s="43"/>
      <c r="P202" s="43"/>
      <c r="Q202" s="43"/>
      <c r="R202" s="43"/>
      <c r="S202" s="43"/>
      <c r="T202" s="43"/>
      <c r="U202" s="53"/>
      <c r="V202" s="53"/>
      <c r="W202" s="53"/>
      <c r="X202" s="53"/>
      <c r="Y202" s="53"/>
      <c r="Z202" s="53"/>
      <c r="AA202" s="53"/>
      <c r="AB202" s="54"/>
    </row>
    <row r="203" spans="1:28" s="24" customFormat="1">
      <c r="A203" s="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43"/>
      <c r="N203" s="43"/>
      <c r="O203" s="43"/>
      <c r="P203" s="43"/>
      <c r="Q203" s="43"/>
      <c r="R203" s="43"/>
      <c r="S203" s="43"/>
      <c r="T203" s="43"/>
      <c r="U203" s="53"/>
      <c r="V203" s="53"/>
      <c r="W203" s="53"/>
      <c r="X203" s="53"/>
      <c r="Y203" s="53"/>
      <c r="Z203" s="53"/>
      <c r="AA203" s="53"/>
      <c r="AB203" s="54"/>
    </row>
    <row r="204" spans="1:28" s="24" customFormat="1">
      <c r="A204" s="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43"/>
      <c r="N204" s="43"/>
      <c r="O204" s="43"/>
      <c r="P204" s="43"/>
      <c r="Q204" s="43"/>
      <c r="R204" s="43"/>
      <c r="S204" s="43"/>
      <c r="T204" s="43"/>
      <c r="U204" s="53"/>
      <c r="V204" s="53"/>
      <c r="W204" s="53"/>
      <c r="X204" s="53"/>
      <c r="Y204" s="53"/>
      <c r="Z204" s="53"/>
      <c r="AA204" s="53"/>
      <c r="AB204" s="54"/>
    </row>
    <row r="205" spans="1:28" s="24" customFormat="1">
      <c r="A205" s="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43"/>
      <c r="N205" s="43"/>
      <c r="O205" s="43"/>
      <c r="P205" s="43"/>
      <c r="Q205" s="43"/>
      <c r="R205" s="43"/>
      <c r="S205" s="43"/>
      <c r="T205" s="43"/>
      <c r="U205" s="53"/>
      <c r="V205" s="53"/>
      <c r="W205" s="53"/>
      <c r="X205" s="53"/>
      <c r="Y205" s="53"/>
      <c r="Z205" s="53"/>
      <c r="AA205" s="53"/>
      <c r="AB205" s="54"/>
    </row>
    <row r="206" spans="1:28" s="24" customFormat="1">
      <c r="A206" s="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43"/>
      <c r="N206" s="43"/>
      <c r="O206" s="43"/>
      <c r="P206" s="43"/>
      <c r="Q206" s="43"/>
      <c r="R206" s="43"/>
      <c r="S206" s="43"/>
      <c r="T206" s="43"/>
      <c r="U206" s="53"/>
      <c r="V206" s="53"/>
      <c r="W206" s="53"/>
      <c r="X206" s="53"/>
      <c r="Y206" s="53"/>
      <c r="Z206" s="53"/>
      <c r="AA206" s="53"/>
      <c r="AB206" s="54"/>
    </row>
    <row r="207" spans="1:28" s="24" customFormat="1">
      <c r="A207" s="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43"/>
      <c r="N207" s="43"/>
      <c r="O207" s="43"/>
      <c r="P207" s="43"/>
      <c r="Q207" s="43"/>
      <c r="R207" s="43"/>
      <c r="S207" s="43"/>
      <c r="T207" s="43"/>
      <c r="U207" s="53"/>
      <c r="V207" s="53"/>
      <c r="W207" s="53"/>
      <c r="X207" s="53"/>
      <c r="Y207" s="53"/>
      <c r="Z207" s="53"/>
      <c r="AA207" s="53"/>
      <c r="AB207" s="54"/>
    </row>
    <row r="208" spans="1:28" s="24" customFormat="1">
      <c r="A208" s="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43"/>
      <c r="N208" s="43"/>
      <c r="O208" s="43"/>
      <c r="P208" s="43"/>
      <c r="Q208" s="43"/>
      <c r="R208" s="43"/>
      <c r="S208" s="43"/>
      <c r="T208" s="43"/>
      <c r="U208" s="53"/>
      <c r="V208" s="53"/>
      <c r="W208" s="53"/>
      <c r="X208" s="53"/>
      <c r="Y208" s="53"/>
      <c r="Z208" s="53"/>
      <c r="AA208" s="53"/>
      <c r="AB208" s="54"/>
    </row>
    <row r="209" spans="1:28" s="24" customFormat="1">
      <c r="A209" s="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43"/>
      <c r="N209" s="43"/>
      <c r="O209" s="43"/>
      <c r="P209" s="43"/>
      <c r="Q209" s="43"/>
      <c r="R209" s="43"/>
      <c r="S209" s="43"/>
      <c r="T209" s="43"/>
      <c r="U209" s="53"/>
      <c r="V209" s="53"/>
      <c r="W209" s="53"/>
      <c r="X209" s="53"/>
      <c r="Y209" s="53"/>
      <c r="Z209" s="53"/>
      <c r="AA209" s="53"/>
      <c r="AB209" s="54"/>
    </row>
    <row r="210" spans="1:28" s="24" customFormat="1">
      <c r="A210" s="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43"/>
      <c r="N210" s="43"/>
      <c r="O210" s="43"/>
      <c r="P210" s="43"/>
      <c r="Q210" s="43"/>
      <c r="R210" s="43"/>
      <c r="S210" s="43"/>
      <c r="T210" s="43"/>
      <c r="U210" s="53"/>
      <c r="V210" s="53"/>
      <c r="W210" s="53"/>
      <c r="X210" s="53"/>
      <c r="Y210" s="53"/>
      <c r="Z210" s="53"/>
      <c r="AA210" s="53"/>
      <c r="AB210" s="54"/>
    </row>
    <row r="211" spans="1:28" s="24" customFormat="1">
      <c r="A211" s="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43"/>
      <c r="N211" s="43"/>
      <c r="O211" s="43"/>
      <c r="P211" s="43"/>
      <c r="Q211" s="43"/>
      <c r="R211" s="43"/>
      <c r="S211" s="43"/>
      <c r="T211" s="43"/>
      <c r="U211" s="53"/>
      <c r="V211" s="53"/>
      <c r="W211" s="53"/>
      <c r="X211" s="53"/>
      <c r="Y211" s="53"/>
      <c r="Z211" s="53"/>
      <c r="AA211" s="53"/>
      <c r="AB211" s="54"/>
    </row>
    <row r="212" spans="1:28" s="24" customFormat="1">
      <c r="A212" s="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43"/>
      <c r="N212" s="43"/>
      <c r="O212" s="43"/>
      <c r="P212" s="43"/>
      <c r="Q212" s="43"/>
      <c r="R212" s="43"/>
      <c r="S212" s="43"/>
      <c r="T212" s="43"/>
      <c r="U212" s="53"/>
      <c r="V212" s="53"/>
      <c r="W212" s="53"/>
      <c r="X212" s="53"/>
      <c r="Y212" s="53"/>
      <c r="Z212" s="53"/>
      <c r="AA212" s="53"/>
      <c r="AB212" s="54"/>
    </row>
    <row r="213" spans="1:28" s="24" customFormat="1">
      <c r="A213" s="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43"/>
      <c r="N213" s="43"/>
      <c r="O213" s="43"/>
      <c r="P213" s="43"/>
      <c r="Q213" s="43"/>
      <c r="R213" s="43"/>
      <c r="S213" s="43"/>
      <c r="T213" s="43"/>
      <c r="U213" s="53"/>
      <c r="V213" s="53"/>
      <c r="W213" s="53"/>
      <c r="X213" s="53"/>
      <c r="Y213" s="53"/>
      <c r="Z213" s="53"/>
      <c r="AA213" s="53"/>
      <c r="AB213" s="54"/>
    </row>
    <row r="214" spans="1:28" s="24" customFormat="1">
      <c r="A214" s="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43"/>
      <c r="N214" s="43"/>
      <c r="O214" s="43"/>
      <c r="P214" s="43"/>
      <c r="Q214" s="43"/>
      <c r="R214" s="43"/>
      <c r="S214" s="43"/>
      <c r="T214" s="43"/>
      <c r="U214" s="53"/>
      <c r="V214" s="53"/>
      <c r="W214" s="53"/>
      <c r="X214" s="53"/>
      <c r="Y214" s="53"/>
      <c r="Z214" s="53"/>
      <c r="AA214" s="53"/>
      <c r="AB214" s="54"/>
    </row>
    <row r="215" spans="1:28" s="24" customFormat="1">
      <c r="A215" s="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43"/>
      <c r="N215" s="43"/>
      <c r="O215" s="43"/>
      <c r="P215" s="43"/>
      <c r="Q215" s="43"/>
      <c r="R215" s="43"/>
      <c r="S215" s="43"/>
      <c r="T215" s="43"/>
      <c r="U215" s="53"/>
      <c r="V215" s="53"/>
      <c r="W215" s="53"/>
      <c r="X215" s="53"/>
      <c r="Y215" s="53"/>
      <c r="Z215" s="53"/>
      <c r="AA215" s="53"/>
      <c r="AB215" s="54"/>
    </row>
    <row r="216" spans="1:28" s="24" customFormat="1">
      <c r="A216" s="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43"/>
      <c r="N216" s="43"/>
      <c r="O216" s="43"/>
      <c r="P216" s="43"/>
      <c r="Q216" s="43"/>
      <c r="R216" s="43"/>
      <c r="S216" s="43"/>
      <c r="T216" s="43"/>
      <c r="U216" s="53"/>
      <c r="V216" s="53"/>
      <c r="W216" s="53"/>
      <c r="X216" s="53"/>
      <c r="Y216" s="53"/>
      <c r="Z216" s="53"/>
      <c r="AA216" s="53"/>
      <c r="AB216" s="54"/>
    </row>
    <row r="217" spans="1:28" s="24" customFormat="1">
      <c r="A217" s="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43"/>
      <c r="N217" s="43"/>
      <c r="O217" s="43"/>
      <c r="P217" s="43"/>
      <c r="Q217" s="43"/>
      <c r="R217" s="43"/>
      <c r="S217" s="43"/>
      <c r="T217" s="43"/>
      <c r="U217" s="53"/>
      <c r="V217" s="53"/>
      <c r="W217" s="53"/>
      <c r="X217" s="53"/>
      <c r="Y217" s="53"/>
      <c r="Z217" s="53"/>
      <c r="AA217" s="53"/>
      <c r="AB217" s="54"/>
    </row>
    <row r="218" spans="1:28" s="24" customFormat="1">
      <c r="A218" s="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43"/>
      <c r="N218" s="43"/>
      <c r="O218" s="43"/>
      <c r="P218" s="43"/>
      <c r="Q218" s="43"/>
      <c r="R218" s="43"/>
      <c r="S218" s="43"/>
      <c r="T218" s="43"/>
      <c r="U218" s="53"/>
      <c r="V218" s="53"/>
      <c r="W218" s="53"/>
      <c r="X218" s="53"/>
      <c r="Y218" s="53"/>
      <c r="Z218" s="53"/>
      <c r="AA218" s="53"/>
      <c r="AB218" s="54"/>
    </row>
    <row r="219" spans="1:28" s="24" customFormat="1">
      <c r="A219" s="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43"/>
      <c r="N219" s="43"/>
      <c r="O219" s="43"/>
      <c r="P219" s="43"/>
      <c r="Q219" s="43"/>
      <c r="R219" s="43"/>
      <c r="S219" s="43"/>
      <c r="T219" s="43"/>
      <c r="U219" s="53"/>
      <c r="V219" s="53"/>
      <c r="W219" s="53"/>
      <c r="X219" s="53"/>
      <c r="Y219" s="53"/>
      <c r="Z219" s="53"/>
      <c r="AA219" s="53"/>
      <c r="AB219" s="54"/>
    </row>
    <row r="220" spans="1:28" s="24" customFormat="1">
      <c r="A220" s="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43"/>
      <c r="N220" s="43"/>
      <c r="O220" s="43"/>
      <c r="P220" s="43"/>
      <c r="Q220" s="43"/>
      <c r="R220" s="43"/>
      <c r="S220" s="43"/>
      <c r="T220" s="43"/>
      <c r="U220" s="53"/>
      <c r="V220" s="53"/>
      <c r="W220" s="53"/>
      <c r="X220" s="53"/>
      <c r="Y220" s="53"/>
      <c r="Z220" s="53"/>
      <c r="AA220" s="53"/>
      <c r="AB220" s="54"/>
    </row>
    <row r="221" spans="1:28" s="24" customFormat="1">
      <c r="A221" s="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43"/>
      <c r="N221" s="43"/>
      <c r="O221" s="43"/>
      <c r="P221" s="43"/>
      <c r="Q221" s="43"/>
      <c r="R221" s="43"/>
      <c r="S221" s="43"/>
      <c r="T221" s="43"/>
      <c r="U221" s="53"/>
      <c r="V221" s="53"/>
      <c r="W221" s="53"/>
      <c r="X221" s="53"/>
      <c r="Y221" s="53"/>
      <c r="Z221" s="53"/>
      <c r="AA221" s="53"/>
      <c r="AB221" s="54"/>
    </row>
    <row r="222" spans="1:28" s="24" customFormat="1">
      <c r="A222" s="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43"/>
      <c r="N222" s="43"/>
      <c r="O222" s="43"/>
      <c r="P222" s="43"/>
      <c r="Q222" s="43"/>
      <c r="R222" s="43"/>
      <c r="S222" s="43"/>
      <c r="T222" s="43"/>
      <c r="U222" s="53"/>
      <c r="V222" s="53"/>
      <c r="W222" s="53"/>
      <c r="X222" s="53"/>
      <c r="Y222" s="53"/>
      <c r="Z222" s="53"/>
      <c r="AA222" s="53"/>
      <c r="AB222" s="54"/>
    </row>
    <row r="223" spans="1:28" s="24" customFormat="1">
      <c r="A223" s="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43"/>
      <c r="N223" s="43"/>
      <c r="O223" s="43"/>
      <c r="P223" s="43"/>
      <c r="Q223" s="43"/>
      <c r="R223" s="43"/>
      <c r="S223" s="43"/>
      <c r="T223" s="43"/>
      <c r="U223" s="53"/>
      <c r="V223" s="53"/>
      <c r="W223" s="53"/>
      <c r="X223" s="53"/>
      <c r="Y223" s="53"/>
      <c r="Z223" s="53"/>
      <c r="AA223" s="53"/>
      <c r="AB223" s="54"/>
    </row>
    <row r="224" spans="1:28" s="24" customFormat="1">
      <c r="A224" s="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43"/>
      <c r="N224" s="43"/>
      <c r="O224" s="43"/>
      <c r="P224" s="43"/>
      <c r="Q224" s="43"/>
      <c r="R224" s="43"/>
      <c r="S224" s="43"/>
      <c r="T224" s="43"/>
      <c r="U224" s="53"/>
      <c r="V224" s="53"/>
      <c r="W224" s="53"/>
      <c r="X224" s="53"/>
      <c r="Y224" s="53"/>
      <c r="Z224" s="53"/>
      <c r="AA224" s="53"/>
      <c r="AB224" s="54"/>
    </row>
    <row r="225" spans="1:28" s="24" customFormat="1">
      <c r="A225" s="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43"/>
      <c r="N225" s="43"/>
      <c r="O225" s="43"/>
      <c r="P225" s="43"/>
      <c r="Q225" s="43"/>
      <c r="R225" s="43"/>
      <c r="S225" s="43"/>
      <c r="T225" s="43"/>
      <c r="U225" s="53"/>
      <c r="V225" s="53"/>
      <c r="W225" s="53"/>
      <c r="X225" s="53"/>
      <c r="Y225" s="53"/>
      <c r="Z225" s="53"/>
      <c r="AA225" s="53"/>
      <c r="AB225" s="54"/>
    </row>
    <row r="226" spans="1:28" s="24" customFormat="1">
      <c r="A226" s="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43"/>
      <c r="N226" s="43"/>
      <c r="O226" s="43"/>
      <c r="P226" s="43"/>
      <c r="Q226" s="43"/>
      <c r="R226" s="43"/>
      <c r="S226" s="43"/>
      <c r="T226" s="43"/>
      <c r="U226" s="53"/>
      <c r="V226" s="53"/>
      <c r="W226" s="53"/>
      <c r="X226" s="53"/>
      <c r="Y226" s="53"/>
      <c r="Z226" s="53"/>
      <c r="AA226" s="53"/>
      <c r="AB226" s="54"/>
    </row>
    <row r="227" spans="1:28" s="24" customFormat="1">
      <c r="A227" s="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43"/>
      <c r="N227" s="43"/>
      <c r="O227" s="43"/>
      <c r="P227" s="43"/>
      <c r="Q227" s="43"/>
      <c r="R227" s="43"/>
      <c r="S227" s="43"/>
      <c r="T227" s="43"/>
      <c r="U227" s="53"/>
      <c r="V227" s="53"/>
      <c r="W227" s="53"/>
      <c r="X227" s="53"/>
      <c r="Y227" s="53"/>
      <c r="Z227" s="53"/>
      <c r="AA227" s="53"/>
      <c r="AB227" s="54"/>
    </row>
    <row r="228" spans="1:28" s="24" customFormat="1">
      <c r="A228" s="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43"/>
      <c r="N228" s="43"/>
      <c r="O228" s="43"/>
      <c r="P228" s="43"/>
      <c r="Q228" s="43"/>
      <c r="R228" s="43"/>
      <c r="S228" s="43"/>
      <c r="T228" s="43"/>
      <c r="U228" s="53"/>
      <c r="V228" s="53"/>
      <c r="W228" s="53"/>
      <c r="X228" s="53"/>
      <c r="Y228" s="53"/>
      <c r="Z228" s="53"/>
      <c r="AA228" s="53"/>
      <c r="AB228" s="54"/>
    </row>
    <row r="229" spans="1:28" s="24" customFormat="1">
      <c r="A229" s="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43"/>
      <c r="N229" s="43"/>
      <c r="O229" s="43"/>
      <c r="P229" s="43"/>
      <c r="Q229" s="43"/>
      <c r="R229" s="43"/>
      <c r="S229" s="43"/>
      <c r="T229" s="43"/>
      <c r="U229" s="53"/>
      <c r="V229" s="53"/>
      <c r="W229" s="53"/>
      <c r="X229" s="53"/>
      <c r="Y229" s="53"/>
      <c r="Z229" s="53"/>
      <c r="AA229" s="53"/>
      <c r="AB229" s="54"/>
    </row>
    <row r="230" spans="1:28" s="24" customFormat="1">
      <c r="A230" s="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43"/>
      <c r="N230" s="43"/>
      <c r="O230" s="43"/>
      <c r="P230" s="43"/>
      <c r="Q230" s="43"/>
      <c r="R230" s="43"/>
      <c r="S230" s="43"/>
      <c r="T230" s="43"/>
      <c r="U230" s="53"/>
      <c r="V230" s="53"/>
      <c r="W230" s="53"/>
      <c r="X230" s="53"/>
      <c r="Y230" s="53"/>
      <c r="Z230" s="53"/>
      <c r="AA230" s="53"/>
      <c r="AB230" s="54"/>
    </row>
    <row r="231" spans="1:28" s="24" customFormat="1">
      <c r="A231" s="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43"/>
      <c r="N231" s="43"/>
      <c r="O231" s="43"/>
      <c r="P231" s="43"/>
      <c r="Q231" s="43"/>
      <c r="R231" s="43"/>
      <c r="S231" s="43"/>
      <c r="T231" s="43"/>
      <c r="U231" s="53"/>
      <c r="V231" s="53"/>
      <c r="W231" s="53"/>
      <c r="X231" s="53"/>
      <c r="Y231" s="53"/>
      <c r="Z231" s="53"/>
      <c r="AA231" s="53"/>
      <c r="AB231" s="54"/>
    </row>
    <row r="232" spans="1:28" s="24" customFormat="1">
      <c r="A232" s="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43"/>
      <c r="N232" s="43"/>
      <c r="O232" s="43"/>
      <c r="P232" s="43"/>
      <c r="Q232" s="43"/>
      <c r="R232" s="43"/>
      <c r="S232" s="43"/>
      <c r="T232" s="43"/>
      <c r="U232" s="53"/>
      <c r="V232" s="53"/>
      <c r="W232" s="53"/>
      <c r="X232" s="53"/>
      <c r="Y232" s="53"/>
      <c r="Z232" s="53"/>
      <c r="AA232" s="53"/>
      <c r="AB232" s="54"/>
    </row>
    <row r="233" spans="1:28" s="24" customFormat="1">
      <c r="A233" s="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43"/>
      <c r="N233" s="43"/>
      <c r="O233" s="43"/>
      <c r="P233" s="43"/>
      <c r="Q233" s="43"/>
      <c r="R233" s="43"/>
      <c r="S233" s="43"/>
      <c r="T233" s="43"/>
      <c r="U233" s="53"/>
      <c r="V233" s="53"/>
      <c r="W233" s="53"/>
      <c r="X233" s="53"/>
      <c r="Y233" s="53"/>
      <c r="Z233" s="53"/>
      <c r="AA233" s="53"/>
      <c r="AB233" s="54"/>
    </row>
    <row r="234" spans="1:28" s="24" customFormat="1">
      <c r="A234" s="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43"/>
      <c r="N234" s="43"/>
      <c r="O234" s="43"/>
      <c r="P234" s="43"/>
      <c r="Q234" s="43"/>
      <c r="R234" s="43"/>
      <c r="S234" s="43"/>
      <c r="T234" s="43"/>
      <c r="U234" s="53"/>
      <c r="V234" s="53"/>
      <c r="W234" s="53"/>
      <c r="X234" s="53"/>
      <c r="Y234" s="53"/>
      <c r="Z234" s="53"/>
      <c r="AA234" s="53"/>
      <c r="AB234" s="54"/>
    </row>
    <row r="235" spans="1:28" s="24" customFormat="1">
      <c r="A235" s="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43"/>
      <c r="N235" s="43"/>
      <c r="O235" s="43"/>
      <c r="P235" s="43"/>
      <c r="Q235" s="43"/>
      <c r="R235" s="43"/>
      <c r="S235" s="43"/>
      <c r="T235" s="43"/>
      <c r="U235" s="53"/>
      <c r="V235" s="53"/>
      <c r="W235" s="53"/>
      <c r="X235" s="53"/>
      <c r="Y235" s="53"/>
      <c r="Z235" s="53"/>
      <c r="AA235" s="53"/>
      <c r="AB235" s="54"/>
    </row>
    <row r="236" spans="1:28" s="24" customFormat="1">
      <c r="A236" s="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43"/>
      <c r="N236" s="43"/>
      <c r="O236" s="43"/>
      <c r="P236" s="43"/>
      <c r="Q236" s="43"/>
      <c r="R236" s="43"/>
      <c r="S236" s="43"/>
      <c r="T236" s="43"/>
      <c r="U236" s="53"/>
      <c r="V236" s="53"/>
      <c r="W236" s="53"/>
      <c r="X236" s="53"/>
      <c r="Y236" s="53"/>
      <c r="Z236" s="53"/>
      <c r="AA236" s="53"/>
      <c r="AB236" s="54"/>
    </row>
    <row r="237" spans="1:28">
      <c r="A237" s="23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2"/>
      <c r="N237" s="72"/>
      <c r="O237" s="72"/>
      <c r="P237" s="72"/>
      <c r="Q237" s="72"/>
      <c r="R237" s="72"/>
      <c r="S237" s="72"/>
      <c r="T237" s="72"/>
      <c r="U237" s="73"/>
      <c r="V237" s="73"/>
      <c r="W237" s="73"/>
      <c r="X237" s="73"/>
      <c r="Y237" s="73"/>
      <c r="Z237" s="73"/>
      <c r="AA237" s="73"/>
      <c r="AB237" s="74"/>
    </row>
    <row r="238" spans="1:28">
      <c r="A238" s="23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2"/>
      <c r="N238" s="72"/>
      <c r="O238" s="72"/>
      <c r="P238" s="72"/>
      <c r="Q238" s="72"/>
      <c r="R238" s="72"/>
      <c r="S238" s="72"/>
      <c r="T238" s="72"/>
      <c r="U238" s="73"/>
      <c r="V238" s="73"/>
      <c r="W238" s="73"/>
      <c r="X238" s="73"/>
      <c r="Y238" s="73"/>
      <c r="Z238" s="73"/>
      <c r="AA238" s="73"/>
      <c r="AB238" s="74"/>
    </row>
    <row r="239" spans="1:28">
      <c r="A239" s="23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2"/>
      <c r="N239" s="72"/>
      <c r="O239" s="72"/>
      <c r="P239" s="72"/>
      <c r="Q239" s="72"/>
      <c r="R239" s="72"/>
      <c r="S239" s="72"/>
      <c r="T239" s="72"/>
      <c r="U239" s="73"/>
      <c r="V239" s="73"/>
      <c r="W239" s="73"/>
      <c r="X239" s="73"/>
      <c r="Y239" s="73"/>
      <c r="Z239" s="73"/>
      <c r="AA239" s="73"/>
      <c r="AB239" s="74"/>
    </row>
    <row r="240" spans="1:28">
      <c r="A240" s="23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2"/>
      <c r="N240" s="72"/>
      <c r="O240" s="72"/>
      <c r="P240" s="72"/>
      <c r="Q240" s="72"/>
      <c r="R240" s="72"/>
      <c r="S240" s="72"/>
      <c r="T240" s="72"/>
      <c r="U240" s="73"/>
      <c r="V240" s="73"/>
      <c r="W240" s="73"/>
      <c r="X240" s="73"/>
      <c r="Y240" s="73"/>
      <c r="Z240" s="73"/>
      <c r="AA240" s="73"/>
      <c r="AB240" s="74"/>
    </row>
    <row r="241" spans="1:28">
      <c r="A241" s="23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2"/>
      <c r="N241" s="72"/>
      <c r="O241" s="72"/>
      <c r="P241" s="72"/>
      <c r="Q241" s="72"/>
      <c r="R241" s="72"/>
      <c r="S241" s="72"/>
      <c r="T241" s="72"/>
      <c r="U241" s="73"/>
      <c r="V241" s="73"/>
      <c r="W241" s="73"/>
      <c r="X241" s="73"/>
      <c r="Y241" s="73"/>
      <c r="Z241" s="73"/>
      <c r="AA241" s="73"/>
      <c r="AB241" s="74"/>
    </row>
    <row r="242" spans="1:28">
      <c r="A242" s="23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2"/>
      <c r="N242" s="72"/>
      <c r="O242" s="72"/>
      <c r="P242" s="72"/>
      <c r="Q242" s="72"/>
      <c r="R242" s="72"/>
      <c r="S242" s="72"/>
      <c r="T242" s="72"/>
      <c r="U242" s="73"/>
      <c r="V242" s="73"/>
      <c r="W242" s="73"/>
      <c r="X242" s="73"/>
      <c r="Y242" s="73"/>
      <c r="Z242" s="73"/>
      <c r="AA242" s="73"/>
      <c r="AB242" s="74"/>
    </row>
    <row r="243" spans="1:28">
      <c r="A243" s="23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2"/>
      <c r="N243" s="72"/>
      <c r="O243" s="72"/>
      <c r="P243" s="72"/>
      <c r="Q243" s="72"/>
      <c r="R243" s="72"/>
      <c r="S243" s="72"/>
      <c r="T243" s="72"/>
      <c r="U243" s="73"/>
      <c r="V243" s="73"/>
      <c r="W243" s="73"/>
      <c r="X243" s="73"/>
      <c r="Y243" s="73"/>
      <c r="Z243" s="73"/>
      <c r="AA243" s="73"/>
      <c r="AB243" s="74"/>
    </row>
    <row r="244" spans="1:28">
      <c r="A244" s="23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2"/>
      <c r="N244" s="72"/>
      <c r="O244" s="72"/>
      <c r="P244" s="72"/>
      <c r="Q244" s="72"/>
      <c r="R244" s="72"/>
      <c r="S244" s="72"/>
      <c r="T244" s="72"/>
      <c r="U244" s="73"/>
      <c r="V244" s="73"/>
      <c r="W244" s="73"/>
      <c r="X244" s="73"/>
      <c r="Y244" s="73"/>
      <c r="Z244" s="73"/>
      <c r="AA244" s="73"/>
      <c r="AB244" s="74"/>
    </row>
    <row r="245" spans="1:28">
      <c r="A245" s="23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2"/>
      <c r="N245" s="72"/>
      <c r="O245" s="72"/>
      <c r="P245" s="72"/>
      <c r="Q245" s="72"/>
      <c r="R245" s="72"/>
      <c r="S245" s="72"/>
      <c r="T245" s="72"/>
      <c r="U245" s="73"/>
      <c r="V245" s="73"/>
      <c r="W245" s="73"/>
      <c r="X245" s="73"/>
      <c r="Y245" s="73"/>
      <c r="Z245" s="73"/>
      <c r="AA245" s="73"/>
      <c r="AB245" s="74"/>
    </row>
    <row r="246" spans="1:28">
      <c r="A246" s="23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2"/>
      <c r="N246" s="72"/>
      <c r="O246" s="72"/>
      <c r="P246" s="72"/>
      <c r="Q246" s="72"/>
      <c r="R246" s="72"/>
      <c r="S246" s="72"/>
      <c r="T246" s="72"/>
      <c r="U246" s="73"/>
      <c r="V246" s="73"/>
      <c r="W246" s="73"/>
      <c r="X246" s="73"/>
      <c r="Y246" s="73"/>
      <c r="Z246" s="73"/>
      <c r="AA246" s="73"/>
      <c r="AB246" s="74"/>
    </row>
    <row r="247" spans="1:28">
      <c r="A247" s="23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2"/>
      <c r="N247" s="72"/>
      <c r="O247" s="72"/>
      <c r="P247" s="72"/>
      <c r="Q247" s="72"/>
      <c r="R247" s="72"/>
      <c r="S247" s="72"/>
      <c r="T247" s="72"/>
      <c r="U247" s="73"/>
      <c r="V247" s="73"/>
      <c r="W247" s="73"/>
      <c r="X247" s="73"/>
      <c r="Y247" s="73"/>
      <c r="Z247" s="73"/>
      <c r="AA247" s="73"/>
      <c r="AB247" s="74"/>
    </row>
    <row r="248" spans="1:28">
      <c r="A248" s="23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2"/>
      <c r="N248" s="72"/>
      <c r="O248" s="72"/>
      <c r="P248" s="72"/>
      <c r="Q248" s="72"/>
      <c r="R248" s="72"/>
      <c r="S248" s="72"/>
      <c r="T248" s="72"/>
      <c r="U248" s="73"/>
      <c r="V248" s="73"/>
      <c r="W248" s="73"/>
      <c r="X248" s="73"/>
      <c r="Y248" s="73"/>
      <c r="Z248" s="73"/>
      <c r="AA248" s="73"/>
      <c r="AB248" s="74"/>
    </row>
    <row r="249" spans="1:28">
      <c r="A249" s="23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2"/>
      <c r="N249" s="72"/>
      <c r="O249" s="72"/>
      <c r="P249" s="72"/>
      <c r="Q249" s="72"/>
      <c r="R249" s="72"/>
      <c r="S249" s="72"/>
      <c r="T249" s="72"/>
      <c r="U249" s="73"/>
      <c r="V249" s="73"/>
      <c r="W249" s="73"/>
      <c r="X249" s="73"/>
      <c r="Y249" s="73"/>
      <c r="Z249" s="73"/>
      <c r="AA249" s="73"/>
      <c r="AB249" s="74"/>
    </row>
    <row r="250" spans="1:28">
      <c r="A250" s="23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2"/>
      <c r="N250" s="72"/>
      <c r="O250" s="72"/>
      <c r="P250" s="72"/>
      <c r="Q250" s="72"/>
      <c r="R250" s="72"/>
      <c r="S250" s="72"/>
      <c r="T250" s="72"/>
      <c r="U250" s="73"/>
      <c r="V250" s="73"/>
      <c r="W250" s="73"/>
      <c r="X250" s="73"/>
      <c r="Y250" s="73"/>
      <c r="Z250" s="73"/>
      <c r="AA250" s="73"/>
      <c r="AB250" s="74"/>
    </row>
    <row r="251" spans="1:28">
      <c r="A251" s="23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2"/>
      <c r="N251" s="72"/>
      <c r="O251" s="72"/>
      <c r="P251" s="72"/>
      <c r="Q251" s="72"/>
      <c r="R251" s="72"/>
      <c r="S251" s="72"/>
      <c r="T251" s="72"/>
      <c r="U251" s="73"/>
      <c r="V251" s="73"/>
      <c r="W251" s="73"/>
      <c r="X251" s="73"/>
      <c r="Y251" s="73"/>
      <c r="Z251" s="73"/>
      <c r="AA251" s="73"/>
      <c r="AB251" s="74"/>
    </row>
    <row r="252" spans="1:28">
      <c r="A252" s="23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2"/>
      <c r="N252" s="72"/>
      <c r="O252" s="72"/>
      <c r="P252" s="72"/>
      <c r="Q252" s="72"/>
      <c r="R252" s="72"/>
      <c r="S252" s="72"/>
      <c r="T252" s="72"/>
      <c r="U252" s="73"/>
      <c r="V252" s="73"/>
      <c r="W252" s="73"/>
      <c r="X252" s="73"/>
      <c r="Y252" s="73"/>
      <c r="Z252" s="73"/>
      <c r="AA252" s="73"/>
      <c r="AB252" s="74"/>
    </row>
    <row r="253" spans="1:28">
      <c r="A253" s="23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2"/>
      <c r="N253" s="72"/>
      <c r="O253" s="72"/>
      <c r="P253" s="72"/>
      <c r="Q253" s="72"/>
      <c r="R253" s="72"/>
      <c r="S253" s="72"/>
      <c r="T253" s="72"/>
      <c r="U253" s="73"/>
      <c r="V253" s="73"/>
      <c r="W253" s="73"/>
      <c r="X253" s="73"/>
      <c r="Y253" s="73"/>
      <c r="Z253" s="73"/>
      <c r="AA253" s="73"/>
      <c r="AB253" s="74"/>
    </row>
    <row r="254" spans="1:28">
      <c r="A254" s="23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2"/>
      <c r="N254" s="72"/>
      <c r="O254" s="72"/>
      <c r="P254" s="72"/>
      <c r="Q254" s="72"/>
      <c r="R254" s="72"/>
      <c r="S254" s="72"/>
      <c r="T254" s="72"/>
      <c r="U254" s="73"/>
      <c r="V254" s="73"/>
      <c r="W254" s="73"/>
      <c r="X254" s="73"/>
      <c r="Y254" s="73"/>
      <c r="Z254" s="73"/>
      <c r="AA254" s="73"/>
      <c r="AB254" s="74"/>
    </row>
    <row r="255" spans="1:28">
      <c r="A255" s="23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2"/>
      <c r="N255" s="72"/>
      <c r="O255" s="72"/>
      <c r="P255" s="72"/>
      <c r="Q255" s="72"/>
      <c r="R255" s="72"/>
      <c r="S255" s="72"/>
      <c r="T255" s="72"/>
      <c r="U255" s="73"/>
      <c r="V255" s="73"/>
      <c r="W255" s="73"/>
      <c r="X255" s="73"/>
      <c r="Y255" s="73"/>
      <c r="Z255" s="73"/>
      <c r="AA255" s="73"/>
      <c r="AB255" s="74"/>
    </row>
    <row r="256" spans="1:28">
      <c r="A256" s="23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2"/>
      <c r="N256" s="72"/>
      <c r="O256" s="72"/>
      <c r="P256" s="72"/>
      <c r="Q256" s="72"/>
      <c r="R256" s="72"/>
      <c r="S256" s="72"/>
      <c r="T256" s="72"/>
      <c r="U256" s="73"/>
      <c r="V256" s="73"/>
      <c r="W256" s="73"/>
      <c r="X256" s="73"/>
      <c r="Y256" s="73"/>
      <c r="Z256" s="73"/>
      <c r="AA256" s="73"/>
      <c r="AB256" s="74"/>
    </row>
    <row r="257" spans="1:28">
      <c r="A257" s="23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2"/>
      <c r="N257" s="72"/>
      <c r="O257" s="72"/>
      <c r="P257" s="72"/>
      <c r="Q257" s="72"/>
      <c r="R257" s="72"/>
      <c r="S257" s="72"/>
      <c r="T257" s="72"/>
      <c r="U257" s="73"/>
      <c r="V257" s="73"/>
      <c r="W257" s="73"/>
      <c r="X257" s="73"/>
      <c r="Y257" s="73"/>
      <c r="Z257" s="73"/>
      <c r="AA257" s="73"/>
      <c r="AB257" s="74"/>
    </row>
    <row r="258" spans="1:28">
      <c r="A258" s="23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2"/>
      <c r="N258" s="72"/>
      <c r="O258" s="72"/>
      <c r="P258" s="72"/>
      <c r="Q258" s="72"/>
      <c r="R258" s="72"/>
      <c r="S258" s="72"/>
      <c r="T258" s="72"/>
      <c r="U258" s="73"/>
      <c r="V258" s="73"/>
      <c r="W258" s="73"/>
      <c r="X258" s="73"/>
      <c r="Y258" s="73"/>
      <c r="Z258" s="73"/>
      <c r="AA258" s="73"/>
      <c r="AB258" s="74"/>
    </row>
    <row r="259" spans="1:28">
      <c r="A259" s="23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2"/>
      <c r="N259" s="72"/>
      <c r="O259" s="72"/>
      <c r="P259" s="72"/>
      <c r="Q259" s="72"/>
      <c r="R259" s="72"/>
      <c r="S259" s="72"/>
      <c r="T259" s="72"/>
      <c r="U259" s="73"/>
      <c r="V259" s="73"/>
      <c r="W259" s="73"/>
      <c r="X259" s="73"/>
      <c r="Y259" s="73"/>
      <c r="Z259" s="73"/>
      <c r="AA259" s="73"/>
      <c r="AB259" s="74"/>
    </row>
    <row r="260" spans="1:28">
      <c r="A260" s="23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2"/>
      <c r="N260" s="72"/>
      <c r="O260" s="72"/>
      <c r="P260" s="72"/>
      <c r="Q260" s="72"/>
      <c r="R260" s="72"/>
      <c r="S260" s="72"/>
      <c r="T260" s="72"/>
      <c r="U260" s="73"/>
      <c r="V260" s="73"/>
      <c r="W260" s="73"/>
      <c r="X260" s="73"/>
      <c r="Y260" s="73"/>
      <c r="Z260" s="73"/>
      <c r="AA260" s="73"/>
      <c r="AB260" s="74"/>
    </row>
    <row r="261" spans="1:28">
      <c r="A261" s="23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2"/>
      <c r="N261" s="72"/>
      <c r="O261" s="72"/>
      <c r="P261" s="72"/>
      <c r="Q261" s="72"/>
      <c r="R261" s="72"/>
      <c r="S261" s="72"/>
      <c r="T261" s="72"/>
      <c r="U261" s="73"/>
      <c r="V261" s="73"/>
      <c r="W261" s="73"/>
      <c r="X261" s="73"/>
      <c r="Y261" s="73"/>
      <c r="Z261" s="73"/>
      <c r="AA261" s="73"/>
      <c r="AB261" s="74"/>
    </row>
    <row r="262" spans="1:28">
      <c r="A262" s="23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2"/>
      <c r="N262" s="72"/>
      <c r="O262" s="72"/>
      <c r="P262" s="72"/>
      <c r="Q262" s="72"/>
      <c r="R262" s="72"/>
      <c r="S262" s="72"/>
      <c r="T262" s="72"/>
      <c r="U262" s="73"/>
      <c r="V262" s="73"/>
      <c r="W262" s="73"/>
      <c r="X262" s="73"/>
      <c r="Y262" s="73"/>
      <c r="Z262" s="73"/>
      <c r="AA262" s="73"/>
      <c r="AB262" s="74"/>
    </row>
    <row r="263" spans="1:28">
      <c r="A263" s="23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2"/>
      <c r="N263" s="72"/>
      <c r="O263" s="72"/>
      <c r="P263" s="72"/>
      <c r="Q263" s="72"/>
      <c r="R263" s="72"/>
      <c r="S263" s="72"/>
      <c r="T263" s="72"/>
      <c r="U263" s="73"/>
      <c r="V263" s="73"/>
      <c r="W263" s="73"/>
      <c r="X263" s="73"/>
      <c r="Y263" s="73"/>
      <c r="Z263" s="73"/>
      <c r="AA263" s="73"/>
      <c r="AB263" s="74"/>
    </row>
    <row r="264" spans="1:28">
      <c r="A264" s="23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2"/>
      <c r="N264" s="72"/>
      <c r="O264" s="72"/>
      <c r="P264" s="72"/>
      <c r="Q264" s="72"/>
      <c r="R264" s="72"/>
      <c r="S264" s="72"/>
      <c r="T264" s="72"/>
      <c r="U264" s="73"/>
      <c r="V264" s="73"/>
      <c r="W264" s="73"/>
      <c r="X264" s="73"/>
      <c r="Y264" s="73"/>
      <c r="Z264" s="73"/>
      <c r="AA264" s="73"/>
      <c r="AB264" s="74"/>
    </row>
    <row r="265" spans="1:28">
      <c r="A265" s="23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2"/>
      <c r="N265" s="72"/>
      <c r="O265" s="72"/>
      <c r="P265" s="72"/>
      <c r="Q265" s="72"/>
      <c r="R265" s="72"/>
      <c r="S265" s="72"/>
      <c r="T265" s="72"/>
      <c r="U265" s="73"/>
      <c r="V265" s="73"/>
      <c r="W265" s="73"/>
      <c r="X265" s="73"/>
      <c r="Y265" s="73"/>
      <c r="Z265" s="73"/>
      <c r="AA265" s="73"/>
      <c r="AB265" s="74"/>
    </row>
    <row r="266" spans="1:28">
      <c r="A266" s="23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2"/>
      <c r="N266" s="72"/>
      <c r="O266" s="72"/>
      <c r="P266" s="72"/>
      <c r="Q266" s="72"/>
      <c r="R266" s="72"/>
      <c r="S266" s="72"/>
      <c r="T266" s="72"/>
      <c r="U266" s="73"/>
      <c r="V266" s="73"/>
      <c r="W266" s="73"/>
      <c r="X266" s="73"/>
      <c r="Y266" s="73"/>
      <c r="Z266" s="73"/>
      <c r="AA266" s="73"/>
      <c r="AB266" s="74"/>
    </row>
    <row r="267" spans="1:28">
      <c r="A267" s="23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2"/>
      <c r="N267" s="72"/>
      <c r="O267" s="72"/>
      <c r="P267" s="72"/>
      <c r="Q267" s="72"/>
      <c r="R267" s="72"/>
      <c r="S267" s="72"/>
      <c r="T267" s="72"/>
      <c r="U267" s="73"/>
      <c r="V267" s="73"/>
      <c r="W267" s="73"/>
      <c r="X267" s="73"/>
      <c r="Y267" s="73"/>
      <c r="Z267" s="73"/>
      <c r="AA267" s="73"/>
      <c r="AB267" s="74"/>
    </row>
    <row r="268" spans="1:28">
      <c r="A268" s="23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2"/>
      <c r="N268" s="72"/>
      <c r="O268" s="72"/>
      <c r="P268" s="72"/>
      <c r="Q268" s="72"/>
      <c r="R268" s="72"/>
      <c r="S268" s="72"/>
      <c r="T268" s="72"/>
      <c r="U268" s="73"/>
      <c r="V268" s="73"/>
      <c r="W268" s="73"/>
      <c r="X268" s="73"/>
      <c r="Y268" s="73"/>
      <c r="Z268" s="73"/>
      <c r="AA268" s="73"/>
      <c r="AB268" s="74"/>
    </row>
    <row r="269" spans="1:28">
      <c r="A269" s="23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2"/>
      <c r="N269" s="72"/>
      <c r="O269" s="72"/>
      <c r="P269" s="72"/>
      <c r="Q269" s="72"/>
      <c r="R269" s="72"/>
      <c r="S269" s="72"/>
      <c r="T269" s="72"/>
      <c r="U269" s="73"/>
      <c r="V269" s="73"/>
      <c r="W269" s="73"/>
      <c r="X269" s="73"/>
      <c r="Y269" s="73"/>
      <c r="Z269" s="73"/>
      <c r="AA269" s="73"/>
      <c r="AB269" s="74"/>
    </row>
    <row r="270" spans="1:28">
      <c r="A270" s="23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2"/>
      <c r="N270" s="72"/>
      <c r="O270" s="72"/>
      <c r="P270" s="72"/>
      <c r="Q270" s="72"/>
      <c r="R270" s="72"/>
      <c r="S270" s="72"/>
      <c r="T270" s="72"/>
      <c r="U270" s="73"/>
      <c r="V270" s="73"/>
      <c r="W270" s="73"/>
      <c r="X270" s="73"/>
      <c r="Y270" s="73"/>
      <c r="Z270" s="73"/>
      <c r="AA270" s="73"/>
      <c r="AB270" s="74"/>
    </row>
    <row r="271" spans="1:28">
      <c r="A271" s="23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2"/>
      <c r="N271" s="72"/>
      <c r="O271" s="72"/>
      <c r="P271" s="72"/>
      <c r="Q271" s="72"/>
      <c r="R271" s="72"/>
      <c r="S271" s="72"/>
      <c r="T271" s="72"/>
      <c r="U271" s="73"/>
      <c r="V271" s="73"/>
      <c r="W271" s="73"/>
      <c r="X271" s="73"/>
      <c r="Y271" s="73"/>
      <c r="Z271" s="73"/>
      <c r="AA271" s="73"/>
      <c r="AB271" s="74"/>
    </row>
    <row r="272" spans="1:28">
      <c r="A272" s="23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2"/>
      <c r="N272" s="72"/>
      <c r="O272" s="72"/>
      <c r="P272" s="72"/>
      <c r="Q272" s="72"/>
      <c r="R272" s="72"/>
      <c r="S272" s="72"/>
      <c r="T272" s="72"/>
      <c r="U272" s="73"/>
      <c r="V272" s="73"/>
      <c r="W272" s="73"/>
      <c r="X272" s="73"/>
      <c r="Y272" s="73"/>
      <c r="Z272" s="73"/>
      <c r="AA272" s="73"/>
      <c r="AB272" s="74"/>
    </row>
    <row r="273" spans="1:28">
      <c r="A273" s="23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2"/>
      <c r="N273" s="72"/>
      <c r="O273" s="72"/>
      <c r="P273" s="72"/>
      <c r="Q273" s="72"/>
      <c r="R273" s="72"/>
      <c r="S273" s="72"/>
      <c r="T273" s="72"/>
      <c r="U273" s="73"/>
      <c r="V273" s="73"/>
      <c r="W273" s="73"/>
      <c r="X273" s="73"/>
      <c r="Y273" s="73"/>
      <c r="Z273" s="73"/>
      <c r="AA273" s="73"/>
      <c r="AB273" s="74"/>
    </row>
    <row r="274" spans="1:28">
      <c r="A274" s="23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2"/>
      <c r="N274" s="72"/>
      <c r="O274" s="72"/>
      <c r="P274" s="72"/>
      <c r="Q274" s="72"/>
      <c r="R274" s="72"/>
      <c r="S274" s="72"/>
      <c r="T274" s="72"/>
      <c r="U274" s="73"/>
      <c r="V274" s="73"/>
      <c r="W274" s="73"/>
      <c r="X274" s="73"/>
      <c r="Y274" s="73"/>
      <c r="Z274" s="73"/>
      <c r="AA274" s="73"/>
      <c r="AB274" s="74"/>
    </row>
    <row r="275" spans="1:28">
      <c r="A275" s="23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2"/>
      <c r="N275" s="72"/>
      <c r="O275" s="72"/>
      <c r="P275" s="72"/>
      <c r="Q275" s="72"/>
      <c r="R275" s="72"/>
      <c r="S275" s="72"/>
      <c r="T275" s="72"/>
      <c r="U275" s="73"/>
      <c r="V275" s="73"/>
      <c r="W275" s="73"/>
      <c r="X275" s="73"/>
      <c r="Y275" s="73"/>
      <c r="Z275" s="73"/>
      <c r="AA275" s="73"/>
      <c r="AB275" s="74"/>
    </row>
    <row r="276" spans="1:28">
      <c r="A276" s="23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2"/>
      <c r="N276" s="72"/>
      <c r="O276" s="72"/>
      <c r="P276" s="72"/>
      <c r="Q276" s="72"/>
      <c r="R276" s="72"/>
      <c r="S276" s="72"/>
      <c r="T276" s="72"/>
      <c r="U276" s="73"/>
      <c r="V276" s="73"/>
      <c r="W276" s="73"/>
      <c r="X276" s="73"/>
      <c r="Y276" s="73"/>
      <c r="Z276" s="73"/>
      <c r="AA276" s="73"/>
      <c r="AB276" s="74"/>
    </row>
    <row r="277" spans="1:28">
      <c r="A277" s="23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2"/>
      <c r="N277" s="72"/>
      <c r="O277" s="72"/>
      <c r="P277" s="72"/>
      <c r="Q277" s="72"/>
      <c r="R277" s="72"/>
      <c r="S277" s="72"/>
      <c r="T277" s="72"/>
      <c r="U277" s="73"/>
      <c r="V277" s="73"/>
      <c r="W277" s="73"/>
      <c r="X277" s="73"/>
      <c r="Y277" s="73"/>
      <c r="Z277" s="73"/>
      <c r="AA277" s="73"/>
      <c r="AB277" s="74"/>
    </row>
    <row r="278" spans="1:28">
      <c r="A278" s="23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2"/>
      <c r="N278" s="72"/>
      <c r="O278" s="72"/>
      <c r="P278" s="72"/>
      <c r="Q278" s="72"/>
      <c r="R278" s="72"/>
      <c r="S278" s="72"/>
      <c r="T278" s="72"/>
      <c r="U278" s="73"/>
      <c r="V278" s="73"/>
      <c r="W278" s="73"/>
      <c r="X278" s="73"/>
      <c r="Y278" s="73"/>
      <c r="Z278" s="73"/>
      <c r="AA278" s="73"/>
      <c r="AB278" s="74"/>
    </row>
    <row r="279" spans="1:28">
      <c r="A279" s="23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2"/>
      <c r="N279" s="72"/>
      <c r="O279" s="72"/>
      <c r="P279" s="72"/>
      <c r="Q279" s="72"/>
      <c r="R279" s="72"/>
      <c r="S279" s="72"/>
      <c r="T279" s="72"/>
      <c r="U279" s="73"/>
      <c r="V279" s="73"/>
      <c r="W279" s="73"/>
      <c r="X279" s="73"/>
      <c r="Y279" s="73"/>
      <c r="Z279" s="73"/>
      <c r="AA279" s="73"/>
      <c r="AB279" s="74"/>
    </row>
    <row r="280" spans="1:28">
      <c r="A280" s="23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2"/>
      <c r="N280" s="72"/>
      <c r="O280" s="72"/>
      <c r="P280" s="72"/>
      <c r="Q280" s="72"/>
      <c r="R280" s="72"/>
      <c r="S280" s="72"/>
      <c r="T280" s="72"/>
      <c r="U280" s="73"/>
      <c r="V280" s="73"/>
      <c r="W280" s="73"/>
      <c r="X280" s="73"/>
      <c r="Y280" s="73"/>
      <c r="Z280" s="73"/>
      <c r="AA280" s="73"/>
      <c r="AB280" s="74"/>
    </row>
    <row r="281" spans="1:28">
      <c r="A281" s="23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2"/>
      <c r="N281" s="72"/>
      <c r="O281" s="72"/>
      <c r="P281" s="72"/>
      <c r="Q281" s="72"/>
      <c r="R281" s="72"/>
      <c r="S281" s="72"/>
      <c r="T281" s="72"/>
      <c r="U281" s="73"/>
      <c r="V281" s="73"/>
      <c r="W281" s="73"/>
      <c r="X281" s="73"/>
      <c r="Y281" s="73"/>
      <c r="Z281" s="73"/>
      <c r="AA281" s="73"/>
      <c r="AB281" s="74"/>
    </row>
    <row r="282" spans="1:28">
      <c r="A282" s="23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2"/>
      <c r="N282" s="72"/>
      <c r="O282" s="72"/>
      <c r="P282" s="72"/>
      <c r="Q282" s="72"/>
      <c r="R282" s="72"/>
      <c r="S282" s="72"/>
      <c r="T282" s="72"/>
      <c r="U282" s="73"/>
      <c r="V282" s="73"/>
      <c r="W282" s="73"/>
      <c r="X282" s="73"/>
      <c r="Y282" s="73"/>
      <c r="Z282" s="73"/>
      <c r="AA282" s="73"/>
      <c r="AB282" s="74"/>
    </row>
    <row r="283" spans="1:28">
      <c r="A283" s="23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2"/>
      <c r="N283" s="72"/>
      <c r="O283" s="72"/>
      <c r="P283" s="72"/>
      <c r="Q283" s="72"/>
      <c r="R283" s="72"/>
      <c r="S283" s="72"/>
      <c r="T283" s="72"/>
      <c r="U283" s="73"/>
      <c r="V283" s="73"/>
      <c r="W283" s="73"/>
      <c r="X283" s="73"/>
      <c r="Y283" s="73"/>
      <c r="Z283" s="73"/>
      <c r="AA283" s="73"/>
      <c r="AB283" s="74"/>
    </row>
    <row r="284" spans="1:28">
      <c r="A284" s="23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2"/>
      <c r="N284" s="72"/>
      <c r="O284" s="72"/>
      <c r="P284" s="72"/>
      <c r="Q284" s="72"/>
      <c r="R284" s="72"/>
      <c r="S284" s="72"/>
      <c r="T284" s="72"/>
      <c r="U284" s="73"/>
      <c r="V284" s="73"/>
      <c r="W284" s="73"/>
      <c r="X284" s="73"/>
      <c r="Y284" s="73"/>
      <c r="Z284" s="73"/>
      <c r="AA284" s="73"/>
      <c r="AB284" s="74"/>
    </row>
    <row r="285" spans="1:28">
      <c r="A285" s="23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2"/>
      <c r="N285" s="72"/>
      <c r="O285" s="72"/>
      <c r="P285" s="72"/>
      <c r="Q285" s="72"/>
      <c r="R285" s="72"/>
      <c r="S285" s="72"/>
      <c r="T285" s="72"/>
      <c r="U285" s="73"/>
      <c r="V285" s="73"/>
      <c r="W285" s="73"/>
      <c r="X285" s="73"/>
      <c r="Y285" s="73"/>
      <c r="Z285" s="73"/>
      <c r="AA285" s="73"/>
      <c r="AB285" s="74"/>
    </row>
    <row r="286" spans="1:28">
      <c r="A286" s="23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2"/>
      <c r="N286" s="72"/>
      <c r="O286" s="72"/>
      <c r="P286" s="72"/>
      <c r="Q286" s="72"/>
      <c r="R286" s="72"/>
      <c r="S286" s="72"/>
      <c r="T286" s="72"/>
      <c r="U286" s="73"/>
      <c r="V286" s="73"/>
      <c r="W286" s="73"/>
      <c r="X286" s="73"/>
      <c r="Y286" s="73"/>
      <c r="Z286" s="73"/>
      <c r="AA286" s="73"/>
      <c r="AB286" s="74"/>
    </row>
    <row r="287" spans="1:28">
      <c r="A287" s="23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2"/>
      <c r="N287" s="72"/>
      <c r="O287" s="72"/>
      <c r="P287" s="72"/>
      <c r="Q287" s="72"/>
      <c r="R287" s="72"/>
      <c r="S287" s="72"/>
      <c r="T287" s="72"/>
      <c r="U287" s="73"/>
      <c r="V287" s="73"/>
      <c r="W287" s="73"/>
      <c r="X287" s="73"/>
      <c r="Y287" s="73"/>
      <c r="Z287" s="73"/>
      <c r="AA287" s="73"/>
      <c r="AB287" s="74"/>
    </row>
    <row r="288" spans="1:28">
      <c r="A288" s="23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2"/>
      <c r="N288" s="72"/>
      <c r="O288" s="72"/>
      <c r="P288" s="72"/>
      <c r="Q288" s="72"/>
      <c r="R288" s="72"/>
      <c r="S288" s="72"/>
      <c r="T288" s="72"/>
      <c r="U288" s="73"/>
      <c r="V288" s="73"/>
      <c r="W288" s="73"/>
      <c r="X288" s="73"/>
      <c r="Y288" s="73"/>
      <c r="Z288" s="73"/>
      <c r="AA288" s="73"/>
      <c r="AB288" s="74"/>
    </row>
    <row r="289" spans="1:28">
      <c r="A289" s="23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2"/>
      <c r="N289" s="72"/>
      <c r="O289" s="72"/>
      <c r="P289" s="72"/>
      <c r="Q289" s="72"/>
      <c r="R289" s="72"/>
      <c r="S289" s="72"/>
      <c r="T289" s="72"/>
      <c r="U289" s="73"/>
      <c r="V289" s="73"/>
      <c r="W289" s="73"/>
      <c r="X289" s="73"/>
      <c r="Y289" s="73"/>
      <c r="Z289" s="73"/>
      <c r="AA289" s="73"/>
      <c r="AB289" s="74"/>
    </row>
    <row r="290" spans="1:28">
      <c r="A290" s="23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2"/>
      <c r="N290" s="72"/>
      <c r="O290" s="72"/>
      <c r="P290" s="72"/>
      <c r="Q290" s="72"/>
      <c r="R290" s="72"/>
      <c r="S290" s="72"/>
      <c r="T290" s="72"/>
      <c r="U290" s="73"/>
      <c r="V290" s="73"/>
      <c r="W290" s="73"/>
      <c r="X290" s="73"/>
      <c r="Y290" s="73"/>
      <c r="Z290" s="73"/>
      <c r="AA290" s="73"/>
      <c r="AB290" s="74"/>
    </row>
    <row r="291" spans="1:28">
      <c r="A291" s="23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2"/>
      <c r="N291" s="72"/>
      <c r="O291" s="72"/>
      <c r="P291" s="72"/>
      <c r="Q291" s="72"/>
      <c r="R291" s="72"/>
      <c r="S291" s="72"/>
      <c r="T291" s="72"/>
      <c r="U291" s="73"/>
      <c r="V291" s="73"/>
      <c r="W291" s="73"/>
      <c r="X291" s="73"/>
      <c r="Y291" s="73"/>
      <c r="Z291" s="73"/>
      <c r="AA291" s="73"/>
      <c r="AB291" s="74"/>
    </row>
    <row r="292" spans="1:28">
      <c r="A292" s="23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2"/>
      <c r="N292" s="72"/>
      <c r="O292" s="72"/>
      <c r="P292" s="72"/>
      <c r="Q292" s="72"/>
      <c r="R292" s="72"/>
      <c r="S292" s="72"/>
      <c r="T292" s="72"/>
      <c r="U292" s="73"/>
      <c r="V292" s="73"/>
      <c r="W292" s="73"/>
      <c r="X292" s="73"/>
      <c r="Y292" s="73"/>
      <c r="Z292" s="73"/>
      <c r="AA292" s="73"/>
      <c r="AB292" s="74"/>
    </row>
    <row r="293" spans="1:28">
      <c r="A293" s="23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2"/>
      <c r="N293" s="72"/>
      <c r="O293" s="72"/>
      <c r="P293" s="72"/>
      <c r="Q293" s="72"/>
      <c r="R293" s="72"/>
      <c r="S293" s="72"/>
      <c r="T293" s="72"/>
      <c r="U293" s="73"/>
      <c r="V293" s="73"/>
      <c r="W293" s="73"/>
      <c r="X293" s="73"/>
      <c r="Y293" s="73"/>
      <c r="Z293" s="73"/>
      <c r="AA293" s="73"/>
      <c r="AB293" s="74"/>
    </row>
    <row r="294" spans="1:28">
      <c r="A294" s="23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2"/>
      <c r="N294" s="72"/>
      <c r="O294" s="72"/>
      <c r="P294" s="72"/>
      <c r="Q294" s="72"/>
      <c r="R294" s="72"/>
      <c r="S294" s="72"/>
      <c r="T294" s="72"/>
      <c r="U294" s="73"/>
      <c r="V294" s="73"/>
      <c r="W294" s="73"/>
      <c r="X294" s="73"/>
      <c r="Y294" s="73"/>
      <c r="Z294" s="73"/>
      <c r="AA294" s="73"/>
      <c r="AB294" s="74"/>
    </row>
    <row r="295" spans="1:28">
      <c r="A295" s="23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2"/>
      <c r="N295" s="72"/>
      <c r="O295" s="72"/>
      <c r="P295" s="72"/>
      <c r="Q295" s="72"/>
      <c r="R295" s="72"/>
      <c r="S295" s="72"/>
      <c r="T295" s="72"/>
      <c r="U295" s="73"/>
      <c r="V295" s="73"/>
      <c r="W295" s="73"/>
      <c r="X295" s="73"/>
      <c r="Y295" s="73"/>
      <c r="Z295" s="73"/>
      <c r="AA295" s="73"/>
      <c r="AB295" s="74"/>
    </row>
    <row r="296" spans="1:28">
      <c r="A296" s="23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2"/>
      <c r="N296" s="72"/>
      <c r="O296" s="72"/>
      <c r="P296" s="72"/>
      <c r="Q296" s="72"/>
      <c r="R296" s="72"/>
      <c r="S296" s="72"/>
      <c r="T296" s="72"/>
      <c r="U296" s="73"/>
      <c r="V296" s="73"/>
      <c r="W296" s="73"/>
      <c r="X296" s="73"/>
      <c r="Y296" s="73"/>
      <c r="Z296" s="73"/>
      <c r="AA296" s="73"/>
      <c r="AB296" s="74"/>
    </row>
    <row r="297" spans="1:28">
      <c r="A297" s="23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2"/>
      <c r="N297" s="72"/>
      <c r="O297" s="72"/>
      <c r="P297" s="72"/>
      <c r="Q297" s="72"/>
      <c r="R297" s="72"/>
      <c r="S297" s="72"/>
      <c r="T297" s="72"/>
      <c r="U297" s="73"/>
      <c r="V297" s="73"/>
      <c r="W297" s="73"/>
      <c r="X297" s="73"/>
      <c r="Y297" s="73"/>
      <c r="Z297" s="73"/>
      <c r="AA297" s="73"/>
      <c r="AB297" s="74"/>
    </row>
    <row r="298" spans="1:28">
      <c r="A298" s="23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2"/>
      <c r="N298" s="72"/>
      <c r="O298" s="72"/>
      <c r="P298" s="72"/>
      <c r="Q298" s="72"/>
      <c r="R298" s="72"/>
      <c r="S298" s="72"/>
      <c r="T298" s="72"/>
      <c r="U298" s="73"/>
      <c r="V298" s="73"/>
      <c r="W298" s="73"/>
      <c r="X298" s="73"/>
      <c r="Y298" s="73"/>
      <c r="Z298" s="73"/>
      <c r="AA298" s="73"/>
      <c r="AB298" s="74"/>
    </row>
    <row r="299" spans="1:28">
      <c r="A299" s="23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2"/>
      <c r="N299" s="72"/>
      <c r="O299" s="72"/>
      <c r="P299" s="72"/>
      <c r="Q299" s="72"/>
      <c r="R299" s="72"/>
      <c r="S299" s="72"/>
      <c r="T299" s="72"/>
      <c r="U299" s="73"/>
      <c r="V299" s="73"/>
      <c r="W299" s="73"/>
      <c r="X299" s="73"/>
      <c r="Y299" s="73"/>
      <c r="Z299" s="73"/>
      <c r="AA299" s="73"/>
      <c r="AB299" s="74"/>
    </row>
    <row r="300" spans="1:28">
      <c r="A300" s="23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2"/>
      <c r="N300" s="72"/>
      <c r="O300" s="72"/>
      <c r="P300" s="72"/>
      <c r="Q300" s="72"/>
      <c r="R300" s="72"/>
      <c r="S300" s="72"/>
      <c r="T300" s="72"/>
      <c r="U300" s="73"/>
      <c r="V300" s="73"/>
      <c r="W300" s="73"/>
      <c r="X300" s="73"/>
      <c r="Y300" s="73"/>
      <c r="Z300" s="73"/>
      <c r="AA300" s="73"/>
      <c r="AB300" s="74"/>
    </row>
    <row r="301" spans="1:28">
      <c r="A301" s="23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2"/>
      <c r="N301" s="72"/>
      <c r="O301" s="72"/>
      <c r="P301" s="72"/>
      <c r="Q301" s="72"/>
      <c r="R301" s="72"/>
      <c r="S301" s="72"/>
      <c r="T301" s="72"/>
      <c r="U301" s="73"/>
      <c r="V301" s="73"/>
      <c r="W301" s="73"/>
      <c r="X301" s="73"/>
      <c r="Y301" s="73"/>
      <c r="Z301" s="73"/>
      <c r="AA301" s="73"/>
      <c r="AB301" s="74"/>
    </row>
    <row r="302" spans="1:28">
      <c r="A302" s="23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2"/>
      <c r="N302" s="72"/>
      <c r="O302" s="72"/>
      <c r="P302" s="72"/>
      <c r="Q302" s="72"/>
      <c r="R302" s="72"/>
      <c r="S302" s="72"/>
      <c r="T302" s="72"/>
      <c r="U302" s="73"/>
      <c r="V302" s="73"/>
      <c r="W302" s="73"/>
      <c r="X302" s="73"/>
      <c r="Y302" s="73"/>
      <c r="Z302" s="73"/>
      <c r="AA302" s="73"/>
      <c r="AB302" s="74"/>
    </row>
    <row r="303" spans="1:28">
      <c r="A303" s="23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2"/>
      <c r="N303" s="72"/>
      <c r="O303" s="72"/>
      <c r="P303" s="72"/>
      <c r="Q303" s="72"/>
      <c r="R303" s="72"/>
      <c r="S303" s="72"/>
      <c r="T303" s="72"/>
      <c r="U303" s="73"/>
      <c r="V303" s="73"/>
      <c r="W303" s="73"/>
      <c r="X303" s="73"/>
      <c r="Y303" s="73"/>
      <c r="Z303" s="73"/>
      <c r="AA303" s="73"/>
      <c r="AB303" s="74"/>
    </row>
    <row r="304" spans="1:28">
      <c r="A304" s="23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2"/>
      <c r="N304" s="72"/>
      <c r="O304" s="72"/>
      <c r="P304" s="72"/>
      <c r="Q304" s="72"/>
      <c r="R304" s="72"/>
      <c r="S304" s="72"/>
      <c r="T304" s="72"/>
      <c r="U304" s="73"/>
      <c r="V304" s="73"/>
      <c r="W304" s="73"/>
      <c r="X304" s="73"/>
      <c r="Y304" s="73"/>
      <c r="Z304" s="73"/>
      <c r="AA304" s="73"/>
      <c r="AB304" s="74"/>
    </row>
    <row r="305" spans="1:28">
      <c r="A305" s="23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2"/>
      <c r="N305" s="72"/>
      <c r="O305" s="72"/>
      <c r="P305" s="72"/>
      <c r="Q305" s="72"/>
      <c r="R305" s="72"/>
      <c r="S305" s="72"/>
      <c r="T305" s="72"/>
      <c r="U305" s="73"/>
      <c r="V305" s="73"/>
      <c r="W305" s="73"/>
      <c r="X305" s="73"/>
      <c r="Y305" s="73"/>
      <c r="Z305" s="73"/>
      <c r="AA305" s="73"/>
      <c r="AB305" s="74"/>
    </row>
    <row r="306" spans="1:28">
      <c r="A306" s="23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2"/>
      <c r="N306" s="72"/>
      <c r="O306" s="72"/>
      <c r="P306" s="72"/>
      <c r="Q306" s="72"/>
      <c r="R306" s="72"/>
      <c r="S306" s="72"/>
      <c r="T306" s="72"/>
      <c r="U306" s="73"/>
      <c r="V306" s="73"/>
      <c r="W306" s="73"/>
      <c r="X306" s="73"/>
      <c r="Y306" s="73"/>
      <c r="Z306" s="73"/>
      <c r="AA306" s="73"/>
      <c r="AB306" s="74"/>
    </row>
    <row r="307" spans="1:28">
      <c r="A307" s="23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2"/>
      <c r="N307" s="72"/>
      <c r="O307" s="72"/>
      <c r="P307" s="72"/>
      <c r="Q307" s="72"/>
      <c r="R307" s="72"/>
      <c r="S307" s="72"/>
      <c r="T307" s="72"/>
      <c r="U307" s="73"/>
      <c r="V307" s="73"/>
      <c r="W307" s="73"/>
      <c r="X307" s="73"/>
      <c r="Y307" s="73"/>
      <c r="Z307" s="73"/>
      <c r="AA307" s="73"/>
      <c r="AB307" s="74"/>
    </row>
    <row r="308" spans="1:28">
      <c r="A308" s="23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2"/>
      <c r="N308" s="72"/>
      <c r="O308" s="72"/>
      <c r="P308" s="72"/>
      <c r="Q308" s="72"/>
      <c r="R308" s="72"/>
      <c r="S308" s="72"/>
      <c r="T308" s="72"/>
      <c r="U308" s="73"/>
      <c r="V308" s="73"/>
      <c r="W308" s="73"/>
      <c r="X308" s="73"/>
      <c r="Y308" s="73"/>
      <c r="Z308" s="73"/>
      <c r="AA308" s="73"/>
      <c r="AB308" s="74"/>
    </row>
    <row r="309" spans="1:28">
      <c r="A309" s="23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2"/>
      <c r="N309" s="72"/>
      <c r="O309" s="72"/>
      <c r="P309" s="72"/>
      <c r="Q309" s="72"/>
      <c r="R309" s="72"/>
      <c r="S309" s="72"/>
      <c r="T309" s="72"/>
      <c r="U309" s="73"/>
      <c r="V309" s="73"/>
      <c r="W309" s="73"/>
      <c r="X309" s="73"/>
      <c r="Y309" s="73"/>
      <c r="Z309" s="73"/>
      <c r="AA309" s="73"/>
      <c r="AB309" s="74"/>
    </row>
    <row r="310" spans="1:28">
      <c r="A310" s="23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2"/>
      <c r="N310" s="72"/>
      <c r="O310" s="72"/>
      <c r="P310" s="72"/>
      <c r="Q310" s="72"/>
      <c r="R310" s="72"/>
      <c r="S310" s="72"/>
      <c r="T310" s="72"/>
      <c r="U310" s="73"/>
      <c r="V310" s="73"/>
      <c r="W310" s="73"/>
      <c r="X310" s="73"/>
      <c r="Y310" s="73"/>
      <c r="Z310" s="73"/>
      <c r="AA310" s="73"/>
      <c r="AB310" s="74"/>
    </row>
    <row r="311" spans="1:28">
      <c r="A311" s="23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2"/>
      <c r="N311" s="72"/>
      <c r="O311" s="72"/>
      <c r="P311" s="72"/>
      <c r="Q311" s="72"/>
      <c r="R311" s="72"/>
      <c r="S311" s="72"/>
      <c r="T311" s="72"/>
      <c r="U311" s="73"/>
      <c r="V311" s="73"/>
      <c r="W311" s="73"/>
      <c r="X311" s="73"/>
      <c r="Y311" s="73"/>
      <c r="Z311" s="73"/>
      <c r="AA311" s="73"/>
      <c r="AB311" s="74"/>
    </row>
    <row r="312" spans="1:28">
      <c r="A312" s="23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2"/>
      <c r="N312" s="72"/>
      <c r="O312" s="72"/>
      <c r="P312" s="72"/>
      <c r="Q312" s="72"/>
      <c r="R312" s="72"/>
      <c r="S312" s="72"/>
      <c r="T312" s="72"/>
      <c r="U312" s="73"/>
      <c r="V312" s="73"/>
      <c r="W312" s="73"/>
      <c r="X312" s="73"/>
      <c r="Y312" s="73"/>
      <c r="Z312" s="73"/>
      <c r="AA312" s="73"/>
      <c r="AB312" s="74"/>
    </row>
    <row r="313" spans="1:28">
      <c r="A313" s="23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2"/>
      <c r="N313" s="72"/>
      <c r="O313" s="72"/>
      <c r="P313" s="72"/>
      <c r="Q313" s="72"/>
      <c r="R313" s="72"/>
      <c r="S313" s="72"/>
      <c r="T313" s="72"/>
      <c r="U313" s="73"/>
      <c r="V313" s="73"/>
      <c r="W313" s="73"/>
      <c r="X313" s="73"/>
      <c r="Y313" s="73"/>
      <c r="Z313" s="73"/>
      <c r="AA313" s="73"/>
      <c r="AB313" s="74"/>
    </row>
    <row r="314" spans="1:28">
      <c r="A314" s="23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2"/>
      <c r="N314" s="72"/>
      <c r="O314" s="72"/>
      <c r="P314" s="72"/>
      <c r="Q314" s="72"/>
      <c r="R314" s="72"/>
      <c r="S314" s="72"/>
      <c r="T314" s="72"/>
      <c r="U314" s="73"/>
      <c r="V314" s="73"/>
      <c r="W314" s="73"/>
      <c r="X314" s="73"/>
      <c r="Y314" s="73"/>
      <c r="Z314" s="73"/>
      <c r="AA314" s="73"/>
      <c r="AB314" s="74"/>
    </row>
    <row r="315" spans="1:28">
      <c r="A315" s="23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2"/>
      <c r="N315" s="72"/>
      <c r="O315" s="72"/>
      <c r="P315" s="72"/>
      <c r="Q315" s="72"/>
      <c r="R315" s="72"/>
      <c r="S315" s="72"/>
      <c r="T315" s="72"/>
      <c r="U315" s="73"/>
      <c r="V315" s="73"/>
      <c r="W315" s="73"/>
      <c r="X315" s="73"/>
      <c r="Y315" s="73"/>
      <c r="Z315" s="73"/>
      <c r="AA315" s="73"/>
      <c r="AB315" s="74"/>
    </row>
    <row r="316" spans="1:28">
      <c r="A316" s="23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2"/>
      <c r="N316" s="72"/>
      <c r="O316" s="72"/>
      <c r="P316" s="72"/>
      <c r="Q316" s="72"/>
      <c r="R316" s="72"/>
      <c r="S316" s="72"/>
      <c r="T316" s="72"/>
      <c r="U316" s="73"/>
      <c r="V316" s="73"/>
      <c r="W316" s="73"/>
      <c r="X316" s="73"/>
      <c r="Y316" s="73"/>
      <c r="Z316" s="73"/>
      <c r="AA316" s="73"/>
      <c r="AB316" s="74"/>
    </row>
    <row r="317" spans="1:28">
      <c r="A317" s="23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2"/>
      <c r="N317" s="72"/>
      <c r="O317" s="72"/>
      <c r="P317" s="72"/>
      <c r="Q317" s="72"/>
      <c r="R317" s="72"/>
      <c r="S317" s="72"/>
      <c r="T317" s="72"/>
      <c r="U317" s="73"/>
      <c r="V317" s="73"/>
      <c r="W317" s="73"/>
      <c r="X317" s="73"/>
      <c r="Y317" s="73"/>
      <c r="Z317" s="73"/>
      <c r="AA317" s="73"/>
      <c r="AB317" s="74"/>
    </row>
    <row r="318" spans="1:28">
      <c r="A318" s="23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2"/>
      <c r="N318" s="72"/>
      <c r="O318" s="72"/>
      <c r="P318" s="72"/>
      <c r="Q318" s="72"/>
      <c r="R318" s="72"/>
      <c r="S318" s="72"/>
      <c r="T318" s="72"/>
      <c r="U318" s="73"/>
      <c r="V318" s="73"/>
      <c r="W318" s="73"/>
      <c r="X318" s="73"/>
      <c r="Y318" s="73"/>
      <c r="Z318" s="73"/>
      <c r="AA318" s="73"/>
      <c r="AB318" s="74"/>
    </row>
    <row r="319" spans="1:28">
      <c r="A319" s="23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2"/>
      <c r="N319" s="72"/>
      <c r="O319" s="72"/>
      <c r="P319" s="72"/>
      <c r="Q319" s="72"/>
      <c r="R319" s="72"/>
      <c r="S319" s="72"/>
      <c r="T319" s="72"/>
      <c r="U319" s="73"/>
      <c r="V319" s="73"/>
      <c r="W319" s="73"/>
      <c r="X319" s="73"/>
      <c r="Y319" s="73"/>
      <c r="Z319" s="73"/>
      <c r="AA319" s="73"/>
      <c r="AB319" s="74"/>
    </row>
    <row r="320" spans="1:28">
      <c r="A320" s="23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2"/>
      <c r="N320" s="72"/>
      <c r="O320" s="72"/>
      <c r="P320" s="72"/>
      <c r="Q320" s="72"/>
      <c r="R320" s="72"/>
      <c r="S320" s="72"/>
      <c r="T320" s="72"/>
      <c r="U320" s="73"/>
      <c r="V320" s="73"/>
      <c r="W320" s="73"/>
      <c r="X320" s="73"/>
      <c r="Y320" s="73"/>
      <c r="Z320" s="73"/>
      <c r="AA320" s="73"/>
      <c r="AB320" s="74"/>
    </row>
    <row r="321" spans="1:28">
      <c r="A321" s="23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2"/>
      <c r="N321" s="72"/>
      <c r="O321" s="72"/>
      <c r="P321" s="72"/>
      <c r="Q321" s="72"/>
      <c r="R321" s="72"/>
      <c r="S321" s="72"/>
      <c r="T321" s="72"/>
      <c r="U321" s="73"/>
      <c r="V321" s="73"/>
      <c r="W321" s="73"/>
      <c r="X321" s="73"/>
      <c r="Y321" s="73"/>
      <c r="Z321" s="73"/>
      <c r="AA321" s="73"/>
      <c r="AB321" s="74"/>
    </row>
    <row r="322" spans="1:28">
      <c r="A322" s="23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2"/>
      <c r="N322" s="72"/>
      <c r="O322" s="72"/>
      <c r="P322" s="72"/>
      <c r="Q322" s="72"/>
      <c r="R322" s="72"/>
      <c r="S322" s="72"/>
      <c r="T322" s="72"/>
      <c r="U322" s="73"/>
      <c r="V322" s="73"/>
      <c r="W322" s="73"/>
      <c r="X322" s="73"/>
      <c r="Y322" s="73"/>
      <c r="Z322" s="73"/>
      <c r="AA322" s="73"/>
      <c r="AB322" s="74"/>
    </row>
    <row r="323" spans="1:28">
      <c r="A323" s="23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2"/>
      <c r="N323" s="72"/>
      <c r="O323" s="72"/>
      <c r="P323" s="72"/>
      <c r="Q323" s="72"/>
      <c r="R323" s="72"/>
      <c r="S323" s="72"/>
      <c r="T323" s="72"/>
      <c r="U323" s="73"/>
      <c r="V323" s="73"/>
      <c r="W323" s="73"/>
      <c r="X323" s="73"/>
      <c r="Y323" s="73"/>
      <c r="Z323" s="73"/>
      <c r="AA323" s="73"/>
      <c r="AB323" s="74"/>
    </row>
    <row r="324" spans="1:28">
      <c r="A324" s="23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2"/>
      <c r="N324" s="72"/>
      <c r="O324" s="72"/>
      <c r="P324" s="72"/>
      <c r="Q324" s="72"/>
      <c r="R324" s="72"/>
      <c r="S324" s="72"/>
      <c r="T324" s="72"/>
      <c r="U324" s="73"/>
      <c r="V324" s="73"/>
      <c r="W324" s="73"/>
      <c r="X324" s="73"/>
      <c r="Y324" s="73"/>
      <c r="Z324" s="73"/>
      <c r="AA324" s="73"/>
      <c r="AB324" s="74"/>
    </row>
    <row r="325" spans="1:28">
      <c r="A325" s="23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2"/>
      <c r="N325" s="72"/>
      <c r="O325" s="72"/>
      <c r="P325" s="72"/>
      <c r="Q325" s="72"/>
      <c r="R325" s="72"/>
      <c r="S325" s="72"/>
      <c r="T325" s="72"/>
      <c r="U325" s="73"/>
      <c r="V325" s="73"/>
      <c r="W325" s="73"/>
      <c r="X325" s="73"/>
      <c r="Y325" s="73"/>
      <c r="Z325" s="73"/>
      <c r="AA325" s="73"/>
      <c r="AB325" s="74"/>
    </row>
    <row r="326" spans="1:28">
      <c r="A326" s="23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2"/>
      <c r="N326" s="72"/>
      <c r="O326" s="72"/>
      <c r="P326" s="72"/>
      <c r="Q326" s="72"/>
      <c r="R326" s="72"/>
      <c r="S326" s="72"/>
      <c r="T326" s="72"/>
      <c r="U326" s="73"/>
      <c r="V326" s="73"/>
      <c r="W326" s="73"/>
      <c r="X326" s="73"/>
      <c r="Y326" s="73"/>
      <c r="Z326" s="73"/>
      <c r="AA326" s="73"/>
      <c r="AB326" s="74"/>
    </row>
    <row r="327" spans="1:28">
      <c r="A327" s="23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2"/>
      <c r="N327" s="72"/>
      <c r="O327" s="72"/>
      <c r="P327" s="72"/>
      <c r="Q327" s="72"/>
      <c r="R327" s="72"/>
      <c r="S327" s="72"/>
      <c r="T327" s="72"/>
      <c r="U327" s="73"/>
      <c r="V327" s="73"/>
      <c r="W327" s="73"/>
      <c r="X327" s="73"/>
      <c r="Y327" s="73"/>
      <c r="Z327" s="73"/>
      <c r="AA327" s="73"/>
      <c r="AB327" s="74"/>
    </row>
    <row r="328" spans="1:28">
      <c r="A328" s="23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2"/>
      <c r="N328" s="72"/>
      <c r="O328" s="72"/>
      <c r="P328" s="72"/>
      <c r="Q328" s="72"/>
      <c r="R328" s="72"/>
      <c r="S328" s="72"/>
      <c r="T328" s="72"/>
      <c r="U328" s="73"/>
      <c r="V328" s="73"/>
      <c r="W328" s="73"/>
      <c r="X328" s="73"/>
      <c r="Y328" s="73"/>
      <c r="Z328" s="73"/>
      <c r="AA328" s="73"/>
      <c r="AB328" s="74"/>
    </row>
    <row r="329" spans="1:28">
      <c r="A329" s="23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2"/>
      <c r="N329" s="72"/>
      <c r="O329" s="72"/>
      <c r="P329" s="72"/>
      <c r="Q329" s="72"/>
      <c r="R329" s="72"/>
      <c r="S329" s="72"/>
      <c r="T329" s="72"/>
      <c r="U329" s="73"/>
      <c r="V329" s="73"/>
      <c r="W329" s="73"/>
      <c r="X329" s="73"/>
      <c r="Y329" s="73"/>
      <c r="Z329" s="73"/>
      <c r="AA329" s="73"/>
      <c r="AB329" s="74"/>
    </row>
    <row r="330" spans="1:28">
      <c r="A330" s="2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3"/>
      <c r="V330" s="73"/>
      <c r="W330" s="73"/>
      <c r="X330" s="73"/>
      <c r="Y330" s="73"/>
      <c r="Z330" s="73"/>
      <c r="AA330" s="73"/>
      <c r="AB330" s="74"/>
    </row>
    <row r="331" spans="1:28">
      <c r="A331" s="2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3"/>
      <c r="V331" s="73"/>
      <c r="W331" s="73"/>
      <c r="X331" s="73"/>
      <c r="Y331" s="73"/>
      <c r="Z331" s="73"/>
      <c r="AA331" s="73"/>
      <c r="AB331" s="74"/>
    </row>
  </sheetData>
  <mergeCells count="25">
    <mergeCell ref="V1:AB1"/>
    <mergeCell ref="V3:AB3"/>
    <mergeCell ref="AA23:AB24"/>
    <mergeCell ref="AA6:AB7"/>
    <mergeCell ref="D14:AB14"/>
    <mergeCell ref="D15:AB15"/>
    <mergeCell ref="U10:AB10"/>
    <mergeCell ref="W12:AB12"/>
    <mergeCell ref="T11:AB11"/>
    <mergeCell ref="T5:AB5"/>
    <mergeCell ref="D13:AB13"/>
    <mergeCell ref="D16:AB16"/>
    <mergeCell ref="AA8:AB8"/>
    <mergeCell ref="B24:D25"/>
    <mergeCell ref="D17:AB17"/>
    <mergeCell ref="G24:H25"/>
    <mergeCell ref="S23:S25"/>
    <mergeCell ref="I24:O25"/>
    <mergeCell ref="B23:O23"/>
    <mergeCell ref="D18:AB18"/>
    <mergeCell ref="J20:AB20"/>
    <mergeCell ref="J21:AB21"/>
    <mergeCell ref="U23:Z24"/>
    <mergeCell ref="E24:F25"/>
    <mergeCell ref="T23:T25"/>
  </mergeCells>
  <phoneticPr fontId="21" type="noConversion"/>
  <printOptions horizontalCentered="1"/>
  <pageMargins left="0.23622047244094488" right="0.23622047244094488" top="0.74803149606299213" bottom="0.74803149606299213" header="0.31496062992125984" footer="0.31496062992125984"/>
  <pageSetup paperSize="8" scale="99" firstPageNumber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83"/>
  <sheetViews>
    <sheetView topLeftCell="C19" zoomScale="70" zoomScaleNormal="70" zoomScaleSheetLayoutView="100" workbookViewId="0">
      <selection activeCell="O17" sqref="O1:X65536"/>
    </sheetView>
  </sheetViews>
  <sheetFormatPr defaultRowHeight="15"/>
  <cols>
    <col min="1" max="1" width="5" customWidth="1"/>
    <col min="2" max="2" width="5.28515625" customWidth="1"/>
    <col min="3" max="4" width="5" customWidth="1"/>
    <col min="5" max="6" width="5.85546875" customWidth="1"/>
    <col min="7" max="7" width="6.4257812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3" customWidth="1"/>
    <col min="32" max="59" width="9.140625" style="3"/>
  </cols>
  <sheetData>
    <row r="1" spans="1:59" ht="18.75">
      <c r="AC1" s="122" t="s">
        <v>73</v>
      </c>
      <c r="AD1" s="122"/>
    </row>
    <row r="2" spans="1:59" ht="162" customHeight="1">
      <c r="AC2" s="126" t="s">
        <v>81</v>
      </c>
      <c r="AD2" s="126"/>
    </row>
    <row r="3" spans="1:59" ht="18.75">
      <c r="A3" s="8"/>
      <c r="B3" s="8"/>
      <c r="C3" s="125" t="s">
        <v>61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</row>
    <row r="4" spans="1:59" ht="18.75">
      <c r="A4" s="8"/>
      <c r="B4" s="8"/>
      <c r="C4" s="125" t="s">
        <v>77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</row>
    <row r="5" spans="1:59" ht="18.75">
      <c r="A5" s="8"/>
      <c r="B5" s="8"/>
      <c r="C5" s="125" t="s">
        <v>72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</row>
    <row r="6" spans="1:59" ht="18.75">
      <c r="A6" s="8"/>
      <c r="B6" s="8"/>
      <c r="C6" s="123" t="s">
        <v>60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</row>
    <row r="7" spans="1:59" ht="18.75">
      <c r="A7" s="8"/>
      <c r="B7" s="8"/>
      <c r="C7" s="124" t="s">
        <v>71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</row>
    <row r="8" spans="1:59" ht="18.75">
      <c r="A8" s="8"/>
      <c r="B8" s="8"/>
      <c r="C8" s="125" t="s">
        <v>82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</row>
    <row r="9" spans="1:59" ht="18.75">
      <c r="A9" s="8"/>
      <c r="B9" s="8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</row>
    <row r="10" spans="1:59" ht="19.5">
      <c r="A10" s="8"/>
      <c r="B10" s="8"/>
      <c r="C10" s="144" t="s">
        <v>5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</row>
    <row r="11" spans="1:59" s="1" customFormat="1" ht="15.75" customHeight="1">
      <c r="A11" s="8"/>
      <c r="B11" s="8"/>
      <c r="C11" s="143" t="s">
        <v>78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1" customFormat="1" ht="15.75" customHeight="1">
      <c r="A12" s="8"/>
      <c r="B12" s="8"/>
      <c r="C12" s="135" t="s">
        <v>75</v>
      </c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1" customFormat="1" ht="29.25" customHeight="1">
      <c r="A13" s="137" t="s">
        <v>6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45" t="s">
        <v>32</v>
      </c>
      <c r="P13" s="145"/>
      <c r="Q13" s="145"/>
      <c r="R13" s="145"/>
      <c r="S13" s="145"/>
      <c r="T13" s="145"/>
      <c r="U13" s="145"/>
      <c r="V13" s="145"/>
      <c r="W13" s="145"/>
      <c r="X13" s="145"/>
      <c r="Y13" s="137" t="s">
        <v>33</v>
      </c>
      <c r="Z13" s="139" t="s">
        <v>0</v>
      </c>
      <c r="AA13" s="136" t="s">
        <v>59</v>
      </c>
      <c r="AB13" s="136"/>
      <c r="AC13" s="136"/>
      <c r="AD13" s="136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" customFormat="1">
      <c r="A14" s="137" t="s">
        <v>76</v>
      </c>
      <c r="B14" s="137"/>
      <c r="C14" s="137"/>
      <c r="D14" s="137" t="s">
        <v>42</v>
      </c>
      <c r="E14" s="137"/>
      <c r="F14" s="137" t="s">
        <v>43</v>
      </c>
      <c r="G14" s="137"/>
      <c r="H14" s="137" t="s">
        <v>41</v>
      </c>
      <c r="I14" s="137"/>
      <c r="J14" s="137"/>
      <c r="K14" s="137"/>
      <c r="L14" s="137"/>
      <c r="M14" s="137"/>
      <c r="N14" s="137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38"/>
      <c r="Z14" s="140"/>
      <c r="AA14" s="136" t="s">
        <v>58</v>
      </c>
      <c r="AB14" s="136" t="s">
        <v>57</v>
      </c>
      <c r="AC14" s="142" t="s">
        <v>56</v>
      </c>
      <c r="AD14" s="136" t="s">
        <v>55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" customFormat="1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38"/>
      <c r="Z15" s="140"/>
      <c r="AA15" s="136"/>
      <c r="AB15" s="136"/>
      <c r="AC15" s="142"/>
      <c r="AD15" s="136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1" customFormat="1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38"/>
      <c r="Z16" s="141"/>
      <c r="AA16" s="136"/>
      <c r="AB16" s="136"/>
      <c r="AC16" s="142"/>
      <c r="AD16" s="136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" customFormat="1" ht="15.75" customHeight="1">
      <c r="A17" s="41">
        <v>1</v>
      </c>
      <c r="B17" s="41">
        <v>2</v>
      </c>
      <c r="C17" s="41">
        <v>3</v>
      </c>
      <c r="D17" s="42">
        <v>4</v>
      </c>
      <c r="E17" s="42">
        <v>5</v>
      </c>
      <c r="F17" s="42">
        <v>6</v>
      </c>
      <c r="G17" s="42">
        <v>7</v>
      </c>
      <c r="H17" s="42">
        <v>8</v>
      </c>
      <c r="I17" s="41">
        <v>9</v>
      </c>
      <c r="J17" s="41">
        <v>10</v>
      </c>
      <c r="K17" s="41">
        <v>11</v>
      </c>
      <c r="L17" s="41">
        <v>12</v>
      </c>
      <c r="M17" s="41">
        <v>13</v>
      </c>
      <c r="N17" s="41">
        <v>14</v>
      </c>
      <c r="O17" s="41">
        <f t="shared" ref="O17:Y17" si="0">N17+1</f>
        <v>15</v>
      </c>
      <c r="P17" s="41">
        <f t="shared" si="0"/>
        <v>16</v>
      </c>
      <c r="Q17" s="41">
        <f t="shared" si="0"/>
        <v>17</v>
      </c>
      <c r="R17" s="41">
        <f t="shared" si="0"/>
        <v>18</v>
      </c>
      <c r="S17" s="41">
        <f t="shared" si="0"/>
        <v>19</v>
      </c>
      <c r="T17" s="41">
        <f t="shared" si="0"/>
        <v>20</v>
      </c>
      <c r="U17" s="41">
        <f t="shared" si="0"/>
        <v>21</v>
      </c>
      <c r="V17" s="41">
        <f t="shared" si="0"/>
        <v>22</v>
      </c>
      <c r="W17" s="41">
        <f t="shared" si="0"/>
        <v>23</v>
      </c>
      <c r="X17" s="41">
        <f t="shared" si="0"/>
        <v>24</v>
      </c>
      <c r="Y17" s="41">
        <f t="shared" si="0"/>
        <v>25</v>
      </c>
      <c r="Z17" s="41">
        <f>Y17+1</f>
        <v>26</v>
      </c>
      <c r="AA17" s="41">
        <f>Z17+1</f>
        <v>27</v>
      </c>
      <c r="AB17" s="41">
        <f>AA17+1</f>
        <v>28</v>
      </c>
      <c r="AC17" s="41">
        <f>AB17+1</f>
        <v>29</v>
      </c>
      <c r="AD17" s="41">
        <f>AC17+1</f>
        <v>30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1" customFormat="1">
      <c r="A18" s="40"/>
      <c r="B18" s="40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8" t="s">
        <v>10</v>
      </c>
      <c r="Z18" s="35" t="s">
        <v>2</v>
      </c>
      <c r="AA18" s="34"/>
      <c r="AB18" s="34"/>
      <c r="AC18" s="34"/>
      <c r="AD18" s="34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1" customFormat="1">
      <c r="A19" s="40"/>
      <c r="B19" s="40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8" t="s">
        <v>54</v>
      </c>
      <c r="Z19" s="35" t="s">
        <v>2</v>
      </c>
      <c r="AA19" s="34"/>
      <c r="AB19" s="34"/>
      <c r="AC19" s="34"/>
      <c r="AD19" s="34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1" customForma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6" t="s">
        <v>53</v>
      </c>
      <c r="Z20" s="35"/>
      <c r="AA20" s="34"/>
      <c r="AB20" s="34"/>
      <c r="AC20" s="34"/>
      <c r="AD20" s="34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s="1" customForma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6" t="s">
        <v>18</v>
      </c>
      <c r="Z21" s="35" t="s">
        <v>3</v>
      </c>
      <c r="AA21" s="34"/>
      <c r="AB21" s="34"/>
      <c r="AC21" s="34"/>
      <c r="AD21" s="34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1" customForma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6" t="s">
        <v>19</v>
      </c>
      <c r="Z22" s="35" t="s">
        <v>3</v>
      </c>
      <c r="AA22" s="34"/>
      <c r="AB22" s="34"/>
      <c r="AC22" s="34"/>
      <c r="AD22" s="34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s="1" customForma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6" t="s">
        <v>8</v>
      </c>
      <c r="Z23" s="35"/>
      <c r="AA23" s="34"/>
      <c r="AB23" s="34"/>
      <c r="AC23" s="34"/>
      <c r="AD23" s="34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s="1" customForma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6" t="s">
        <v>20</v>
      </c>
      <c r="Z24" s="35" t="s">
        <v>3</v>
      </c>
      <c r="AA24" s="34"/>
      <c r="AB24" s="34"/>
      <c r="AC24" s="34"/>
      <c r="AD24" s="34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s="1" customForma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6" t="s">
        <v>21</v>
      </c>
      <c r="Z25" s="35" t="s">
        <v>3</v>
      </c>
      <c r="AA25" s="34"/>
      <c r="AB25" s="34"/>
      <c r="AC25" s="34"/>
      <c r="AD25" s="34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1" customForma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6" t="s">
        <v>52</v>
      </c>
      <c r="Z26" s="35" t="s">
        <v>2</v>
      </c>
      <c r="AA26" s="34"/>
      <c r="AB26" s="34"/>
      <c r="AC26" s="34"/>
      <c r="AD26" s="34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1" customForma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6" t="s">
        <v>11</v>
      </c>
      <c r="Z27" s="35" t="s">
        <v>2</v>
      </c>
      <c r="AA27" s="34"/>
      <c r="AB27" s="34"/>
      <c r="AC27" s="34"/>
      <c r="AD27" s="34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1" customForma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6" t="s">
        <v>22</v>
      </c>
      <c r="Z28" s="35" t="s">
        <v>3</v>
      </c>
      <c r="AA28" s="34"/>
      <c r="AB28" s="34"/>
      <c r="AC28" s="34"/>
      <c r="AD28" s="34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s="1" customForma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6" t="s">
        <v>23</v>
      </c>
      <c r="Z29" s="35" t="s">
        <v>3</v>
      </c>
      <c r="AA29" s="34"/>
      <c r="AB29" s="34"/>
      <c r="AC29" s="34"/>
      <c r="AD29" s="34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1" customForma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6" t="s">
        <v>16</v>
      </c>
      <c r="Z30" s="35" t="s">
        <v>2</v>
      </c>
      <c r="AA30" s="34"/>
      <c r="AB30" s="34"/>
      <c r="AC30" s="34"/>
      <c r="AD30" s="34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1" customForma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6" t="s">
        <v>24</v>
      </c>
      <c r="Z31" s="35" t="s">
        <v>3</v>
      </c>
      <c r="AA31" s="34"/>
      <c r="AB31" s="34"/>
      <c r="AC31" s="34"/>
      <c r="AD31" s="34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1" customForma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6" t="s">
        <v>25</v>
      </c>
      <c r="Z32" s="35" t="s">
        <v>4</v>
      </c>
      <c r="AA32" s="34"/>
      <c r="AB32" s="34"/>
      <c r="AC32" s="34"/>
      <c r="AD32" s="34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1" customForma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7" t="s">
        <v>46</v>
      </c>
      <c r="Z33" s="35" t="s">
        <v>2</v>
      </c>
      <c r="AA33" s="34"/>
      <c r="AB33" s="34"/>
      <c r="AC33" s="34"/>
      <c r="AD33" s="34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1" customForma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6" t="s">
        <v>26</v>
      </c>
      <c r="Z34" s="35" t="s">
        <v>3</v>
      </c>
      <c r="AA34" s="34"/>
      <c r="AB34" s="34"/>
      <c r="AC34" s="34"/>
      <c r="AD34" s="34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s="1" customForma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6" t="s">
        <v>27</v>
      </c>
      <c r="Z35" s="35" t="s">
        <v>3</v>
      </c>
      <c r="AA35" s="34"/>
      <c r="AB35" s="34"/>
      <c r="AC35" s="34"/>
      <c r="AD35" s="34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s="1" customForma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6" t="s">
        <v>12</v>
      </c>
      <c r="Z36" s="35" t="s">
        <v>2</v>
      </c>
      <c r="AA36" s="34"/>
      <c r="AB36" s="34"/>
      <c r="AC36" s="34"/>
      <c r="AD36" s="34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s="1" customForma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6" t="s">
        <v>28</v>
      </c>
      <c r="Z37" s="35" t="s">
        <v>3</v>
      </c>
      <c r="AA37" s="34"/>
      <c r="AB37" s="34"/>
      <c r="AC37" s="34"/>
      <c r="AD37" s="34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s="1" customForma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6" t="s">
        <v>29</v>
      </c>
      <c r="Z38" s="35" t="s">
        <v>3</v>
      </c>
      <c r="AA38" s="34"/>
      <c r="AB38" s="34"/>
      <c r="AC38" s="34"/>
      <c r="AD38" s="34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s="1" customFormat="1" ht="18.7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6" t="s">
        <v>17</v>
      </c>
      <c r="Z39" s="35" t="s">
        <v>2</v>
      </c>
      <c r="AA39" s="34"/>
      <c r="AB39" s="34"/>
      <c r="AC39" s="34"/>
      <c r="AD39" s="34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s="1" customForma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6" t="s">
        <v>26</v>
      </c>
      <c r="Z40" s="35" t="s">
        <v>3</v>
      </c>
      <c r="AA40" s="34"/>
      <c r="AB40" s="34"/>
      <c r="AC40" s="34"/>
      <c r="AD40" s="34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s="1" customFormat="1" ht="17.2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6" t="s">
        <v>27</v>
      </c>
      <c r="Z41" s="35" t="s">
        <v>4</v>
      </c>
      <c r="AA41" s="34"/>
      <c r="AB41" s="34"/>
      <c r="AC41" s="34"/>
      <c r="AD41" s="34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s="1" customFormat="1" ht="24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7" t="s">
        <v>35</v>
      </c>
      <c r="Z42" s="35" t="s">
        <v>9</v>
      </c>
      <c r="AA42" s="34"/>
      <c r="AB42" s="34"/>
      <c r="AC42" s="34"/>
      <c r="AD42" s="34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s="1" customForma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6" t="s">
        <v>51</v>
      </c>
      <c r="Z43" s="35" t="s">
        <v>3</v>
      </c>
      <c r="AA43" s="34"/>
      <c r="AB43" s="34"/>
      <c r="AC43" s="34"/>
      <c r="AD43" s="34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s="1" customFormat="1" ht="19.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6" t="s">
        <v>45</v>
      </c>
      <c r="Z44" s="35" t="s">
        <v>2</v>
      </c>
      <c r="AA44" s="34"/>
      <c r="AB44" s="34"/>
      <c r="AC44" s="34"/>
      <c r="AD44" s="34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s="1" customForma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6" t="s">
        <v>26</v>
      </c>
      <c r="Z45" s="35" t="s">
        <v>3</v>
      </c>
      <c r="AA45" s="34"/>
      <c r="AB45" s="34"/>
      <c r="AC45" s="34"/>
      <c r="AD45" s="34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s="1" customFormat="1" ht="18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6" t="s">
        <v>30</v>
      </c>
      <c r="Z46" s="35" t="s">
        <v>3</v>
      </c>
      <c r="AA46" s="34"/>
      <c r="AB46" s="34"/>
      <c r="AC46" s="34"/>
      <c r="AD46" s="34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s="1" customForma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6" t="s">
        <v>50</v>
      </c>
      <c r="Z47" s="35" t="s">
        <v>2</v>
      </c>
      <c r="AA47" s="34"/>
      <c r="AB47" s="34"/>
      <c r="AC47" s="34"/>
      <c r="AD47" s="34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s="1" customForma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6" t="s">
        <v>13</v>
      </c>
      <c r="Z48" s="35" t="s">
        <v>2</v>
      </c>
      <c r="AA48" s="34"/>
      <c r="AB48" s="34"/>
      <c r="AC48" s="34"/>
      <c r="AD48" s="34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s="1" customForma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6" t="s">
        <v>22</v>
      </c>
      <c r="Z49" s="35" t="s">
        <v>3</v>
      </c>
      <c r="AA49" s="34"/>
      <c r="AB49" s="34"/>
      <c r="AC49" s="34"/>
      <c r="AD49" s="34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s="1" customFormat="1" ht="16.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6" t="s">
        <v>31</v>
      </c>
      <c r="Z50" s="35" t="s">
        <v>3</v>
      </c>
      <c r="AA50" s="34"/>
      <c r="AB50" s="34"/>
      <c r="AC50" s="34"/>
      <c r="AD50" s="34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s="1" customFormat="1" ht="24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6" t="s">
        <v>36</v>
      </c>
      <c r="Z51" s="35" t="s">
        <v>9</v>
      </c>
      <c r="AA51" s="34"/>
      <c r="AB51" s="34"/>
      <c r="AC51" s="34"/>
      <c r="AD51" s="34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s="1" customForma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6" t="s">
        <v>37</v>
      </c>
      <c r="Z52" s="35" t="s">
        <v>3</v>
      </c>
      <c r="AA52" s="34"/>
      <c r="AB52" s="34"/>
      <c r="AC52" s="34"/>
      <c r="AD52" s="34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s="1" customFormat="1" ht="32.2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7" t="s">
        <v>38</v>
      </c>
      <c r="Z53" s="35" t="s">
        <v>9</v>
      </c>
      <c r="AA53" s="34"/>
      <c r="AB53" s="34"/>
      <c r="AC53" s="34"/>
      <c r="AD53" s="34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s="1" customForma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6" t="s">
        <v>37</v>
      </c>
      <c r="Z54" s="35" t="s">
        <v>3</v>
      </c>
      <c r="AA54" s="34"/>
      <c r="AB54" s="34"/>
      <c r="AC54" s="34"/>
      <c r="AD54" s="34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s="1" customForma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6" t="s">
        <v>14</v>
      </c>
      <c r="Z55" s="35" t="s">
        <v>2</v>
      </c>
      <c r="AA55" s="34"/>
      <c r="AB55" s="34"/>
      <c r="AC55" s="34"/>
      <c r="AD55" s="34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s="1" customForma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6" t="s">
        <v>22</v>
      </c>
      <c r="Z56" s="35" t="s">
        <v>3</v>
      </c>
      <c r="AA56" s="34"/>
      <c r="AB56" s="34"/>
      <c r="AC56" s="34"/>
      <c r="AD56" s="34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s="1" customForma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6" t="s">
        <v>31</v>
      </c>
      <c r="Z57" s="35" t="s">
        <v>3</v>
      </c>
      <c r="AA57" s="34"/>
      <c r="AB57" s="34"/>
      <c r="AC57" s="34"/>
      <c r="AD57" s="34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s="1" customFormat="1" ht="24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6" t="s">
        <v>39</v>
      </c>
      <c r="Z58" s="35" t="s">
        <v>9</v>
      </c>
      <c r="AA58" s="34"/>
      <c r="AB58" s="34"/>
      <c r="AC58" s="34"/>
      <c r="AD58" s="34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s="1" customForma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6" t="s">
        <v>37</v>
      </c>
      <c r="Z59" s="35" t="s">
        <v>3</v>
      </c>
      <c r="AA59" s="34"/>
      <c r="AB59" s="34"/>
      <c r="AC59" s="34"/>
      <c r="AD59" s="34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s="1" customFormat="1" ht="24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7" t="s">
        <v>40</v>
      </c>
      <c r="Z60" s="35" t="s">
        <v>9</v>
      </c>
      <c r="AA60" s="34"/>
      <c r="AB60" s="34"/>
      <c r="AC60" s="34"/>
      <c r="AD60" s="34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s="1" customForma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6" t="s">
        <v>37</v>
      </c>
      <c r="Z61" s="35" t="s">
        <v>4</v>
      </c>
      <c r="AA61" s="34"/>
      <c r="AB61" s="34"/>
      <c r="AC61" s="34"/>
      <c r="AD61" s="34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s="1" customForma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6" t="s">
        <v>44</v>
      </c>
      <c r="Z62" s="35" t="s">
        <v>2</v>
      </c>
      <c r="AA62" s="34"/>
      <c r="AB62" s="34"/>
      <c r="AC62" s="34"/>
      <c r="AD62" s="34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s="1" customForma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6" t="s">
        <v>15</v>
      </c>
      <c r="Z63" s="35" t="s">
        <v>3</v>
      </c>
      <c r="AA63" s="34"/>
      <c r="AB63" s="34"/>
      <c r="AC63" s="34"/>
      <c r="AD63" s="34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s="1" customForma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7" t="s">
        <v>49</v>
      </c>
      <c r="Z64" s="35" t="s">
        <v>2</v>
      </c>
      <c r="AA64" s="34"/>
      <c r="AB64" s="34"/>
      <c r="AC64" s="34"/>
      <c r="AD64" s="34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1" customFormat="1" ht="24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7" t="s">
        <v>67</v>
      </c>
      <c r="Z65" s="35" t="s">
        <v>2</v>
      </c>
      <c r="AA65" s="34"/>
      <c r="AB65" s="34"/>
      <c r="AC65" s="34"/>
      <c r="AD65" s="34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1" customFormat="1" ht="24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6" t="s">
        <v>68</v>
      </c>
      <c r="Z66" s="35" t="s">
        <v>2</v>
      </c>
      <c r="AA66" s="34"/>
      <c r="AB66" s="34"/>
      <c r="AC66" s="34"/>
      <c r="AD66" s="34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1" customFormat="1" ht="24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6" t="s">
        <v>69</v>
      </c>
      <c r="Z67" s="35" t="s">
        <v>2</v>
      </c>
      <c r="AA67" s="34"/>
      <c r="AB67" s="34"/>
      <c r="AC67" s="34"/>
      <c r="AD67" s="34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1" customFormat="1" ht="24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6" t="s">
        <v>70</v>
      </c>
      <c r="Z68" s="35" t="s">
        <v>2</v>
      </c>
      <c r="AA68" s="34"/>
      <c r="AB68" s="34"/>
      <c r="AC68" s="34"/>
      <c r="AD68" s="34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27" customFormat="1" ht="12.75"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59" s="27" customFormat="1" ht="12.75"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</row>
    <row r="71" spans="1:59" s="27" customFormat="1" ht="12.75">
      <c r="J71" s="128" t="s">
        <v>66</v>
      </c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</row>
    <row r="72" spans="1:59" s="27" customFormat="1" ht="16.5" customHeight="1">
      <c r="J72" s="127" t="s">
        <v>62</v>
      </c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30"/>
      <c r="AD72" s="131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</row>
    <row r="73" spans="1:59" s="27" customFormat="1" ht="12.75">
      <c r="J73" s="127" t="s">
        <v>63</v>
      </c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33"/>
      <c r="AD73" s="32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</row>
    <row r="74" spans="1:59" s="27" customFormat="1" ht="12.75">
      <c r="J74" s="127" t="s">
        <v>64</v>
      </c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33"/>
      <c r="AD74" s="32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59" s="27" customFormat="1" ht="12.75">
      <c r="J75" s="133"/>
      <c r="K75" s="133" t="s">
        <v>48</v>
      </c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31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59" s="27" customFormat="1" ht="37.5" customHeight="1">
      <c r="B76" s="132" t="s">
        <v>79</v>
      </c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AB76" s="134" t="s">
        <v>47</v>
      </c>
      <c r="AC76" s="134"/>
      <c r="AD76" s="134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  <row r="77" spans="1:59" s="27" customFormat="1" ht="37.5" customHeight="1">
      <c r="B77" s="30"/>
      <c r="C77" s="30"/>
      <c r="D77" s="30"/>
      <c r="E77" s="30"/>
      <c r="F77" s="30"/>
      <c r="G77" s="30"/>
      <c r="H77" s="30"/>
      <c r="I77" s="30"/>
      <c r="J77" s="132" t="s">
        <v>80</v>
      </c>
      <c r="K77" s="132"/>
      <c r="L77" s="132"/>
      <c r="M77" s="132"/>
      <c r="N77" s="132"/>
      <c r="O77" s="132"/>
      <c r="P77" s="132"/>
      <c r="Q77" s="132"/>
      <c r="R77" s="30"/>
      <c r="S77" s="30"/>
      <c r="T77" s="30"/>
      <c r="U77" s="30"/>
      <c r="V77" s="30"/>
      <c r="W77" s="30"/>
      <c r="X77" s="30"/>
      <c r="Y77" s="30"/>
      <c r="AB77" s="29"/>
      <c r="AC77" s="29"/>
      <c r="AD77" s="29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59" s="24" customFormat="1" ht="23.25">
      <c r="AC78" s="26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</row>
    <row r="79" spans="1:59" s="1" customFormat="1"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s="1" customFormat="1"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31:59" s="1" customFormat="1"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31:59" s="1" customFormat="1"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31:59" s="1" customFormat="1"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</sheetData>
  <mergeCells count="35">
    <mergeCell ref="O11:AD11"/>
    <mergeCell ref="H14:N16"/>
    <mergeCell ref="C10:AD10"/>
    <mergeCell ref="AA13:AD13"/>
    <mergeCell ref="AA14:AA16"/>
    <mergeCell ref="A14:C16"/>
    <mergeCell ref="D14:E16"/>
    <mergeCell ref="C11:N11"/>
    <mergeCell ref="O13:X16"/>
    <mergeCell ref="F14:G16"/>
    <mergeCell ref="C12:AD12"/>
    <mergeCell ref="AD14:AD16"/>
    <mergeCell ref="Y13:Y16"/>
    <mergeCell ref="AB14:AB16"/>
    <mergeCell ref="Z13:Z16"/>
    <mergeCell ref="AC14:AC16"/>
    <mergeCell ref="A13:N13"/>
    <mergeCell ref="J74:AB74"/>
    <mergeCell ref="J73:AB73"/>
    <mergeCell ref="J72:AB72"/>
    <mergeCell ref="J71:AD71"/>
    <mergeCell ref="AC72:AD72"/>
    <mergeCell ref="J77:Q77"/>
    <mergeCell ref="J75:AB75"/>
    <mergeCell ref="B76:Y76"/>
    <mergeCell ref="AB76:AD76"/>
    <mergeCell ref="AC1:AD1"/>
    <mergeCell ref="C6:AD6"/>
    <mergeCell ref="C7:AD7"/>
    <mergeCell ref="C9:AD9"/>
    <mergeCell ref="C8:AD8"/>
    <mergeCell ref="AC2:AD2"/>
    <mergeCell ref="C4:AD4"/>
    <mergeCell ref="C3:AD3"/>
    <mergeCell ref="C5:AD5"/>
  </mergeCells>
  <phoneticPr fontId="21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69" firstPageNumber="44" fitToHeight="1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3</vt:lpstr>
      <vt:lpstr>Приложение 4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xp</cp:lastModifiedBy>
  <cp:lastPrinted>2016-01-18T08:45:50Z</cp:lastPrinted>
  <dcterms:created xsi:type="dcterms:W3CDTF">2011-12-09T07:36:49Z</dcterms:created>
  <dcterms:modified xsi:type="dcterms:W3CDTF">2016-01-18T08:46:37Z</dcterms:modified>
</cp:coreProperties>
</file>